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CARLOS FERLEY GUZMAN\Desktop\TRABAJO GOBERNACIÒN 2024\POLITICA PÙBLICA 2024\1er TRIMESTRE 2024 PPGI\"/>
    </mc:Choice>
  </mc:AlternateContent>
  <xr:revisionPtr revIDLastSave="0" documentId="13_ncr:1_{E8702391-9F83-41BF-AC68-A1918F1DBB5D}" xr6:coauthVersionLast="47" xr6:coauthVersionMax="47" xr10:uidLastSave="{00000000-0000-0000-0000-000000000000}"/>
  <bookViews>
    <workbookView xWindow="-110" yWindow="-110" windowWidth="19420" windowHeight="10300" activeTab="3" xr2:uid="{00000000-000D-0000-FFFF-FFFF00000000}"/>
  </bookViews>
  <sheets>
    <sheet name="EJE 1 (2015-2024)" sheetId="1" r:id="rId1"/>
    <sheet name="EJE 2 (2015-2024)" sheetId="2" r:id="rId2"/>
    <sheet name="EJE 3 (2015-2024)" sheetId="3" r:id="rId3"/>
    <sheet name="SEMAFORIZACIÓN" sheetId="4" r:id="rId4"/>
    <sheet name="DETALLE SEMAF." sheetId="5" r:id="rId5"/>
    <sheet name="EJE ESTRATEGICO 1 (2020-2023)" sheetId="6" state="hidden" r:id="rId6"/>
    <sheet name="EJE ESTRATEGICO 2 (2020-2023)" sheetId="7" state="hidden" r:id="rId7"/>
    <sheet name="EJE ESTRATEGICO 3 (2020-2023)" sheetId="8" state="hidden" r:id="rId8"/>
  </sheets>
  <definedNames>
    <definedName name="_xlnm._FilterDatabase" localSheetId="0" hidden="1">'EJE 1 (2015-2024)'!$A$1:$CM$26</definedName>
    <definedName name="_xlnm._FilterDatabase" localSheetId="1" hidden="1">'EJE 2 (2015-2024)'!$A$1:$CK$32</definedName>
    <definedName name="_xlnm._FilterDatabase" localSheetId="2" hidden="1">'EJE 3 (2015-2024)'!$A$1:$CK$62</definedName>
  </definedNames>
  <calcPr calcId="181029"/>
  <extLst>
    <ext uri="GoogleSheetsCustomDataVersion2">
      <go:sheetsCustomData xmlns:go="http://customooxmlschemas.google.com/" r:id="rId12" roundtripDataChecksum="cIpLoJu2cyJu3t6uYt/zwlmyb8Z5vJS9gcmeGNaBVCU="/>
    </ext>
  </extLst>
</workbook>
</file>

<file path=xl/calcChain.xml><?xml version="1.0" encoding="utf-8"?>
<calcChain xmlns="http://schemas.openxmlformats.org/spreadsheetml/2006/main">
  <c r="I7" i="4" l="1"/>
  <c r="H7" i="4"/>
  <c r="J6" i="4"/>
  <c r="J5" i="4"/>
  <c r="J4" i="4"/>
  <c r="CE17" i="1" l="1"/>
  <c r="AL55" i="8" l="1"/>
  <c r="AI55" i="8"/>
  <c r="AE55" i="8"/>
  <c r="AB55" i="8"/>
  <c r="X55" i="8"/>
  <c r="U55" i="8"/>
  <c r="Q55" i="8"/>
  <c r="N55" i="8"/>
  <c r="AL50" i="8"/>
  <c r="AI50" i="8"/>
  <c r="AE50" i="8"/>
  <c r="AB50" i="8"/>
  <c r="X50" i="8"/>
  <c r="U50" i="8"/>
  <c r="AL48" i="8"/>
  <c r="AI48" i="8"/>
  <c r="AE48" i="8"/>
  <c r="AB48" i="8"/>
  <c r="X48" i="8"/>
  <c r="U48" i="8"/>
  <c r="Q48" i="8"/>
  <c r="N48" i="8"/>
  <c r="AL46" i="8"/>
  <c r="AI46" i="8"/>
  <c r="AE46" i="8"/>
  <c r="AB46" i="8"/>
  <c r="X46" i="8"/>
  <c r="U46" i="8"/>
  <c r="Q46" i="8"/>
  <c r="N46" i="8"/>
  <c r="AL45" i="8"/>
  <c r="AI45" i="8"/>
  <c r="AE45" i="8"/>
  <c r="AB45" i="8"/>
  <c r="X45" i="8"/>
  <c r="U45" i="8"/>
  <c r="Q45" i="8"/>
  <c r="N45" i="8"/>
  <c r="AL43" i="8"/>
  <c r="AI43" i="8"/>
  <c r="AE43" i="8"/>
  <c r="AB43" i="8"/>
  <c r="X43" i="8"/>
  <c r="U43" i="8"/>
  <c r="Q43" i="8"/>
  <c r="N43" i="8"/>
  <c r="AL21" i="8"/>
  <c r="AI21" i="8"/>
  <c r="AE21" i="8"/>
  <c r="AB21" i="8"/>
  <c r="X21" i="8"/>
  <c r="U21" i="8"/>
  <c r="Q21" i="8"/>
  <c r="N21" i="8"/>
  <c r="AE20" i="8"/>
  <c r="AB20" i="8"/>
  <c r="X20" i="8"/>
  <c r="U20" i="8"/>
  <c r="Q20" i="8"/>
  <c r="N20" i="8"/>
  <c r="AL17" i="8"/>
  <c r="AI17" i="8"/>
  <c r="AE17" i="8"/>
  <c r="AB17" i="8"/>
  <c r="X17" i="8"/>
  <c r="U17" i="8"/>
  <c r="Q17" i="8"/>
  <c r="N17" i="8"/>
  <c r="AL15" i="8"/>
  <c r="AI15" i="8"/>
  <c r="AE15" i="8"/>
  <c r="AB15" i="8"/>
  <c r="X15" i="8"/>
  <c r="U15" i="8"/>
  <c r="Q15" i="8"/>
  <c r="N15" i="8"/>
  <c r="AL13" i="8"/>
  <c r="AI13" i="8"/>
  <c r="AE13" i="8"/>
  <c r="AB13" i="8"/>
  <c r="X13" i="8"/>
  <c r="U13" i="8"/>
  <c r="Q13" i="8"/>
  <c r="N13" i="8"/>
  <c r="AL12" i="8"/>
  <c r="AI12" i="8"/>
  <c r="AE12" i="8"/>
  <c r="AB12" i="8"/>
  <c r="X12" i="8"/>
  <c r="U12" i="8"/>
  <c r="Q12" i="8"/>
  <c r="N12" i="8"/>
  <c r="AL11" i="8"/>
  <c r="AI11" i="8"/>
  <c r="AE11" i="8"/>
  <c r="AB11" i="8"/>
  <c r="X11" i="8"/>
  <c r="U11" i="8"/>
  <c r="Q11" i="8"/>
  <c r="N11" i="8"/>
  <c r="AL10" i="8"/>
  <c r="AI10" i="8"/>
  <c r="AE10" i="8"/>
  <c r="AB10" i="8"/>
  <c r="X10" i="8"/>
  <c r="U10" i="8"/>
  <c r="Q10" i="8"/>
  <c r="N10" i="8"/>
  <c r="AL9" i="8"/>
  <c r="AI9" i="8"/>
  <c r="AE9" i="8"/>
  <c r="AB9" i="8"/>
  <c r="X9" i="8"/>
  <c r="U9" i="8"/>
  <c r="Q9" i="8"/>
  <c r="N9" i="8"/>
  <c r="AL8" i="8"/>
  <c r="AI8" i="8"/>
  <c r="AE8" i="8"/>
  <c r="AB8" i="8"/>
  <c r="X8" i="8"/>
  <c r="U8" i="8"/>
  <c r="Q8" i="8"/>
  <c r="N8" i="8"/>
  <c r="AL15" i="7"/>
  <c r="AI15" i="7"/>
  <c r="AE15" i="7"/>
  <c r="AB15" i="7"/>
  <c r="X15" i="7"/>
  <c r="U15" i="7"/>
  <c r="Q15" i="7"/>
  <c r="N15" i="7"/>
  <c r="AL14" i="7"/>
  <c r="AI14" i="7"/>
  <c r="AE14" i="7"/>
  <c r="AB14" i="7"/>
  <c r="X14" i="7"/>
  <c r="U14" i="7"/>
  <c r="Q14" i="7"/>
  <c r="N14" i="7"/>
  <c r="AL11" i="7"/>
  <c r="AI11" i="7"/>
  <c r="AE11" i="7"/>
  <c r="AB11" i="7"/>
  <c r="X11" i="7"/>
  <c r="U11" i="7"/>
  <c r="Q11" i="7"/>
  <c r="N11" i="7"/>
  <c r="AL6" i="7"/>
  <c r="AI6" i="7"/>
  <c r="AE6" i="7"/>
  <c r="AB6" i="7"/>
  <c r="X6" i="7"/>
  <c r="U6" i="7"/>
  <c r="Q6" i="7"/>
  <c r="N6" i="7"/>
  <c r="AL5" i="7"/>
  <c r="AI5" i="7"/>
  <c r="AE5" i="7"/>
  <c r="AB5" i="7"/>
  <c r="X5" i="7"/>
  <c r="U5" i="7"/>
  <c r="Q5" i="7"/>
  <c r="N5" i="7"/>
  <c r="AL3" i="7"/>
  <c r="AI3" i="7"/>
  <c r="AE3" i="7"/>
  <c r="AB3" i="7"/>
  <c r="X3" i="7"/>
  <c r="U3" i="7"/>
  <c r="Q3" i="7"/>
  <c r="N3" i="7"/>
  <c r="AN38" i="6"/>
  <c r="AK38" i="6"/>
  <c r="AG38" i="6"/>
  <c r="AD38" i="6"/>
  <c r="Z38" i="6"/>
  <c r="W38" i="6"/>
  <c r="S38" i="6"/>
  <c r="P38" i="6"/>
  <c r="AN37" i="6"/>
  <c r="AK37" i="6"/>
  <c r="AG37" i="6"/>
  <c r="AD37" i="6"/>
  <c r="Z37" i="6"/>
  <c r="W37" i="6"/>
  <c r="AN36" i="6"/>
  <c r="AK36" i="6"/>
  <c r="AG36" i="6"/>
  <c r="AD36" i="6"/>
  <c r="Z36" i="6"/>
  <c r="W36" i="6"/>
  <c r="S36" i="6"/>
  <c r="P36" i="6"/>
  <c r="AN35" i="6"/>
  <c r="AK35" i="6"/>
  <c r="AG35" i="6"/>
  <c r="AD35" i="6"/>
  <c r="Z35" i="6"/>
  <c r="W35" i="6"/>
  <c r="S35" i="6"/>
  <c r="P35" i="6"/>
  <c r="AN32" i="6"/>
  <c r="AK32" i="6"/>
  <c r="AG32" i="6"/>
  <c r="AD32" i="6"/>
  <c r="Z32" i="6"/>
  <c r="W32" i="6"/>
  <c r="AN31" i="6"/>
  <c r="AK31" i="6"/>
  <c r="AG31" i="6"/>
  <c r="AD31" i="6"/>
  <c r="Z31" i="6"/>
  <c r="W31" i="6"/>
  <c r="AN30" i="6"/>
  <c r="AK30" i="6"/>
  <c r="AG30" i="6"/>
  <c r="AD30" i="6"/>
  <c r="Z30" i="6"/>
  <c r="W30" i="6"/>
  <c r="AN29" i="6"/>
  <c r="AK29" i="6"/>
  <c r="AG29" i="6"/>
  <c r="AD29" i="6"/>
  <c r="Z29" i="6"/>
  <c r="W29" i="6"/>
  <c r="P29" i="6"/>
  <c r="AN28" i="6"/>
  <c r="AK28" i="6"/>
  <c r="AG28" i="6"/>
  <c r="AD28" i="6"/>
  <c r="W28" i="6"/>
  <c r="P28" i="6"/>
  <c r="AN27" i="6"/>
  <c r="AK27" i="6"/>
  <c r="AG27" i="6"/>
  <c r="AD27" i="6"/>
  <c r="Z27" i="6"/>
  <c r="W27" i="6"/>
  <c r="P27" i="6"/>
  <c r="AN26" i="6"/>
  <c r="AK26" i="6"/>
  <c r="AG26" i="6"/>
  <c r="AD26" i="6"/>
  <c r="Z26" i="6"/>
  <c r="W26" i="6"/>
  <c r="P26" i="6"/>
  <c r="AN25" i="6"/>
  <c r="AK25" i="6"/>
  <c r="AG25" i="6"/>
  <c r="AD25" i="6"/>
  <c r="Z25" i="6"/>
  <c r="W25" i="6"/>
  <c r="S25" i="6"/>
  <c r="P25" i="6"/>
  <c r="AN24" i="6"/>
  <c r="AK24" i="6"/>
  <c r="AG24" i="6"/>
  <c r="AD24" i="6"/>
  <c r="Z24" i="6"/>
  <c r="W24" i="6"/>
  <c r="P24" i="6"/>
  <c r="AN23" i="6"/>
  <c r="AK23" i="6"/>
  <c r="AG23" i="6"/>
  <c r="AD23" i="6"/>
  <c r="Z23" i="6"/>
  <c r="W23" i="6"/>
  <c r="S23" i="6"/>
  <c r="P23" i="6"/>
  <c r="AG22" i="6"/>
  <c r="AD22" i="6"/>
  <c r="Z22" i="6"/>
  <c r="W22" i="6"/>
  <c r="S22" i="6"/>
  <c r="P22" i="6"/>
  <c r="AG21" i="6"/>
  <c r="AD21" i="6"/>
  <c r="Z21" i="6"/>
  <c r="W21" i="6"/>
  <c r="S21" i="6"/>
  <c r="P21" i="6"/>
  <c r="AN20" i="6"/>
  <c r="AK20" i="6"/>
  <c r="AG20" i="6"/>
  <c r="AD20" i="6"/>
  <c r="Z20" i="6"/>
  <c r="W20" i="6"/>
  <c r="S20" i="6"/>
  <c r="P20" i="6"/>
  <c r="AN19" i="6"/>
  <c r="AK19" i="6"/>
  <c r="AG19" i="6"/>
  <c r="AD19" i="6"/>
  <c r="Z19" i="6"/>
  <c r="W19" i="6"/>
  <c r="S19" i="6"/>
  <c r="P19" i="6"/>
  <c r="AN18" i="6"/>
  <c r="AK18" i="6"/>
  <c r="AG18" i="6"/>
  <c r="AD18" i="6"/>
  <c r="Z18" i="6"/>
  <c r="W18" i="6"/>
  <c r="S18" i="6"/>
  <c r="P18" i="6"/>
  <c r="AN17" i="6"/>
  <c r="AK17" i="6"/>
  <c r="AG17" i="6"/>
  <c r="AD17" i="6"/>
  <c r="Z17" i="6"/>
  <c r="W17" i="6"/>
  <c r="S17" i="6"/>
  <c r="P17" i="6"/>
  <c r="AN15" i="6"/>
  <c r="AK15" i="6"/>
  <c r="AG15" i="6"/>
  <c r="AD15" i="6"/>
  <c r="Z15" i="6"/>
  <c r="W15" i="6"/>
  <c r="S15" i="6"/>
  <c r="P15" i="6"/>
  <c r="AN13" i="6"/>
  <c r="AK13" i="6"/>
  <c r="AG13" i="6"/>
  <c r="AD13" i="6"/>
  <c r="Z13" i="6"/>
  <c r="W13" i="6"/>
  <c r="S13" i="6"/>
  <c r="P13" i="6"/>
  <c r="AN12" i="6"/>
  <c r="AK12" i="6"/>
  <c r="AG12" i="6"/>
  <c r="AD12" i="6"/>
  <c r="Z12" i="6"/>
  <c r="W12" i="6"/>
  <c r="S12" i="6"/>
  <c r="P12" i="6"/>
  <c r="AN11" i="6"/>
  <c r="AK11" i="6"/>
  <c r="AG11" i="6"/>
  <c r="AD11" i="6"/>
  <c r="Z11" i="6"/>
  <c r="W11" i="6"/>
  <c r="S11" i="6"/>
  <c r="P11" i="6"/>
  <c r="AN10" i="6"/>
  <c r="AK10" i="6"/>
  <c r="AG10" i="6"/>
  <c r="AD10" i="6"/>
  <c r="Z10" i="6"/>
  <c r="W10" i="6"/>
  <c r="S10" i="6"/>
  <c r="P10" i="6"/>
  <c r="AN8" i="6"/>
  <c r="AK8" i="6"/>
  <c r="AG8" i="6"/>
  <c r="AD8" i="6"/>
  <c r="Z8" i="6"/>
  <c r="W8" i="6"/>
  <c r="AN7" i="6"/>
  <c r="AK7" i="6"/>
  <c r="AG7" i="6"/>
  <c r="AD7" i="6"/>
  <c r="Z7" i="6"/>
  <c r="W7" i="6"/>
  <c r="S7" i="6"/>
  <c r="P7" i="6"/>
  <c r="AN6" i="6"/>
  <c r="AK6" i="6"/>
  <c r="AG6" i="6"/>
  <c r="AD6" i="6"/>
  <c r="Z6" i="6"/>
  <c r="W6" i="6"/>
  <c r="S6" i="6"/>
  <c r="P6" i="6"/>
  <c r="AN5" i="6"/>
  <c r="AK5" i="6"/>
  <c r="AG5" i="6"/>
  <c r="AD5" i="6"/>
  <c r="Z5" i="6"/>
  <c r="W5" i="6"/>
  <c r="S5" i="6"/>
  <c r="P5" i="6"/>
  <c r="AG4" i="6"/>
  <c r="AD4" i="6"/>
  <c r="Z4" i="6"/>
  <c r="W4" i="6"/>
  <c r="S4" i="6"/>
  <c r="P4" i="6"/>
  <c r="AN3" i="6"/>
  <c r="AK3" i="6"/>
  <c r="AG3" i="6"/>
  <c r="AD3" i="6"/>
  <c r="Z3" i="6"/>
  <c r="W3" i="6"/>
  <c r="S3" i="6"/>
  <c r="P3" i="6"/>
  <c r="H55" i="4"/>
  <c r="G55" i="4"/>
  <c r="F55" i="4"/>
  <c r="E55" i="4"/>
  <c r="D55" i="4"/>
  <c r="J54" i="4"/>
  <c r="J53" i="4"/>
  <c r="J52" i="4"/>
  <c r="H47" i="4"/>
  <c r="G47" i="4"/>
  <c r="F47" i="4"/>
  <c r="E47" i="4"/>
  <c r="D47" i="4"/>
  <c r="J46" i="4"/>
  <c r="J45" i="4"/>
  <c r="J44" i="4"/>
  <c r="H39" i="4"/>
  <c r="G39" i="4"/>
  <c r="F39" i="4"/>
  <c r="E39" i="4"/>
  <c r="D39" i="4"/>
  <c r="J38" i="4"/>
  <c r="J37" i="4"/>
  <c r="J36" i="4"/>
  <c r="H31" i="4"/>
  <c r="G31" i="4"/>
  <c r="F31" i="4"/>
  <c r="E31" i="4"/>
  <c r="D31" i="4"/>
  <c r="J30" i="4"/>
  <c r="J29" i="4"/>
  <c r="J28" i="4"/>
  <c r="H23" i="4"/>
  <c r="G23" i="4"/>
  <c r="F23" i="4"/>
  <c r="E23" i="4"/>
  <c r="D23" i="4"/>
  <c r="J22" i="4"/>
  <c r="J21" i="4"/>
  <c r="J20" i="4"/>
  <c r="H15" i="4"/>
  <c r="G15" i="4"/>
  <c r="F15" i="4"/>
  <c r="E15" i="4"/>
  <c r="D15" i="4"/>
  <c r="J14" i="4"/>
  <c r="J13" i="4"/>
  <c r="J12" i="4"/>
  <c r="G7" i="4"/>
  <c r="F7" i="4"/>
  <c r="E7" i="4"/>
  <c r="D7" i="4"/>
  <c r="CG57" i="3"/>
  <c r="BZ57" i="3"/>
  <c r="BS57" i="3"/>
  <c r="BL57" i="3"/>
  <c r="BE57" i="3"/>
  <c r="CG56" i="3"/>
  <c r="BZ56" i="3"/>
  <c r="BS56" i="3"/>
  <c r="BL56" i="3"/>
  <c r="BE56" i="3"/>
  <c r="CG53" i="3"/>
  <c r="CC53" i="3"/>
  <c r="BZ53" i="3"/>
  <c r="BV53" i="3"/>
  <c r="BS53" i="3"/>
  <c r="BO53" i="3"/>
  <c r="BL53" i="3"/>
  <c r="BH53" i="3"/>
  <c r="BE53" i="3"/>
  <c r="BZ50" i="3"/>
  <c r="BZ49" i="3"/>
  <c r="CC48" i="3"/>
  <c r="BV48" i="3"/>
  <c r="BS48" i="3"/>
  <c r="BO48" i="3"/>
  <c r="BL48" i="3"/>
  <c r="CJ46" i="3"/>
  <c r="CG46" i="3"/>
  <c r="CC46" i="3"/>
  <c r="BZ46" i="3"/>
  <c r="BV46" i="3"/>
  <c r="BS46" i="3"/>
  <c r="BO46" i="3"/>
  <c r="BL46" i="3"/>
  <c r="BH46" i="3"/>
  <c r="BE46" i="3"/>
  <c r="BZ45" i="3"/>
  <c r="CJ44" i="3"/>
  <c r="CG44" i="3"/>
  <c r="CC44" i="3"/>
  <c r="BZ44" i="3"/>
  <c r="BV44" i="3"/>
  <c r="BS44" i="3"/>
  <c r="BO44" i="3"/>
  <c r="BL44" i="3"/>
  <c r="BH44" i="3"/>
  <c r="BE44" i="3"/>
  <c r="CC43" i="3"/>
  <c r="BV43" i="3"/>
  <c r="BS43" i="3"/>
  <c r="BO43" i="3"/>
  <c r="BH43" i="3"/>
  <c r="BE43" i="3"/>
  <c r="CJ42" i="3"/>
  <c r="CG42" i="3"/>
  <c r="CC42" i="3"/>
  <c r="BZ42" i="3"/>
  <c r="BV42" i="3"/>
  <c r="BS42" i="3"/>
  <c r="BO42" i="3"/>
  <c r="BL42" i="3"/>
  <c r="BH42" i="3"/>
  <c r="BE42" i="3"/>
  <c r="CC41" i="3"/>
  <c r="BV41" i="3"/>
  <c r="BO41" i="3"/>
  <c r="BL41" i="3"/>
  <c r="BH41" i="3"/>
  <c r="BE41" i="3"/>
  <c r="CG40" i="3"/>
  <c r="CC40" i="3"/>
  <c r="BZ40" i="3"/>
  <c r="BV40" i="3"/>
  <c r="BS40" i="3"/>
  <c r="BO40" i="3"/>
  <c r="BL40" i="3"/>
  <c r="BH40" i="3"/>
  <c r="BE40" i="3"/>
  <c r="CC37" i="3"/>
  <c r="BV37" i="3"/>
  <c r="BS37" i="3"/>
  <c r="BL37" i="3"/>
  <c r="BH37" i="3"/>
  <c r="BE37" i="3"/>
  <c r="BZ36" i="3"/>
  <c r="CG35" i="3"/>
  <c r="CC35" i="3"/>
  <c r="BZ35" i="3"/>
  <c r="BV35" i="3"/>
  <c r="BS35" i="3"/>
  <c r="BO35" i="3"/>
  <c r="BL35" i="3"/>
  <c r="BH35" i="3"/>
  <c r="BZ24" i="3"/>
  <c r="BS21" i="3"/>
  <c r="BL21" i="3"/>
  <c r="BE21" i="3"/>
  <c r="BZ20" i="3"/>
  <c r="CC19" i="3"/>
  <c r="BZ19" i="3"/>
  <c r="BV19" i="3"/>
  <c r="BS19" i="3"/>
  <c r="BO19" i="3"/>
  <c r="BL19" i="3"/>
  <c r="BH19" i="3"/>
  <c r="BE19" i="3"/>
  <c r="BV18" i="3"/>
  <c r="BS18" i="3"/>
  <c r="BO18" i="3"/>
  <c r="BL18" i="3"/>
  <c r="BH18" i="3"/>
  <c r="BE18" i="3"/>
  <c r="BZ17" i="3"/>
  <c r="BL16" i="3"/>
  <c r="BE16" i="3"/>
  <c r="CC15" i="3"/>
  <c r="BV15" i="3"/>
  <c r="BO15" i="3"/>
  <c r="BL15" i="3"/>
  <c r="BH15" i="3"/>
  <c r="BS14" i="3"/>
  <c r="BL14" i="3"/>
  <c r="BE14" i="3"/>
  <c r="CC13" i="3"/>
  <c r="BZ13" i="3"/>
  <c r="BV13" i="3"/>
  <c r="BS13" i="3"/>
  <c r="BO13" i="3"/>
  <c r="BL13" i="3"/>
  <c r="BH13" i="3"/>
  <c r="BE13" i="3"/>
  <c r="BV12" i="3"/>
  <c r="BS12" i="3"/>
  <c r="CG11" i="3"/>
  <c r="CC11" i="3"/>
  <c r="BV11" i="3"/>
  <c r="BS11" i="3"/>
  <c r="BO11" i="3"/>
  <c r="BL11" i="3"/>
  <c r="BH11" i="3"/>
  <c r="BE11" i="3"/>
  <c r="CJ10" i="3"/>
  <c r="CG10" i="3"/>
  <c r="CC10" i="3"/>
  <c r="BZ10" i="3"/>
  <c r="BV10" i="3"/>
  <c r="BS10" i="3"/>
  <c r="BO10" i="3"/>
  <c r="BL10" i="3"/>
  <c r="BH10" i="3"/>
  <c r="BE10" i="3"/>
  <c r="CJ9" i="3"/>
  <c r="CC9" i="3"/>
  <c r="BZ9" i="3"/>
  <c r="BV9" i="3"/>
  <c r="BS9" i="3"/>
  <c r="BO9" i="3"/>
  <c r="BL9" i="3"/>
  <c r="BH9" i="3"/>
  <c r="BE9" i="3"/>
  <c r="CC8" i="3"/>
  <c r="BZ8" i="3"/>
  <c r="BV8" i="3"/>
  <c r="BS8" i="3"/>
  <c r="BO8" i="3"/>
  <c r="BH8" i="3"/>
  <c r="BE8" i="3"/>
  <c r="BS7" i="3"/>
  <c r="BL7" i="3"/>
  <c r="BH7" i="3"/>
  <c r="BS6" i="3"/>
  <c r="BL6" i="3"/>
  <c r="BH6" i="3"/>
  <c r="BY5" i="3"/>
  <c r="BS5" i="3"/>
  <c r="BL5" i="3"/>
  <c r="BH5" i="3"/>
  <c r="BZ4" i="3"/>
  <c r="BS4" i="3"/>
  <c r="BL4" i="3"/>
  <c r="BH4" i="3"/>
  <c r="BV3" i="3"/>
  <c r="BS3" i="3"/>
  <c r="BO3" i="3"/>
  <c r="BL3" i="3"/>
  <c r="BH3" i="3"/>
  <c r="AU3" i="3"/>
  <c r="AM3" i="3"/>
  <c r="AE3" i="3"/>
  <c r="AX31" i="2"/>
  <c r="F31" i="2"/>
  <c r="E31" i="2"/>
  <c r="CG26" i="2"/>
  <c r="BZ26" i="2"/>
  <c r="BS26" i="2"/>
  <c r="BL26" i="2"/>
  <c r="BE26" i="2"/>
  <c r="BE23" i="2"/>
  <c r="BV21" i="2"/>
  <c r="BS21" i="2"/>
  <c r="BO21" i="2"/>
  <c r="BL21" i="2"/>
  <c r="BE19" i="2"/>
  <c r="BE18" i="2"/>
  <c r="L18" i="2"/>
  <c r="CC17" i="2"/>
  <c r="BV17" i="2"/>
  <c r="BS17" i="2"/>
  <c r="BO17" i="2"/>
  <c r="BL17" i="2"/>
  <c r="BH17" i="2"/>
  <c r="BE17" i="2"/>
  <c r="L17" i="2"/>
  <c r="CJ16" i="2"/>
  <c r="CC16" i="2"/>
  <c r="BV16" i="2"/>
  <c r="BO16" i="2"/>
  <c r="BL16" i="2"/>
  <c r="BH16" i="2"/>
  <c r="BE16" i="2"/>
  <c r="CJ15" i="2"/>
  <c r="CC15" i="2"/>
  <c r="BZ15" i="2"/>
  <c r="BV15" i="2"/>
  <c r="BS15" i="2"/>
  <c r="BO15" i="2"/>
  <c r="BL15" i="2"/>
  <c r="BH15" i="2"/>
  <c r="BE15" i="2"/>
  <c r="CC13" i="2"/>
  <c r="BV13" i="2"/>
  <c r="BS13" i="2"/>
  <c r="BO13" i="2"/>
  <c r="BL13" i="2"/>
  <c r="BH13" i="2"/>
  <c r="CG12" i="2"/>
  <c r="CC12" i="2"/>
  <c r="BZ12" i="2"/>
  <c r="BV12" i="2"/>
  <c r="BS12" i="2"/>
  <c r="BO12" i="2"/>
  <c r="BL12" i="2"/>
  <c r="BH12" i="2"/>
  <c r="BE12" i="2"/>
  <c r="CC11" i="2"/>
  <c r="BV11" i="2"/>
  <c r="BO11" i="2"/>
  <c r="BL11" i="2"/>
  <c r="BH11" i="2"/>
  <c r="CC10" i="2"/>
  <c r="BZ10" i="2"/>
  <c r="BV10" i="2"/>
  <c r="BS10" i="2"/>
  <c r="BO10" i="2"/>
  <c r="BL10" i="2"/>
  <c r="CC9" i="2"/>
  <c r="BV9" i="2"/>
  <c r="BS9" i="2"/>
  <c r="BO9" i="2"/>
  <c r="BH9" i="2"/>
  <c r="BE9" i="2"/>
  <c r="CJ8" i="2"/>
  <c r="CG8" i="2"/>
  <c r="CC8" i="2"/>
  <c r="BZ8" i="2"/>
  <c r="BV8" i="2"/>
  <c r="BO8" i="2"/>
  <c r="CC6" i="2"/>
  <c r="BZ6" i="2"/>
  <c r="BV6" i="2"/>
  <c r="BO6" i="2"/>
  <c r="BL6" i="2"/>
  <c r="BH6" i="2"/>
  <c r="BE6" i="2"/>
  <c r="CC5" i="2"/>
  <c r="BZ5" i="2"/>
  <c r="BV5" i="2"/>
  <c r="BS5" i="2"/>
  <c r="BO5" i="2"/>
  <c r="BL5" i="2"/>
  <c r="BH5" i="2"/>
  <c r="BE5" i="2"/>
  <c r="CC3" i="2"/>
  <c r="BV3" i="2"/>
  <c r="BS3" i="2"/>
  <c r="BO3" i="2"/>
  <c r="BL3" i="2"/>
  <c r="BH3" i="2"/>
  <c r="BE3" i="2"/>
  <c r="CE26" i="1"/>
  <c r="BX26" i="1"/>
  <c r="BU26" i="1"/>
  <c r="BQ26" i="1"/>
  <c r="BN26" i="1"/>
  <c r="BJ26" i="1"/>
  <c r="BG26" i="1"/>
  <c r="CE25" i="1"/>
  <c r="BX25" i="1"/>
  <c r="BQ25" i="1"/>
  <c r="BN25" i="1"/>
  <c r="CE24" i="1"/>
  <c r="CB24" i="1"/>
  <c r="BX24" i="1"/>
  <c r="BQ24" i="1"/>
  <c r="BN24" i="1"/>
  <c r="BJ24" i="1"/>
  <c r="CE23" i="1"/>
  <c r="BX23" i="1"/>
  <c r="BQ23" i="1"/>
  <c r="BN23" i="1"/>
  <c r="CE22" i="1"/>
  <c r="CB22" i="1"/>
  <c r="BX22" i="1"/>
  <c r="BU22" i="1"/>
  <c r="BQ22" i="1"/>
  <c r="BN22" i="1"/>
  <c r="BJ22" i="1"/>
  <c r="BG22" i="1"/>
  <c r="BX21" i="1"/>
  <c r="BU21" i="1"/>
  <c r="BQ21" i="1"/>
  <c r="BN21" i="1"/>
  <c r="CE20" i="1"/>
  <c r="BX20" i="1"/>
  <c r="BU20" i="1"/>
  <c r="BQ20" i="1"/>
  <c r="BN20" i="1"/>
  <c r="CE19" i="1"/>
  <c r="BX19" i="1"/>
  <c r="BU19" i="1"/>
  <c r="BQ19" i="1"/>
  <c r="BN19" i="1"/>
  <c r="BJ19" i="1"/>
  <c r="BG19" i="1"/>
  <c r="CE18" i="1"/>
  <c r="CB18" i="1"/>
  <c r="BX18" i="1"/>
  <c r="BU18" i="1"/>
  <c r="BQ18" i="1"/>
  <c r="BJ18" i="1"/>
  <c r="CL17" i="1"/>
  <c r="BX17" i="1"/>
  <c r="BQ17" i="1"/>
  <c r="BJ17" i="1"/>
  <c r="CE16" i="1"/>
  <c r="CB16" i="1"/>
  <c r="BX16" i="1"/>
  <c r="BU16" i="1"/>
  <c r="BQ16" i="1"/>
  <c r="BN16" i="1"/>
  <c r="BJ16" i="1"/>
  <c r="BG16" i="1"/>
  <c r="CE15" i="1"/>
  <c r="CB15" i="1"/>
  <c r="BX15" i="1"/>
  <c r="BU15" i="1"/>
  <c r="BQ15" i="1"/>
  <c r="BN15" i="1"/>
  <c r="BJ15" i="1"/>
  <c r="BG15" i="1"/>
  <c r="CE14" i="1"/>
  <c r="BX14" i="1"/>
  <c r="BU14" i="1"/>
  <c r="BQ14" i="1"/>
  <c r="BJ14" i="1"/>
  <c r="BG14" i="1"/>
  <c r="AD14" i="1"/>
  <c r="CE13" i="1"/>
  <c r="CE12" i="1"/>
  <c r="BX12" i="1"/>
  <c r="BU12" i="1"/>
  <c r="BP12" i="1"/>
  <c r="BQ12" i="1" s="1"/>
  <c r="BO12" i="1"/>
  <c r="BN12" i="1"/>
  <c r="BI12" i="1"/>
  <c r="BH12" i="1"/>
  <c r="BE12" i="1"/>
  <c r="BG12" i="1" s="1"/>
  <c r="CI11" i="1"/>
  <c r="CB11" i="1"/>
  <c r="BX11" i="1"/>
  <c r="BQ11" i="1"/>
  <c r="BJ11" i="1"/>
  <c r="CE10" i="1"/>
  <c r="CB10" i="1"/>
  <c r="BX10" i="1"/>
  <c r="BQ10" i="1"/>
  <c r="BN10" i="1"/>
  <c r="CE9" i="1"/>
  <c r="BX9" i="1"/>
  <c r="BU9" i="1"/>
  <c r="BQ9" i="1"/>
  <c r="BN9" i="1"/>
  <c r="BJ9" i="1"/>
  <c r="BG9" i="1"/>
  <c r="CE8" i="1"/>
  <c r="BX8" i="1"/>
  <c r="BU8" i="1"/>
  <c r="BQ8" i="1"/>
  <c r="BN8" i="1"/>
  <c r="CE7" i="1"/>
  <c r="BX7" i="1"/>
  <c r="BU7" i="1"/>
  <c r="BQ7" i="1"/>
  <c r="BJ7" i="1"/>
  <c r="CI6" i="1"/>
  <c r="CE6" i="1"/>
  <c r="BX6" i="1"/>
  <c r="BQ6" i="1"/>
  <c r="BJ6" i="1"/>
  <c r="CI5" i="1"/>
  <c r="CE5" i="1"/>
  <c r="CB5" i="1"/>
  <c r="BX5" i="1"/>
  <c r="BQ5" i="1"/>
  <c r="BJ5" i="1"/>
  <c r="BG5" i="1"/>
  <c r="BX4" i="1"/>
  <c r="CI3" i="1"/>
  <c r="CE3" i="1"/>
  <c r="BX3" i="1"/>
  <c r="BQ3" i="1"/>
  <c r="BN3" i="1"/>
  <c r="BJ3" i="1"/>
  <c r="BG3" i="1"/>
  <c r="BJ12" i="1" l="1"/>
  <c r="J15" i="4"/>
  <c r="J23" i="4"/>
  <c r="J31" i="4"/>
  <c r="J39" i="4"/>
  <c r="J47" i="4"/>
  <c r="J55" i="4"/>
  <c r="J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B3" authorId="0" shapeId="0" xr:uid="{00000000-0006-0000-0000-000001000000}">
      <text>
        <r>
          <rPr>
            <sz val="11"/>
            <color theme="1"/>
            <rFont val="Calibri"/>
            <scheme val="minor"/>
          </rPr>
          <t>======
ID#AAABMwGmZx4
AUXTURISMO03    (2024-05-06 14:20:41)
EL % DE CUMPLIMIENTO EN ESTE INDICADOR NO ESTÁ FORMULADO, POR LA NATURALEZA DE  SUS ACTIVIDADES, SE REALIZA EL PORCENTAJE AL FINALIZAR EL AÑO.</t>
        </r>
      </text>
    </comment>
    <comment ref="CI3" authorId="0" shapeId="0" xr:uid="{00000000-0006-0000-0000-000002000000}">
      <text>
        <r>
          <rPr>
            <sz val="11"/>
            <color theme="1"/>
            <rFont val="Calibri"/>
            <scheme val="minor"/>
          </rPr>
          <t>======
ID#AAABMwGmZyc
AUXTURISMO03    (2024-05-06 14:20:41)
EL % DE CUMPLIMIENTO EN ESTE INDICADOR NO ESTÁ FORMULADO, POR LA NATURALEZA DE  SUS ACTIVIDADES, SE REALIZA EL PORCENTAJE AL FINALIZAR EL AÑO.</t>
        </r>
      </text>
    </comment>
    <comment ref="BF7" authorId="0" shapeId="0" xr:uid="{00000000-0006-0000-0000-000003000000}">
      <text>
        <r>
          <rPr>
            <sz val="11"/>
            <color theme="1"/>
            <rFont val="Calibri"/>
            <scheme val="minor"/>
          </rPr>
          <t>======
ID#AAABMwGmZyI
CARLOS FERLEY GUZMAN    (2024-05-06 14:20:41)
LA DRA ENVIA ESTA INFO</t>
        </r>
      </text>
    </comment>
    <comment ref="BI7" authorId="0" shapeId="0" xr:uid="{00000000-0006-0000-0000-000004000000}">
      <text>
        <r>
          <rPr>
            <sz val="11"/>
            <color theme="1"/>
            <rFont val="Calibri"/>
            <scheme val="minor"/>
          </rPr>
          <t>======
ID#AAABMwGmZyE
CARLOS FERLEY GUZMAN    (2024-05-06 14:20:41)
VALOR OBLIGADO</t>
        </r>
      </text>
    </comment>
    <comment ref="BM7" authorId="0" shapeId="0" xr:uid="{00000000-0006-0000-0000-000005000000}">
      <text>
        <r>
          <rPr>
            <sz val="11"/>
            <color theme="1"/>
            <rFont val="Calibri"/>
            <scheme val="minor"/>
          </rPr>
          <t>======
ID#AAABMwGmZzk
CARLOS FERLEY GUZMAN    (2024-05-06 14:20:41)
LA DRA ENVIA ESTA INFO</t>
        </r>
      </text>
    </comment>
    <comment ref="BP7" authorId="0" shapeId="0" xr:uid="{00000000-0006-0000-0000-000006000000}">
      <text>
        <r>
          <rPr>
            <sz val="11"/>
            <color theme="1"/>
            <rFont val="Calibri"/>
            <scheme val="minor"/>
          </rPr>
          <t>======
ID#AAABMwGmZxY
CARLOS FERLEY GUZMAN    (2024-05-06 14:20:41)
VALOR OBLIGADO</t>
        </r>
      </text>
    </comment>
    <comment ref="BD12" authorId="0" shapeId="0" xr:uid="{00000000-0006-0000-0000-000007000000}">
      <text>
        <r>
          <rPr>
            <sz val="11"/>
            <color theme="1"/>
            <rFont val="Calibri"/>
            <scheme val="minor"/>
          </rPr>
          <t>======
ID#AAABMwGmZxE
CARLOS FERLEY GUZMAN    (2024-05-06 14:20:41)
SE SUMARON 2 INDICADORES</t>
        </r>
      </text>
    </comment>
    <comment ref="BD15" authorId="0" shapeId="0" xr:uid="{00000000-0006-0000-0000-000008000000}">
      <text>
        <r>
          <rPr>
            <sz val="11"/>
            <color theme="1"/>
            <rFont val="Calibri"/>
            <scheme val="minor"/>
          </rPr>
          <t>======
ID#AAABMwGmZ2A
Ana María Giraldo Giraldo    (2024-05-06 15:14:46)
Familias en acciòn pasa a llamarse Renta ciudadana.</t>
        </r>
      </text>
    </comment>
  </commentList>
  <extLst>
    <ext xmlns:r="http://schemas.openxmlformats.org/officeDocument/2006/relationships" uri="GoogleSheetsCustomDataVersion2">
      <go:sheetsCustomData xmlns:go="http://customooxmlschemas.google.com/" r:id="rId1" roundtripDataSignature="AMtx7mgZpclPYTyQQ3G/DQK3oJDm9FY6M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D3" authorId="0" shapeId="0" xr:uid="{00000000-0006-0000-0100-000001000000}">
      <text>
        <r>
          <rPr>
            <sz val="11"/>
            <color theme="1"/>
            <rFont val="Calibri"/>
            <scheme val="minor"/>
          </rPr>
          <t>======
ID#AAABMwGmZ0Y
CARLOS FERLEY GUZMAN    (2024-05-06 14:20:41)
COMO CONVERTIMOS A TASA</t>
        </r>
      </text>
    </comment>
    <comment ref="E9" authorId="0" shapeId="0" xr:uid="{00000000-0006-0000-0100-000002000000}">
      <text>
        <r>
          <rPr>
            <sz val="11"/>
            <color theme="1"/>
            <rFont val="Calibri"/>
            <scheme val="minor"/>
          </rPr>
          <t>======
ID#AAABMwGmZ0c
    (2024-05-06 14:20:41)
linea base tomada de credito de fondo para financiamiento
	-monik</t>
        </r>
      </text>
    </comment>
    <comment ref="E11" authorId="0" shapeId="0" xr:uid="{00000000-0006-0000-0100-000003000000}">
      <text>
        <r>
          <rPr>
            <sz val="11"/>
            <color theme="1"/>
            <rFont val="Calibri"/>
            <scheme val="minor"/>
          </rPr>
          <t>======
ID#AAABMwGmZxk
    (2024-05-06 14:20:41)
promedio histórico unidades de respuesta Gran Ecnuesta PYME- ANIF
	-monik</t>
        </r>
      </text>
    </comment>
    <comment ref="F14" authorId="0" shapeId="0" xr:uid="{00000000-0006-0000-0100-000004000000}">
      <text>
        <r>
          <rPr>
            <sz val="11"/>
            <color theme="1"/>
            <rFont val="Calibri"/>
            <scheme val="minor"/>
          </rPr>
          <t>======
ID#AAABMwGmZy4
    (2024-05-06 14:20:41)
7 capitles Modelo Serebrenik
	-monik</t>
        </r>
      </text>
    </comment>
    <comment ref="E17" authorId="0" shapeId="0" xr:uid="{00000000-0006-0000-0100-000005000000}">
      <text>
        <r>
          <rPr>
            <sz val="11"/>
            <color theme="1"/>
            <rFont val="Calibri"/>
            <scheme val="minor"/>
          </rPr>
          <t>======
ID#AAABMwGmZwc
    (2024-05-06 14:20:41)
Tasa nacional
Trimestre Móvil Dic 2014 - Feb 2015
	-monik</t>
        </r>
      </text>
    </comment>
    <comment ref="BB17" authorId="0" shapeId="0" xr:uid="{00000000-0006-0000-0100-000006000000}">
      <text>
        <r>
          <rPr>
            <sz val="11"/>
            <color theme="1"/>
            <rFont val="Calibri"/>
            <scheme val="minor"/>
          </rPr>
          <t>======
ID#AAABMwGmZzI
    (2024-05-06 14:20:41)
Convenio APE (Agencia Pública de Empleo)
	-USER</t>
        </r>
      </text>
    </comment>
    <comment ref="E18" authorId="0" shapeId="0" xr:uid="{00000000-0006-0000-0100-000007000000}">
      <text>
        <r>
          <rPr>
            <sz val="11"/>
            <color theme="1"/>
            <rFont val="Calibri"/>
            <scheme val="minor"/>
          </rPr>
          <t>======
ID#AAABMwGmZz4
    (2024-05-06 14:20:41)
Tasa Nacional Trimestre Móvil Dic 2014 - Feb 2015
	-monik</t>
        </r>
      </text>
    </comment>
    <comment ref="E20" authorId="0" shapeId="0" xr:uid="{00000000-0006-0000-0100-000008000000}">
      <text>
        <r>
          <rPr>
            <sz val="11"/>
            <color theme="1"/>
            <rFont val="Calibri"/>
            <scheme val="minor"/>
          </rPr>
          <t>======
ID#AAABMwGmZ0s
    (2024-05-06 14:20:41)
Numero de UAF indice nacional
	-monik</t>
        </r>
      </text>
    </comment>
    <comment ref="BB21" authorId="0" shapeId="0" xr:uid="{00000000-0006-0000-0100-000009000000}">
      <text>
        <r>
          <rPr>
            <sz val="11"/>
            <color theme="1"/>
            <rFont val="Calibri"/>
            <scheme val="minor"/>
          </rPr>
          <t>======
ID#AAABMwGmZxw
    (2024-05-06 14:20:41)
Talleres en colegios
Ferias de empleo
	-USER</t>
        </r>
      </text>
    </comment>
    <comment ref="E22" authorId="0" shapeId="0" xr:uid="{00000000-0006-0000-0100-00000A000000}">
      <text>
        <r>
          <rPr>
            <sz val="11"/>
            <color theme="1"/>
            <rFont val="Calibri"/>
            <scheme val="minor"/>
          </rPr>
          <t>======
ID#AAABMwGmZ0o
    (2024-05-06 14:20:41)
No Empleos proyectados 2015 Meta Nacional
	-monik</t>
        </r>
      </text>
    </comment>
    <comment ref="BB24" authorId="0" shapeId="0" xr:uid="{00000000-0006-0000-0100-00000B000000}">
      <text>
        <r>
          <rPr>
            <sz val="11"/>
            <color theme="1"/>
            <rFont val="Calibri"/>
            <scheme val="minor"/>
          </rPr>
          <t>======
ID#AAABMwGmZyk
    (2024-05-06 14:20:41)
Boletín Servicio de Empleo
	-USER</t>
        </r>
      </text>
    </comment>
    <comment ref="BB25" authorId="0" shapeId="0" xr:uid="{00000000-0006-0000-0100-00000C000000}">
      <text>
        <r>
          <rPr>
            <sz val="11"/>
            <color theme="1"/>
            <rFont val="Calibri"/>
            <scheme val="minor"/>
          </rPr>
          <t>======
ID#AAABMwGmZzM
    (2024-05-06 14:20:41)
Como fortalece las competencias laborales del talento humano
	-USER</t>
        </r>
      </text>
    </comment>
    <comment ref="F26" authorId="0" shapeId="0" xr:uid="{00000000-0006-0000-0100-00000D000000}">
      <text>
        <r>
          <rPr>
            <sz val="11"/>
            <color theme="1"/>
            <rFont val="Calibri"/>
            <scheme val="minor"/>
          </rPr>
          <t>======
ID#AAABMwGmZx8
    (2024-05-06 14:20:41)
Las condiciones son las enmarcadas en el articulo 5 de la politica de trabajo decente y digno
	-monik</t>
        </r>
      </text>
    </comment>
  </commentList>
  <extLst>
    <ext xmlns:r="http://schemas.openxmlformats.org/officeDocument/2006/relationships" uri="GoogleSheetsCustomDataVersion2">
      <go:sheetsCustomData xmlns:go="http://customooxmlschemas.google.com/" r:id="rId1" roundtripDataSignature="AMtx7mghkkR6E32e+/qCYBdA1mP+vqlW6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CARLOS FERLEY GUZMAN</author>
  </authors>
  <commentList>
    <comment ref="D9" authorId="0" shapeId="0" xr:uid="{00000000-0006-0000-0200-000001000000}">
      <text>
        <r>
          <rPr>
            <sz val="11"/>
            <color theme="1"/>
            <rFont val="Calibri"/>
            <scheme val="minor"/>
          </rPr>
          <t>======
ID#AAABMwGmZxo
    (2024-05-06 14:20:41)
Modelo de Ocupación Departamental
	-monik</t>
        </r>
      </text>
    </comment>
    <comment ref="D13" authorId="0" shapeId="0" xr:uid="{00000000-0006-0000-0200-000002000000}">
      <text>
        <r>
          <rPr>
            <sz val="11"/>
            <color theme="1"/>
            <rFont val="Calibri"/>
            <scheme val="minor"/>
          </rPr>
          <t>======
ID#AAABMwGmZww
    (2024-05-06 14:20:41)
Promediar los concpetos otorgados por: Capital de Trabajo + Inversión.
	-monik</t>
        </r>
      </text>
    </comment>
    <comment ref="E14" authorId="0" shapeId="0" xr:uid="{00000000-0006-0000-0200-000003000000}">
      <text>
        <r>
          <rPr>
            <sz val="11"/>
            <color theme="1"/>
            <rFont val="Calibri"/>
            <scheme val="minor"/>
          </rPr>
          <t>======
ID#AAABMwGmZwU
    (2024-05-06 14:20:41)
Cifra en miles de hectáreas
	-monik</t>
        </r>
      </text>
    </comment>
    <comment ref="F14" authorId="0" shapeId="0" xr:uid="{00000000-0006-0000-0200-000004000000}">
      <text>
        <r>
          <rPr>
            <sz val="11"/>
            <color theme="1"/>
            <rFont val="Calibri"/>
            <scheme val="minor"/>
          </rPr>
          <t>======
ID#AAABMwGmZw4
    (2024-05-06 14:20:41)
Cifra en miles de hectáreas
	-monik</t>
        </r>
      </text>
    </comment>
    <comment ref="D19" authorId="0" shapeId="0" xr:uid="{00000000-0006-0000-0200-000005000000}">
      <text>
        <r>
          <rPr>
            <sz val="11"/>
            <color theme="1"/>
            <rFont val="Calibri"/>
            <scheme val="minor"/>
          </rPr>
          <t>======
ID#AAABMwGmZzs
describe la importancia relativa del turismo receptor en la venta internacional de productos    (2024-05-06 14:20:41)
(bienes y servicios).
	-monik</t>
        </r>
      </text>
    </comment>
    <comment ref="E19" authorId="0" shapeId="0" xr:uid="{00000000-0006-0000-0200-000006000000}">
      <text>
        <r>
          <rPr>
            <sz val="11"/>
            <color theme="1"/>
            <rFont val="Calibri"/>
            <scheme val="minor"/>
          </rPr>
          <t>======
ID#AAABMwGmZyQ
    (2024-05-06 14:20:41)
monik: CALCULO:
Consumo turístico receptivo (aproximado a partir de las exportaciones de los rubros viajes y pasajeros)
dividido en el total de exportaciones de bienes y servicios X 100, para Colombia fue del 7,1 2013
	-monik</t>
        </r>
      </text>
    </comment>
    <comment ref="F20" authorId="0" shapeId="0" xr:uid="{00000000-0006-0000-0200-000007000000}">
      <text>
        <r>
          <rPr>
            <sz val="11"/>
            <color theme="1"/>
            <rFont val="Calibri"/>
            <scheme val="minor"/>
          </rPr>
          <t>======
ID#AAABMwGmZxg
    (2024-05-06 14:20:41)
se pondero conforme a las ciudades receptoras en 2 y 3 lugar x flujos de viajeros.
	-monik</t>
        </r>
      </text>
    </comment>
    <comment ref="E24" authorId="0" shapeId="0" xr:uid="{00000000-0006-0000-0200-000008000000}">
      <text>
        <r>
          <rPr>
            <sz val="11"/>
            <color theme="1"/>
            <rFont val="Calibri"/>
            <scheme val="minor"/>
          </rPr>
          <t>======
ID#AAABMwGmZ00
    (2024-05-06 14:20:41)
DANE para medir trafico terrestre vs participacion en subsector hoteles, restaurantes y alojamientos solo mide areas metropolitanas
	-monik</t>
        </r>
      </text>
    </comment>
    <comment ref="F24" authorId="0" shapeId="0" xr:uid="{00000000-0006-0000-0200-000009000000}">
      <text>
        <r>
          <rPr>
            <sz val="11"/>
            <color theme="1"/>
            <rFont val="Calibri"/>
            <scheme val="minor"/>
          </rPr>
          <t>======
ID#AAABMwGmZw8
    (2024-05-06 14:20:41)
Se pondero conforme a los 10 primeros departamentos con mayor participación porcentual.
	-monik</t>
        </r>
      </text>
    </comment>
    <comment ref="E25" authorId="0" shapeId="0" xr:uid="{00000000-0006-0000-0200-00000A000000}">
      <text>
        <r>
          <rPr>
            <sz val="11"/>
            <color theme="1"/>
            <rFont val="Calibri"/>
            <scheme val="minor"/>
          </rPr>
          <t>======
ID#AAABMwGmZyA
    (2024-05-06 14:20:41)
La oficina de estudios económicos Mincit y DANE utilizan datos que solo miden PST afiliados a COTELCO.
	-monik</t>
        </r>
      </text>
    </comment>
    <comment ref="BB26" authorId="0" shapeId="0" xr:uid="{00000000-0006-0000-0200-00000B000000}">
      <text>
        <r>
          <rPr>
            <sz val="11"/>
            <color theme="1"/>
            <rFont val="Calibri"/>
            <scheme val="minor"/>
          </rPr>
          <t>======
ID#AAABMwGmZ0g
    (2024-05-06 14:20:41)
Eventos ProColombia en el Quindío
	-USER</t>
        </r>
      </text>
    </comment>
    <comment ref="D28" authorId="0" shapeId="0" xr:uid="{00000000-0006-0000-0200-00000C000000}">
      <text>
        <r>
          <rPr>
            <sz val="11"/>
            <color theme="1"/>
            <rFont val="Calibri"/>
            <scheme val="minor"/>
          </rPr>
          <t>======
ID#AAABMwGmZxI
    (2024-05-06 14:20:41)
monik: GEP Gran Encuesta Pyme Reforma Tributaria
Variables:  No ha percibido liberación de recursos / Incremetar planta de personal / Incrementar salarios / Pagar prestaciones de Ley que no se tenían / Capital de Trabajo / Capacitación / Aumentar el margen de utilidad / Prepagar obligaciones financieras / Capacidad Instalada / Servicios para mejorar su actividad.
	-monik</t>
        </r>
      </text>
    </comment>
    <comment ref="D31" authorId="0" shapeId="0" xr:uid="{00000000-0006-0000-0200-00000D000000}">
      <text>
        <r>
          <rPr>
            <sz val="11"/>
            <color theme="1"/>
            <rFont val="Calibri"/>
            <scheme val="minor"/>
          </rPr>
          <t>======
ID#AAABMwGmZxQ
    (2024-05-06 14:20:41)
Las variables del Indice de Competitividad son:  Creación de ventajas competitivas / p de los Indicadores de productividad / pde la pdn / Adquisición de Ntics / p ventas / p Rentabilidad / Creación de relaciones de asociación con otras PYME / p de Empleos
	-monik</t>
        </r>
      </text>
    </comment>
    <comment ref="D32" authorId="0" shapeId="0" xr:uid="{00000000-0006-0000-0200-00000E000000}">
      <text>
        <r>
          <rPr>
            <sz val="11"/>
            <color theme="1"/>
            <rFont val="Calibri"/>
            <scheme val="minor"/>
          </rPr>
          <t>======
ID#AAABMwGmZ0E
    (2024-05-06 14:20:41)
Las variables del Indice de Competitividad son:  Creación de ventajas competitivas / p de los Indicadores de productividad / pde la pdn / Adquisición de Ntics / p ventas / p Rentabilidad / Creación de relaciones de asociación con otras PYME / p de Empleos
	-monik</t>
        </r>
      </text>
    </comment>
    <comment ref="E41" authorId="0" shapeId="0" xr:uid="{00000000-0006-0000-0200-00000F000000}">
      <text>
        <r>
          <rPr>
            <sz val="11"/>
            <color theme="1"/>
            <rFont val="Calibri"/>
            <scheme val="minor"/>
          </rPr>
          <t>======
ID#AAABMwGmZxs
    (2024-05-06 14:20:41)
Proyecto GIZ Alemania / Secretaria de Familia
	-monik</t>
        </r>
      </text>
    </comment>
    <comment ref="F41" authorId="0" shapeId="0" xr:uid="{00000000-0006-0000-0200-000010000000}">
      <text>
        <r>
          <rPr>
            <sz val="11"/>
            <color theme="1"/>
            <rFont val="Calibri"/>
            <scheme val="minor"/>
          </rPr>
          <t>======
ID#AAABMwGmZyw
    (2024-05-06 14:20:41)
incremento del 20% anual
	-monik</t>
        </r>
      </text>
    </comment>
    <comment ref="F45" authorId="0" shapeId="0" xr:uid="{00000000-0006-0000-0200-000011000000}">
      <text>
        <r>
          <rPr>
            <sz val="11"/>
            <color theme="1"/>
            <rFont val="Calibri"/>
            <scheme val="minor"/>
          </rPr>
          <t>======
ID#AAABMwGmZzo
    (2024-05-06 14:20:41)
máximo IDC Bogotá D.C con 7,82 (2014)
	-monik</t>
        </r>
      </text>
    </comment>
    <comment ref="D46" authorId="0" shapeId="0" xr:uid="{00000000-0006-0000-0200-000012000000}">
      <text>
        <r>
          <rPr>
            <sz val="11"/>
            <color theme="1"/>
            <rFont val="Calibri"/>
            <scheme val="minor"/>
          </rPr>
          <t>======
ID#AAABMwGmZzc
    (2024-05-06 14:20:41)
IRC: Iniciativa de Ruta de la Competitividad  (Tumbaga, Kaldía, Artemis)
	-monik</t>
        </r>
      </text>
    </comment>
    <comment ref="E46" authorId="0" shapeId="0" xr:uid="{00000000-0006-0000-0200-000013000000}">
      <text>
        <r>
          <rPr>
            <sz val="11"/>
            <color theme="1"/>
            <rFont val="Calibri"/>
            <scheme val="minor"/>
          </rPr>
          <t>======
ID#AAABMwGmZxM
    (2024-05-06 14:20:41)
Beneficiarios INNpulsados (5) y recursos cofinanciados por 970.450.000,00 millones de pesos
	-monik</t>
        </r>
      </text>
    </comment>
    <comment ref="D51" authorId="0" shapeId="0" xr:uid="{00000000-0006-0000-0200-000014000000}">
      <text>
        <r>
          <rPr>
            <sz val="11"/>
            <color theme="1"/>
            <rFont val="Calibri"/>
            <scheme val="minor"/>
          </rPr>
          <t>======
ID#AAABMwGmZy0
    (2024-05-06 14:20:41)
FUENTE: MEN Observatorio Laboral para la Educación
	-monik</t>
        </r>
      </text>
    </comment>
    <comment ref="D52" authorId="0" shapeId="0" xr:uid="{00000000-0006-0000-0200-000015000000}">
      <text>
        <r>
          <rPr>
            <sz val="11"/>
            <color theme="1"/>
            <rFont val="Calibri"/>
            <scheme val="minor"/>
          </rPr>
          <t>======
ID#AAABMwGmZxU
    (2024-05-06 14:20:41)
Ingeniería, arquitectura, urbanismo y afines (20%) agronomía, veterinaria y afines (3%) FUENTE: MEN Observatorio Laboral para la Educación
	-monik</t>
        </r>
      </text>
    </comment>
    <comment ref="F55" authorId="0" shapeId="0" xr:uid="{00000000-0006-0000-0200-000016000000}">
      <text>
        <r>
          <rPr>
            <sz val="11"/>
            <color theme="1"/>
            <rFont val="Calibri"/>
            <scheme val="minor"/>
          </rPr>
          <t>======
ID#AAABMwGmZyg
    (2024-05-06 14:20:41)
son 4 boletines en el año, se recomienda que de los 4, 2 de ellos se enfoquen al análisis causísitico de la generación de ingresos y su relacion con el mercado laboral y demas variables económicas del dpto.
	-monik</t>
        </r>
      </text>
    </comment>
    <comment ref="D57" authorId="0" shapeId="0" xr:uid="{00000000-0006-0000-0200-000017000000}">
      <text>
        <r>
          <rPr>
            <sz val="11"/>
            <color theme="1"/>
            <rFont val="Calibri"/>
            <scheme val="minor"/>
          </rPr>
          <t>======
ID#AAABMwGmZwg
    (2024-05-06 14:20:41)
monik: Los planes a revisar son:  Plan de acompañamiento para el empleo en el exterior
Plan de marketing territorial
Plan estratégico de coopoeración internacional
Plan departamental de mercados verdes y biocomercio
Plan de acompañamiento integral a las remesas laborales
Plan de negocios internacionales
Plan de promoción turística
Plan de turismo departamental
Plan departamental de biocultura
Plan departamental de prevención y protección DDHH y DIH
Plan estratégico de Desarrollo Rural
Politica pública de discapacidad
Politica pública de equidad de género para la mujer
Politica pública de primera infancia, infancia y adolescencia
Politica pública de juventud
Plan Estratégico Departamental de Ciencia, Tecnología e Innovación 
Plan Regional de Competitividad Quindío
Plan Departamental de Empleo
	-monik</t>
        </r>
      </text>
    </comment>
    <comment ref="CK57" authorId="1" shapeId="0" xr:uid="{E0CF3D56-1568-4765-9307-A675985F605F}">
      <text>
        <r>
          <rPr>
            <b/>
            <sz val="9"/>
            <color indexed="81"/>
            <rFont val="Tahoma"/>
            <charset val="1"/>
          </rPr>
          <t>CARLOS FERLEY GUZMAN:</t>
        </r>
        <r>
          <rPr>
            <sz val="9"/>
            <color indexed="81"/>
            <rFont val="Tahoma"/>
            <charset val="1"/>
          </rPr>
          <t xml:space="preserve">
Algunos de los Planes o PP ya cumplieron el ciclo.</t>
        </r>
      </text>
    </comment>
  </commentList>
  <extLst>
    <ext xmlns:r="http://schemas.openxmlformats.org/officeDocument/2006/relationships" uri="GoogleSheetsCustomDataVersion2">
      <go:sheetsCustomData xmlns:go="http://customooxmlschemas.google.com/" r:id="rId1" roundtripDataSignature="AMtx7mjOtIZsiE6AISMzsHLmxQNwAkwGzA=="/>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E8" authorId="0" shapeId="0" xr:uid="{00000000-0006-0000-0600-000001000000}">
      <text>
        <r>
          <rPr>
            <sz val="11"/>
            <color theme="1"/>
            <rFont val="Calibri"/>
            <scheme val="minor"/>
          </rPr>
          <t>======
ID#AAABMwGmZ0I
    (2024-05-06 14:20:41)
linea base tomada de credito de fondo para financiamiento
	-monik</t>
        </r>
      </text>
    </comment>
    <comment ref="E10" authorId="0" shapeId="0" xr:uid="{00000000-0006-0000-0600-000002000000}">
      <text>
        <r>
          <rPr>
            <sz val="11"/>
            <color theme="1"/>
            <rFont val="Calibri"/>
            <scheme val="minor"/>
          </rPr>
          <t>======
ID#AAABMwGmZzU
    (2024-05-06 14:20:41)
promedio histórico unidades de respuesta Gran Ecnuesta PYME- ANIF
	-monik</t>
        </r>
      </text>
    </comment>
    <comment ref="F13" authorId="0" shapeId="0" xr:uid="{00000000-0006-0000-0600-000003000000}">
      <text>
        <r>
          <rPr>
            <sz val="11"/>
            <color theme="1"/>
            <rFont val="Calibri"/>
            <scheme val="minor"/>
          </rPr>
          <t>======
ID#AAABMwGmZx0
    (2024-05-06 14:20:41)
7 capitles Modelo Serebrenik
	-monik</t>
        </r>
      </text>
    </comment>
    <comment ref="E16" authorId="0" shapeId="0" xr:uid="{00000000-0006-0000-0600-000004000000}">
      <text>
        <r>
          <rPr>
            <sz val="11"/>
            <color theme="1"/>
            <rFont val="Calibri"/>
            <scheme val="minor"/>
          </rPr>
          <t>======
ID#AAABMwGmZws
    (2024-05-06 14:20:41)
Tasa nacional
Trimestre Móvil Dic 2014 - Feb 2015
	-monik</t>
        </r>
      </text>
    </comment>
    <comment ref="E17" authorId="0" shapeId="0" xr:uid="{00000000-0006-0000-0600-000005000000}">
      <text>
        <r>
          <rPr>
            <sz val="11"/>
            <color theme="1"/>
            <rFont val="Calibri"/>
            <scheme val="minor"/>
          </rPr>
          <t>======
ID#AAABMwGmZyU
    (2024-05-06 14:20:41)
Tasa Nacional Trimestre Móvil Dic 2014 - Feb 2015
	-monik</t>
        </r>
      </text>
    </comment>
    <comment ref="E19" authorId="0" shapeId="0" xr:uid="{00000000-0006-0000-0600-000006000000}">
      <text>
        <r>
          <rPr>
            <sz val="11"/>
            <color theme="1"/>
            <rFont val="Calibri"/>
            <scheme val="minor"/>
          </rPr>
          <t>======
ID#AAABMwGmZys
    (2024-05-06 14:20:41)
Numero de UAF indice nacional
	-monik</t>
        </r>
      </text>
    </comment>
    <comment ref="E21" authorId="0" shapeId="0" xr:uid="{00000000-0006-0000-0600-000007000000}">
      <text>
        <r>
          <rPr>
            <sz val="11"/>
            <color theme="1"/>
            <rFont val="Calibri"/>
            <scheme val="minor"/>
          </rPr>
          <t>======
ID#AAABMwGmZ0M
    (2024-05-06 14:20:41)
No Empleos proyectados 2015 Meta Nacional
	-monik</t>
        </r>
      </text>
    </comment>
    <comment ref="F25" authorId="0" shapeId="0" xr:uid="{00000000-0006-0000-0600-000008000000}">
      <text>
        <r>
          <rPr>
            <sz val="11"/>
            <color theme="1"/>
            <rFont val="Calibri"/>
            <scheme val="minor"/>
          </rPr>
          <t>======
ID#AAABMwGmZyM
    (2024-05-06 14:20:41)
Las condiciones son las enmarcadas en el articulo 5 de la politica de trabajo decente y digno
	-monik</t>
        </r>
      </text>
    </comment>
  </commentList>
  <extLst>
    <ext xmlns:r="http://schemas.openxmlformats.org/officeDocument/2006/relationships" uri="GoogleSheetsCustomDataVersion2">
      <go:sheetsCustomData xmlns:go="http://customooxmlschemas.google.com/" r:id="rId1" roundtripDataSignature="AMtx7mjqZoDe1vU91hjPVUdyDBCHOH+DsA=="/>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D9" authorId="0" shapeId="0" xr:uid="{00000000-0006-0000-0700-000001000000}">
      <text>
        <r>
          <rPr>
            <sz val="11"/>
            <color theme="1"/>
            <rFont val="Calibri"/>
            <scheme val="minor"/>
          </rPr>
          <t>======
ID#AAABMwGmZw0
    (2024-05-06 14:20:41)
Modelo de Ocupación Departamental
	-monik</t>
        </r>
      </text>
    </comment>
    <comment ref="D15" authorId="0" shapeId="0" xr:uid="{00000000-0006-0000-0700-000002000000}">
      <text>
        <r>
          <rPr>
            <sz val="11"/>
            <color theme="1"/>
            <rFont val="Calibri"/>
            <scheme val="minor"/>
          </rPr>
          <t>======
ID#AAABMwGmZwo
    (2024-05-06 14:20:41)
Promediar los concpetos otorgados por: Capital de Trabajo + Inversión.
	-monik</t>
        </r>
      </text>
    </comment>
    <comment ref="E16" authorId="0" shapeId="0" xr:uid="{00000000-0006-0000-0700-000003000000}">
      <text>
        <r>
          <rPr>
            <sz val="11"/>
            <color theme="1"/>
            <rFont val="Calibri"/>
            <scheme val="minor"/>
          </rPr>
          <t>======
ID#AAABMwGmZwk
    (2024-05-06 14:20:41)
Cifra en miles de hectáreas
	-monik</t>
        </r>
      </text>
    </comment>
    <comment ref="F16" authorId="0" shapeId="0" xr:uid="{00000000-0006-0000-0700-000004000000}">
      <text>
        <r>
          <rPr>
            <sz val="11"/>
            <color theme="1"/>
            <rFont val="Calibri"/>
            <scheme val="minor"/>
          </rPr>
          <t>======
ID#AAABMwGmZxc
    (2024-05-06 14:20:41)
Cifra en miles de hectáreas
	-monik</t>
        </r>
      </text>
    </comment>
    <comment ref="D21" authorId="0" shapeId="0" xr:uid="{00000000-0006-0000-0700-000005000000}">
      <text>
        <r>
          <rPr>
            <sz val="11"/>
            <color theme="1"/>
            <rFont val="Calibri"/>
            <scheme val="minor"/>
          </rPr>
          <t>======
ID#AAABMwGmZ0k
describe la importancia relativa del turismo receptor en la venta internacional de productos    (2024-05-06 14:20:41)
(bienes y servicios).
	-monik</t>
        </r>
      </text>
    </comment>
    <comment ref="E21" authorId="0" shapeId="0" xr:uid="{00000000-0006-0000-0700-000006000000}">
      <text>
        <r>
          <rPr>
            <sz val="11"/>
            <color theme="1"/>
            <rFont val="Calibri"/>
            <scheme val="minor"/>
          </rPr>
          <t>======
ID#AAABMwGmZz8
    (2024-05-06 14:20:41)
monik: CALCULO:
Consumo turístico receptivo (aproximado a partir de las exportaciones de los rubros viajes y pasajeros)
dividido en el total de exportaciones de bienes y servicios X 100, para Colombia fue del 7,1 2013
	-monik</t>
        </r>
      </text>
    </comment>
    <comment ref="F22" authorId="0" shapeId="0" xr:uid="{00000000-0006-0000-0700-000007000000}">
      <text>
        <r>
          <rPr>
            <sz val="11"/>
            <color theme="1"/>
            <rFont val="Calibri"/>
            <scheme val="minor"/>
          </rPr>
          <t>======
ID#AAABMwGmZz0
    (2024-05-06 14:20:41)
se pondero conforme a las ciudades receptoras en 2 y 3 lugar x flujos de viajeros.
	-monik</t>
        </r>
      </text>
    </comment>
    <comment ref="E26" authorId="0" shapeId="0" xr:uid="{00000000-0006-0000-0700-000008000000}">
      <text>
        <r>
          <rPr>
            <sz val="11"/>
            <color theme="1"/>
            <rFont val="Calibri"/>
            <scheme val="minor"/>
          </rPr>
          <t>======
ID#AAABMwGmZyY
    (2024-05-06 14:20:41)
DANE para medir trafico terrestre vs participacion en subsector hoteles, restaurantes y alojamientos solo mide areas metropolitanas
	-monik</t>
        </r>
      </text>
    </comment>
    <comment ref="F26" authorId="0" shapeId="0" xr:uid="{00000000-0006-0000-0700-000009000000}">
      <text>
        <r>
          <rPr>
            <sz val="11"/>
            <color theme="1"/>
            <rFont val="Calibri"/>
            <scheme val="minor"/>
          </rPr>
          <t>======
ID#AAABMwGmZzQ
    (2024-05-06 14:20:41)
Se pondero conforme a los 10 primeros departamentos con mayor participación porcentual.
	-monik</t>
        </r>
      </text>
    </comment>
    <comment ref="E27" authorId="0" shapeId="0" xr:uid="{00000000-0006-0000-0700-00000A000000}">
      <text>
        <r>
          <rPr>
            <sz val="11"/>
            <color theme="1"/>
            <rFont val="Calibri"/>
            <scheme val="minor"/>
          </rPr>
          <t>======
ID#AAABMwGmZxA
    (2024-05-06 14:20:41)
La oficina de estudios económicos Mincit y DANE utilizan datos que solo miden PST afiliados a COTELCO.
	-monik</t>
        </r>
      </text>
    </comment>
    <comment ref="D30" authorId="0" shapeId="0" xr:uid="{00000000-0006-0000-0700-00000B000000}">
      <text>
        <r>
          <rPr>
            <sz val="11"/>
            <color theme="1"/>
            <rFont val="Calibri"/>
            <scheme val="minor"/>
          </rPr>
          <t>======
ID#AAABMwGmZwY
    (2024-05-06 14:20:41)
monik: GEP Gran Encuesta Pyme Reforma Tributaria
Variables:  No ha percibido liberación de recursos / Incremetar planta de personal / Incrementar salarios / Pagar prestaciones de Ley que no se tenían / Capital de Trabajo / Capacitación / Aumentar el margen de utilidad / Prepagar obligaciones financieras / Capacidad Instalada / Servicios para mejorar su actividad.
	-monik</t>
        </r>
      </text>
    </comment>
    <comment ref="D33" authorId="0" shapeId="0" xr:uid="{00000000-0006-0000-0700-00000C000000}">
      <text>
        <r>
          <rPr>
            <sz val="11"/>
            <color theme="1"/>
            <rFont val="Calibri"/>
            <scheme val="minor"/>
          </rPr>
          <t>======
ID#AAABMwGmZ0U
    (2024-05-06 14:20:41)
Las variables del Indice de Competitividad son:  Creación de ventajas competitivas / p de los Indicadores de productividad / pde la pdn / Adquisición de Ntics / p ventas / p Rentabilidad / Creación de relaciones de asociación con otras PYME / p de Empleos
	-monik</t>
        </r>
      </text>
    </comment>
    <comment ref="D34" authorId="0" shapeId="0" xr:uid="{00000000-0006-0000-0700-00000D000000}">
      <text>
        <r>
          <rPr>
            <sz val="11"/>
            <color theme="1"/>
            <rFont val="Calibri"/>
            <scheme val="minor"/>
          </rPr>
          <t>======
ID#AAABMwGmZy8
    (2024-05-06 14:20:41)
Las variables del Indice de Competitividad son:  Creación de ventajas competitivas / p de los Indicadores de productividad / pde la pdn / Adquisición de Ntics / p ventas / p Rentabilidad / Creación de relaciones de asociación con otras PYME / p de Empleos
	-monik</t>
        </r>
      </text>
    </comment>
    <comment ref="E43" authorId="0" shapeId="0" xr:uid="{00000000-0006-0000-0700-00000E000000}">
      <text>
        <r>
          <rPr>
            <sz val="11"/>
            <color theme="1"/>
            <rFont val="Calibri"/>
            <scheme val="minor"/>
          </rPr>
          <t>======
ID#AAABMwGmZzg
    (2024-05-06 14:20:41)
Proyecto GIZ Alemania / Secretaria de Familia
	-monik</t>
        </r>
      </text>
    </comment>
    <comment ref="F43" authorId="0" shapeId="0" xr:uid="{00000000-0006-0000-0700-00000F000000}">
      <text>
        <r>
          <rPr>
            <sz val="11"/>
            <color theme="1"/>
            <rFont val="Calibri"/>
            <scheme val="minor"/>
          </rPr>
          <t>======
ID#AAABMwGmZzA
    (2024-05-06 14:20:41)
incremento del 20% anual
	-monik</t>
        </r>
      </text>
    </comment>
    <comment ref="F47" authorId="0" shapeId="0" xr:uid="{00000000-0006-0000-0700-000010000000}">
      <text>
        <r>
          <rPr>
            <sz val="11"/>
            <color theme="1"/>
            <rFont val="Calibri"/>
            <scheme val="minor"/>
          </rPr>
          <t>======
ID#AAABMwGmZ0A
    (2024-05-06 14:20:41)
máximo IDC Bogotá D.C con 7,82 (2014)
	-monik</t>
        </r>
      </text>
    </comment>
    <comment ref="D48" authorId="0" shapeId="0" xr:uid="{00000000-0006-0000-0700-000011000000}">
      <text>
        <r>
          <rPr>
            <sz val="11"/>
            <color theme="1"/>
            <rFont val="Calibri"/>
            <scheme val="minor"/>
          </rPr>
          <t>======
ID#AAABMwGmZ0Q
    (2024-05-06 14:20:41)
IRC: Iniciativa de Ruta de la Competitividad  (Tumbaga, Kaldía, Artemis)
	-monik</t>
        </r>
      </text>
    </comment>
    <comment ref="E48" authorId="0" shapeId="0" xr:uid="{00000000-0006-0000-0700-000012000000}">
      <text>
        <r>
          <rPr>
            <sz val="11"/>
            <color theme="1"/>
            <rFont val="Calibri"/>
            <scheme val="minor"/>
          </rPr>
          <t>======
ID#AAABMwGmZzY
    (2024-05-06 14:20:41)
Beneficiarios INNpulsados (5) y recursos cofinanciados por 970.450.000,00 millones de pesos
	-monik</t>
        </r>
      </text>
    </comment>
    <comment ref="D53" authorId="0" shapeId="0" xr:uid="{00000000-0006-0000-0700-000013000000}">
      <text>
        <r>
          <rPr>
            <sz val="11"/>
            <color theme="1"/>
            <rFont val="Calibri"/>
            <scheme val="minor"/>
          </rPr>
          <t>======
ID#AAABMwGmZzE
    (2024-05-06 14:20:41)
FUENTE: MEN Observatorio Laboral para la Educación
	-monik</t>
        </r>
      </text>
    </comment>
    <comment ref="D54" authorId="0" shapeId="0" xr:uid="{00000000-0006-0000-0700-000014000000}">
      <text>
        <r>
          <rPr>
            <sz val="11"/>
            <color theme="1"/>
            <rFont val="Calibri"/>
            <scheme val="minor"/>
          </rPr>
          <t>======
ID#AAABMwGmZ0w
    (2024-05-06 14:20:41)
Ingeniería, arquitectura, urbanismo y afines (20%) agronomía, veterinaria y afines (3%) FUENTE: MEN Observatorio Laboral para la Educación
	-monik</t>
        </r>
      </text>
    </comment>
    <comment ref="F57" authorId="0" shapeId="0" xr:uid="{00000000-0006-0000-0700-000015000000}">
      <text>
        <r>
          <rPr>
            <sz val="11"/>
            <color theme="1"/>
            <rFont val="Calibri"/>
            <scheme val="minor"/>
          </rPr>
          <t>======
ID#AAABMwGmZzw
    (2024-05-06 14:20:41)
son 4 boletines en el año, se recomienda que de los 4, 2 de ellos se enfoquen al análisis causísitico de la generación de ingresos y su relacion con el mercado laboral y demas variables económicas del dpto.
	-monik</t>
        </r>
      </text>
    </comment>
    <comment ref="D59" authorId="0" shapeId="0" xr:uid="{00000000-0006-0000-0700-000016000000}">
      <text>
        <r>
          <rPr>
            <sz val="11"/>
            <color theme="1"/>
            <rFont val="Calibri"/>
            <scheme val="minor"/>
          </rPr>
          <t>======
ID#AAABMwGmZyo
    (2024-05-06 14:20:41)
monik: Los planes a revisar son:  Plan de acompañamiento para el empleo en el exterior
Plan de marketing territorial
Plan estratégico de coopoeración internacional
Plan departamental de mercados verdes y biocomercio
Plan de acompañamiento integral a las remesas laborales
Plan de negocios internacionales
Plan de promoción turística
Plan de turismo departamental
Plan departamental de biocultura
Plan departamental de prevención y protección DDHH y DIH
Plan estratégico de Desarrollo Rural
Politica pública de discapacidad
Politica pública de equidad de género para la mujer
Politica pública de primera infancia, infancia y adolescencia
Politica pública de juventud
Plan Estratégico Departamental de Ciencia, Tecnología e Innovación 
Plan Regional de Competitividad Quindío
Plan Departamental de Empleo
	-monik</t>
        </r>
      </text>
    </comment>
  </commentList>
  <extLst>
    <ext xmlns:r="http://schemas.openxmlformats.org/officeDocument/2006/relationships" uri="GoogleSheetsCustomDataVersion2">
      <go:sheetsCustomData xmlns:go="http://customooxmlschemas.google.com/" r:id="rId1" roundtripDataSignature="AMtx7mgXypp3vHdb/uOWbKfUTIGAcrvULA=="/>
    </ext>
  </extLst>
</comments>
</file>

<file path=xl/sharedStrings.xml><?xml version="1.0" encoding="utf-8"?>
<sst xmlns="http://schemas.openxmlformats.org/spreadsheetml/2006/main" count="4596" uniqueCount="1764">
  <si>
    <t>PLAN DE ACCIÓN POLÍTICA GENERACIÓN DE INGRESOS ESTRATEGIA 1</t>
  </si>
  <si>
    <t>ARMONIZACIÓN PLAN DE 
DESARROLLO 2016-2019</t>
  </si>
  <si>
    <t>2016 (FÍSICA)</t>
  </si>
  <si>
    <t>2016 (ECONÓMICA)</t>
  </si>
  <si>
    <t>ACCIONES Y/O ACTIVIDADES</t>
  </si>
  <si>
    <t>OBSERVACIONES</t>
  </si>
  <si>
    <t>2017 (FÍSICA)</t>
  </si>
  <si>
    <t>2017 (ECONÓMICA)</t>
  </si>
  <si>
    <t>2018 (FÍSICA)</t>
  </si>
  <si>
    <t>2018 (ECONÓMICA)</t>
  </si>
  <si>
    <t>2019 (FÍSICA)</t>
  </si>
  <si>
    <t>2019 (ECONÓMICA)</t>
  </si>
  <si>
    <t>2019 (FÍSICA) II TRIMESTRE</t>
  </si>
  <si>
    <t>2019 (ECONÓMICA) II TRIMESTRE</t>
  </si>
  <si>
    <t>ARMONIZACIÓN PLAN DE DESARROLLO 
"TÚ Y YO SOMOS QUINDÍO" 2020-2023</t>
  </si>
  <si>
    <t xml:space="preserve">2020 (FÍSICA) </t>
  </si>
  <si>
    <t xml:space="preserve">2020 (ECONÓMICA) </t>
  </si>
  <si>
    <t xml:space="preserve">2021 (FÍSICA) </t>
  </si>
  <si>
    <t xml:space="preserve">2021 (ECONÓMICA) </t>
  </si>
  <si>
    <t xml:space="preserve">2022 (FÍSICA) </t>
  </si>
  <si>
    <t xml:space="preserve">2022 (ECONÓMICA) </t>
  </si>
  <si>
    <t xml:space="preserve">2023 (FÍSICA) </t>
  </si>
  <si>
    <t xml:space="preserve">2023 (ECONÓMICA) </t>
  </si>
  <si>
    <t xml:space="preserve">2024 I TRIMESTRE (FÍSICA) </t>
  </si>
  <si>
    <t xml:space="preserve">2024 I TRIMESTRE (ECONÓMICA) </t>
  </si>
  <si>
    <t>LINEA ESTRATÉGICA</t>
  </si>
  <si>
    <t>PROGRAMA PLAN DE DESARROLLO 2012-2015</t>
  </si>
  <si>
    <t>ESTRATEGIAS</t>
  </si>
  <si>
    <t>ACCIONES</t>
  </si>
  <si>
    <t>INDICADORES</t>
  </si>
  <si>
    <t>LINEA BASE</t>
  </si>
  <si>
    <t>PROGRAMA</t>
  </si>
  <si>
    <t>SUBPROGRAMA</t>
  </si>
  <si>
    <t>META PRODUCTO</t>
  </si>
  <si>
    <t>PROGRAMADO</t>
  </si>
  <si>
    <t>EJECUTADO</t>
  </si>
  <si>
    <t>% CUMPLIMIENTO</t>
  </si>
  <si>
    <t>RESPONSABLES</t>
  </si>
  <si>
    <t>PROGRAMA PRESUPUESTAL</t>
  </si>
  <si>
    <t>PRODUCTO</t>
  </si>
  <si>
    <t>INDICADOR PRODUCTO</t>
  </si>
  <si>
    <t>Servicios Integrales</t>
  </si>
  <si>
    <t>EMPLEO Y EMPRENDIMIENTO</t>
  </si>
  <si>
    <t>EMPRENDIMIENTO REGIONAL Y SUPERACIÓN DE LA POBREZA</t>
  </si>
  <si>
    <t>Universalizar con calidad y de manera diferenciada a la población vulnerable el sector salud.</t>
  </si>
  <si>
    <t>Implementar oportunidades de acceso de servicios en salud, con calidad y en igualdad de oportunidades a la población por enfoque diferencial y de condición especial.</t>
  </si>
  <si>
    <t>Tasa de IPS y ESE con servicios integrales de salud y POS.</t>
  </si>
  <si>
    <t>Inclusión social en la prestación y desarrollo de servicios de salud</t>
  </si>
  <si>
    <t>Mejoramiento del Sistema de Calidad de los Servicios y la Atención de los Usuarios</t>
  </si>
  <si>
    <r>
      <rPr>
        <sz val="10"/>
        <color theme="1"/>
        <rFont val="Calibri"/>
        <family val="2"/>
      </rPr>
      <t xml:space="preserve">Implementar la estrategia de atención primaria en salud, fortaleciendo los procesos de inspección , vigilancia y control en el acceso de los afiliados a la red de servicios de salud. </t>
    </r>
    <r>
      <rPr>
        <b/>
        <sz val="10"/>
        <color theme="1"/>
        <rFont val="Calibri"/>
        <family val="2"/>
      </rPr>
      <t>(166)</t>
    </r>
  </si>
  <si>
    <t xml:space="preserve">• Seguimiento, vigilancia y control a los actores del sistema en lo referente al cumplimiento de la normatividad del sistema de seguridad social en salud.
• Seguimiento, control e implementacion de las estrategias de atencion primaria en participacion con los actores del sistema en Salud del departamento del Quindio.
• Implementacion de Procesos referentes al manejo y auditoria de cuentas medicas-urgencias y recobros en el Departamento del Quindio.
• Se establecen los procedimientos para la formulacion, presentacion, aprobacion, ajuste seguimiento ejecucion y control de los planes bienales de inversion publica en salud.
</t>
  </si>
  <si>
    <t>• Dentro de las competencias de la  Secretaria de Salud , está garantizar la Calidad de los Servicios y la Atención de los Usuarios 
• Esta Meta tiene como objetivo garantizar los recursos para mantener la contratación con la red pública y privada  para la atención a la poblacion PPNA del departamento.</t>
  </si>
  <si>
    <t>•A la fecha se ha mantenido la contratación de la red pública de prestación de servicios de salud del departamento.
•Los procesos de asistencia técnica en la construcción y ejecución del plan bienal de inversiones se lleva a cabo por parte de la secretaria en cada uno de los municipios e IPS publicas del departamento.
•Los procesos de auditoria y asistencia técnica a la afiliación de la población al sistema de seguridad social en salud se lleva a cabo por parte de la secretaria en cada uno de los municipios del departamento.</t>
  </si>
  <si>
    <t>Comunicación remitida vía correo electronico a la Secretaria de Turismo.</t>
  </si>
  <si>
    <t>Información remitida mediante oficio  S.S.G.E.A.. 133.07.01-403 del 25-07-2019</t>
  </si>
  <si>
    <t>Gobernación - Secretaría de Salud</t>
  </si>
  <si>
    <t>Inclusión Social y Equidad</t>
  </si>
  <si>
    <t>Prestación de servicios de salud. "Tú y yo con servicios de salud"</t>
  </si>
  <si>
    <t>Servicio de asistencia técnica a Instituciones Prestadoras de Servicios de salud</t>
  </si>
  <si>
    <t>Instituciones Prestadoras de Servicios de salud asistidas técnicamente</t>
  </si>
  <si>
    <t>La tasa de IPS y ESE con servicios integrales de salud y POS es 100% (Se corrige la linea base y el valor esperado de la PPGI ya que està expresado en valores absolutos y el indicador se encuentra en tèrminos de tasa%)
La administraciòn departamental con el fin de contrubuir al logro de la tasa brindò servicio de asistencia técnica a Instituciones prestadoras de servicios de salud se viene adelantando mendiante la evaluación de los indicadores de monitoreo del sistema de catorce (14) ESE´s del nivel I, II y III y al apoyo en el proceso de captura, consolidación y validación para el análisis de la información para ser transmita mediante la plantaforma SIHO del Ministerio de Salud y Protección Social.</t>
  </si>
  <si>
    <t>La tasa de IPS y ESE con servicios integrales de salud y POS es 35% (Se correge la linea base y el valor esperado de la PPGI ya que està expresado en valores absolutos y el indicador se encuentra en tèrminos de tasa%) Se asistieron 35 Instituciones Prestadoras de Servicios de salud  técnicamente. Se realizaron acciones para catorce (14) ESE, prestando apoyo en el proceso de captura, consolidación y validación para el análisis de la información para ser reportada mediante la plataforma SIHO del Ministerio de Salud y Protección Social, así mismo la asitencia técnica por parte de la Secretaría a las catorce (14) ESE del departamento. Se han realizado visitas de seguimiento, de Inspeccion y vigilancia de la informacion financiera reportada en la plataforma SIHO a corte del  tercer y cuarto trimestre. Asistencia técnica en los aspectos relacionados con la circular 030 a las IPS del Departamento del Quindío.  Además de lo anterior se han brindado asistencias acerca del tema de la afiliación por oficio y el Sistema de Afiliación Transaccional - SAT en las ESES del Departamento del Quindío.</t>
  </si>
  <si>
    <t>La tasa de IPS y ESE con servicios integrales de salud y POS es 42% (Se corrige la linea base y el valor esperado de la PPGI ya que està expresado en valores absolutos y el indicador se encuentra en tèrminos de tasa%)'Se asistieron 42 Instituciones Prestadoras de Servicios de salud  técnicamente. Se realizaron acciones para catorce (14) E.S.E., prestando apoyo en el proceso de captura, consolidación y validación para el análisis de la información para ser reportada mediante la plataforma SIHO del Ministerio de Salud y Protección Social; asi mismo la asitencia técnica por parte d e la Secretaría a las catorce (14) E.S.E. del departamento. Se han realizado visitas de seguimiento de Inspección y vigilancia de la informacion financiera reportada en la plataforma SIHO a corte del  tercer y cuarto trimestre; asistencia técnica en los aspectos relacionados con la circular 030 a las IPS del Departamento del Quindio.  Ademas de lo anterior se han brindado asistencias acerca del tema de la afiliación por oficio y el Sistema de Afiliacion Transaccional - SAT en las E.S.E. del Departamento del Quindio.</t>
  </si>
  <si>
    <t>La tasa de IPS y ESE con servicios integrales de salud y POS para la vigencia 2023 es 70%  (Miniterio de salud y protecciòn social) (Se corrige la linea base y el valor esperado de la PPGI ya que està expresado en valores absolutos y el indicador se encuentra en tèrminos de tasa).  Se asistieron 28  Instituciones Prestadoras de Servicios de salud  técnicamente asi:
14  Instituciones Prestadoras de Servicios de salud:
Armenia Red Salud Armenia
Armenia ESE San Juan De Dios
Buenavista ESE San Camilo
Córdoba  ESE San Roque
Génova ESE San Vicente de Paul
Pijao ESE Santa Ana
Calarcá ESE la Misericordia
Circasia ESE San Vicente de Paúl 
Filandia ESE San Vicente de Paúl 
Salento ESE San Vicente de Paúl 
La Tebaida ESE Hospital Pio X
Montenegro ESE San Vicente 
Quimbaya ESE Hospital Sagrado Corazón de Jesús
Filandia ESE Hospital Mental.                                                                                                                                                                                                                                                                            En lo atinente al Decreto 2193 de 2004 relacionada Con el establecimiento de condiciones y procedimiento de la  información periódica y sistémica de las instituciones públicas prestadoras de servicios de salud, es decir se realizaron acciones para las catorce  (14) E.S.E., del Departamento (ya mencionadas) prestando apoyo en el proceso de captura, consolidación y validación para el análisis de la información para ser reportada mediante la plataforma SIHO del Ministerio de Salud y Protección Social, incluye  asistencia técnica en los aspectos relacionados con la circular 030 a las IPS del Departamento del Quindio.  Se han brindado asistencias acerca del tema de la afiliación por oficio y el Sistema de Afiliacion Transaccional - SAT en las E.S.E. del Departamento del Quindio.</t>
  </si>
  <si>
    <t>-</t>
  </si>
  <si>
    <t xml:space="preserve">La tasa de IPS y ESE con servicios integrales de salud y POS para el I Trimestre de la vigencia 2024 es 100%  (Miniterio de salud y protecciòn social 2024) (Se corrige la linea base y el valor esperado de la PPGI ya que està expresado en valores absolutos y el indicador se encuentra en tèrminos de tasa).  </t>
  </si>
  <si>
    <t>Tasa de Afiliación al SGSS  por regimen contributivo, subsidiado y de excepción</t>
  </si>
  <si>
    <t>Fuente DANE</t>
  </si>
  <si>
    <t>La tasa de Afiliación al SGSS  por regimen contributivo, subsidiado y de excepción, del año 2020 fue de 99,7%.</t>
  </si>
  <si>
    <t>La tasa de afiliación al SGSS por régimen contributiva, subsidiado y de excepción,para el año 2021 es de 99,7%.</t>
  </si>
  <si>
    <t>La tasa de afilicaión al SGSS por régimen contributivo, subsidiado y de excepción para el año 2022 fue de 99,9%.,  el numero de afiliados al Regimen Subsidiado alcanzo un total de 272.826 personas.</t>
  </si>
  <si>
    <t>99.8%</t>
  </si>
  <si>
    <r>
      <rPr>
        <sz val="10"/>
        <color theme="1"/>
        <rFont val="Calibri"/>
        <family val="2"/>
      </rPr>
      <t xml:space="preserve">El porcentaje de cobertura afiliados para el año 2023  es del 99,80% 
Contributivo: 290.860
Subsidiado: 271.950
Excepciòn: 12.005
</t>
    </r>
    <r>
      <rPr>
        <b/>
        <sz val="10"/>
        <color theme="1"/>
        <rFont val="Calibri"/>
        <family val="2"/>
      </rPr>
      <t xml:space="preserve">Fuente: </t>
    </r>
    <r>
      <rPr>
        <sz val="10"/>
        <color theme="1"/>
        <rFont val="Calibri"/>
        <family val="2"/>
      </rPr>
      <t xml:space="preserve">Ministerio de Salud y Protección Social </t>
    </r>
  </si>
  <si>
    <t>$
50.597.208.858,93</t>
  </si>
  <si>
    <t>$
13.979.691.188</t>
  </si>
  <si>
    <t>Mejorar los programas de nutrición con ofertas complementarias</t>
  </si>
  <si>
    <t>Fortalecer el Plan de Alimentación Escolar y el Plan de Seguridad Alimentaria y Nutricional para NNA en condición vulnerable.</t>
  </si>
  <si>
    <t>No. de municipios con programas mpales de fomento y protección de patrones alimentarios</t>
  </si>
  <si>
    <t>ND</t>
  </si>
  <si>
    <t>Salud pública para un Quindío saludable y posible</t>
  </si>
  <si>
    <t>Estilos de vida saludable y condiciones no-transmisibles</t>
  </si>
  <si>
    <r>
      <rPr>
        <sz val="10"/>
        <color theme="1"/>
        <rFont val="Calibri"/>
        <family val="2"/>
      </rPr>
      <t xml:space="preserve">Implementar la estrategia denominada "Cuatro por cuatro" para la promoción de la alimentación saludable </t>
    </r>
    <r>
      <rPr>
        <b/>
        <sz val="10"/>
        <color theme="1"/>
        <rFont val="Calibri"/>
        <family val="2"/>
      </rPr>
      <t>(139)</t>
    </r>
  </si>
  <si>
    <t>Para la implementacion de la estrategia 4 x 4 se llevo a cabo el proceso de alistamiento, sensibilización y socialización de los lineamientos tecnicos para la promoción de modos, condiciones y estilos de vida saludables relacionados con las enfermedades no transmisibles del ministerio de salud y protección social, es asi que llevaron a cabo además las siguientes acciones para el desarrollo de algunas  las lineas operativas de la estrategia:
* Gestion integral para la implementación de las lineas operativas de Tiendas saludables, sesación de tabaco,  actividad fisica y manejo del tiempo libre en las instituciones educativas naranjal del municipio de Quimbaya, Robledo del Municipio de Calarca y la Institución Educativa Antonio Nariño del municipio de La Tebaida.
* Se brindo asistencia técnica al personal de salud de las IPS publicas del departamento y capacitación y sensibilización a los usuarios en la linea operativa de sesación del tabaco y alimentación saludable.</t>
  </si>
  <si>
    <t>* Se ha realizado visitas a centros educativos de todo el departamento con el fin de socializar la estrategia 4x4 con énfasis en la alimentación saludable insentivando a rectores a incorporar en sus instituciones algunos elementos de lo que podria ser una "tienda saludable" y de esta forma fomentar en los estudiantes buenos hábitos alimenticios en consumo de frutas y verduras.
* Se realiza capacitación sobre generalidades  de la estrategia 4x4 en el salón situacional con la participación de 25 enfermeras y auxiliares de los programas de riesgo cardiovascular.                                                                                                                                                                   
* Se realizaron "Escuela de Padres" en el marco del día de la familia de la Vereda la India de Filandia Quindío en la I.E. Francisco Miranda, orientada a trabajar de manera visual y auditiva de los factores de riesgos en consumo de SPA y sexualidad responsable, así como solución de problemas y comunicación asertiva en el entorno familiar.  
* Se gestionó ante la Oficina de Prensa de la Gobernación la campaña de higiene oral en el marco del Día Internacioanl de la Salud Oral que se celebró el 16 de junio. Se proyectó información visual en las pantallas y se llevó a cabo una actividad de higiene oral en la comunidad indígena del barrio Miraflorez (Brigada de Salud Oral).
* Se realizo visitas a las EPSS Coomeva, Cafesalud, Nueva Eps, SOS, para seguimiento  a ocho pacientes de enfermedades huérfanas raras reportados en el Sivigila. </t>
  </si>
  <si>
    <t>Intervención  a 15 Instituciones Educativas (IE) con la socialización de la estrategia 4x4 de la OMS, con dos (2)  visitas de seguimiento en el semestre, con la socialización de la ley 1355 de 2009 art 04 y visitas de seguimiento a las tiendas escolares de las IE, verificando la disponibilidad de frutas y alimentos que promuevan adecuada alimentación, con quince (15) administrativos (coordinadores y rectores) y quince (15) colaboradoras de tiendas escolares, modificando el concepto de “ cafetería” a tienda escolar saludable. Se acompañó además once (11) directores de planes locales de salud, iniciativa de buscar aliados estratégicos que permita la incorporación de las tiendas escolares al interior de las IE. 
El 95% de las IE dan cumplimiento a la ley 1355 de 2009 art 04, manteniendo disponibilidad de frutas y alimentos. 44  personas (administrativos, colaboradoras de tiendas escolares de las IE, coordinadores de planes locales y Auxiliares) conocen la estrategia y toman acciones en la incorporación de hábitos y estilos de vida saludable en su población escolar,.
Capacitación a 76 personas en la estrategia 4x4 de la OMS; (profesores de educación física, colaboradoras de tiendas escolares, y estudiantes) de: sagrado corazon de jesus, felipe melendez (filandia), Roman maria valencia, jorge robledo (Calarcá), Liceo Calvo Cano (IMEN), y San José (Circasia), Santa teresita y  Pedacito de Cielo (la tebaida), Santa Teresita de Pijao, San vicente de paul de Génova, Liceo Quindio de salento, Instituto de Buenavista, Jose Maria de Córdoba, Los fundadores de Montenegro y Sagrado Corazon de Jesus de Quimbaya.</t>
  </si>
  <si>
    <t xml:space="preserve">Gobernación - Secretaría de Salud </t>
  </si>
  <si>
    <t>Salud Publica, "Tu y Yo con salud de calidad"</t>
  </si>
  <si>
    <t>Servicio de gestión del riesgo para temas de consumo, aprovechamiento biológico, calidad e inocuidad de los alimentos.</t>
  </si>
  <si>
    <t>Campañas de gestión del riesgo para temas de consumo, aprovechamiento biológico, calidad e inocuidad de los alimentos implementadas</t>
  </si>
  <si>
    <t>Para la vigencia 2020 fueron 10 el numero de municipios con programas municipales de fomento y protección de patrones alimentarios.
Se verifica el adelanto de campañas de gestión del riesgo para temas de consumo, aprovechamiento biológico con el seguimiento y evaluación de la calidad de la atención nutricional en diez (10) IPS con los siguientes resultados: Ese Hospital Sagrado Corazon de Jesus 43%; ESE Hospital San Vicente-Filandia 57%; ESE Hospital San Roque 57%; ESE Hospital La Misericordia 61%; ESE Hospital San Vicente-Salento 68%; ESE Hospital PIO X 68%; ESE Hospital Roberto Quintero Villa 68%; ESE Hospital San Vicente-Genova 82%.La evaluacion de las otras ESE tubo un cumplimiento de 0%.</t>
  </si>
  <si>
    <t>El No. de municipios con programas mpales de fomento y protección de patrones alimentarios, para el año 2020 fue de 12. Se han realizado las acciones de Inspección, Vigilancia y Control en el sector  gastronómico que agrupa establecimientos como restaurantes tradicionales, comidas rápidas, asaderos, panaderías, cafeterías, tiendas, supermercados  entre otros; también se ha realizado la vigilancia de las entregas de alimentos del programa de alimentación escolar PAE, igualmente se ha intervenido y fortalecido la vigilancia de Expendios de  Carnes y se ha complementado con operativos de Control de Ilegalidad en acompañamiento a la Policía Nacional con resultados positivos en la incautación de aproximadamente 600 kg de carne. Se atendieron todos los PQRS relacionados con quejas sanitarias, emisión de Conceptos Sanitarios para establecimientos y vehículos, también se realiza el muestreo de alimentos acorde a capacidad del LDSP, se realizan actividades de Información, Educación y Comunicación en temas relacionados con el cumplimiento normativo en especial sobre las condiciones sanitarias de los establecimientos, cumplimiento de rotulado, permisos sanitarios para programas sociales del estado ICBF, PAE. Además, se sigue en la implementación del aplicativo y sistema de información y archivo.</t>
  </si>
  <si>
    <t>Para la vigencia 2022 el No. de municipios con formato y protecciòn de patrones de alimentos es de 12. Se realizaron en los 12 municipios campañas de gestión del riesgo para temas de consumo, aprovechamiento biológico, calidad e inocuidad de los alimentos en el sector gastronómico del Departamento en: Restaurantes tradicionales, comidas rápidas, asaderos, panaderías, cafeterías, tiendas supermercados, alimentos en vía pública, entre otros. También se realizó la vigilancia del Programa de Alimentación Escolar PAE, se ha intervino y fortalecio la vigilancia de Expendios de Carnes, se realizaron operativos de Control de Ilegalidad de carne con la Policía Nacional con resultados positivos en la incautación de carne. Se atendieron todos los PQRS relacionados con quejas sanitarias, emisión de Conceptos Sanitarios para establecimientos y vehículos, se realizó el muestreo de alimentos acorde a capacidad del LDSP, se realizó actividades de Información, Educación y Comunicación en temas relacionados con el cumplimiento normativo en especial sobre las condiciones sanitarias de los establecimientos. Se realizaron  otras actividades interinstitucionales con Cámara de Comercio de Armenia y el Quindío articulando procesos de capacitación en Manejo Integral de Residuos con énfasis en aceites de frituras, Protocolos de Calidad del Agua y Planes de Capacitación al personal.  
Igualmente se realizó asistencia técnica con la secretaria de Turismo y alcaldías de Tebaida y Pijao sobre la normatividad vigente que deben cumplir los recintos gastronómicos de ambos municipios. De igual manera se realizó acompañamiento a la alcaldía de Salento en la inauguración del recinto gastronómico del municipio donde se llevo a cabo  la reubicación de las ventas de alimentos en vía pública ubicadas en la plaza principal. Se apyo  a la secretaria de Educación en torno al PAE y el Operador sobre el cumplimiento de la normatividad sanitaria. Se ha realizado y participado en reuniones del Comité de Carnes, Comité de Seguridad Alimentaria y Nutricional, Abastecimiento de Alimentos.</t>
  </si>
  <si>
    <t xml:space="preserve">No. de municipios con programas mpales de fomento y protección de patrones alimentarios, fue de 11 municipios para la vigencia 2023 (Fuente: Sec salud 2023).  Tambièn, se realizaron  12 Campañas de gestión del riesgo para temas de consumo, aprovechamiento biológico, calidad e inocuidad de los alimentos en  11 municipios de competencia Departamental, exceptuando Armenia con actividades  en el sector gastronómico del Departamento en: Restaurantes tradicionales, comidas rápidas, asaderos, panaderías, cafeterías, tiendas supermercados, alimentos en vía pública, entre otros, se  intervino y fortaleció la vigilancia de Expendios de Carnes realizando capacitación  y certificación a 67 expendedores de carne en manipulación de alimentos de productos cárnicos del municipio de Calarcá , igualmente se realizaron operativos de Control de Ilegalidad de carne con la Policía Nacional con resultados positivos en la incautación de carne y se realizó la reunión del Comité de Carnes en la planta de frigocafe donde se articularon actividades con los integrantes del comité. Se aplicaron medidas sanitarias de seguridad en el municipio de Circasia eliminando factores de riesgo que pudieran afectar la salud pública del departamento, de igual manera se atendieron eventos de interés en salud pública (ETAS) en el municipio de Tebaida. Se atendieron todos los PQRS relacionados con quejas sanitarias y emisión de Conceptos Sanitarios para establecimientos. De igual manera se hizo parte del plan de contingencia para los juegos nacionales y Paranacionales realizados en el departamento del Quindío en los meses de noviembre y diciembre realizando visitas articuladas de vigilancia a los hoteles donde se hospedaron las delegaciones. 
Se realizó el muestreo de alimentos y bebidas conforme a programación concertada con el LDSP y se hicieron los reportes pertinentes a los usuarios y al INVIMA. </t>
  </si>
  <si>
    <t>No de NNA con el copago de almuerzos garantizados</t>
  </si>
  <si>
    <t>Cobertura educativa</t>
  </si>
  <si>
    <t>Acceso y permanencia</t>
  </si>
  <si>
    <r>
      <rPr>
        <sz val="10"/>
        <color theme="1"/>
        <rFont val="Calibri"/>
        <family val="2"/>
      </rPr>
      <t>Implementar el Programa de Alimentación Escolar (PAE) en el departamento del Quindío</t>
    </r>
    <r>
      <rPr>
        <b/>
        <sz val="10"/>
        <color theme="1"/>
        <rFont val="Calibri"/>
        <family val="2"/>
      </rPr>
      <t xml:space="preserve"> (66)</t>
    </r>
  </si>
  <si>
    <t xml:space="preserve">Implementación del Programa de Alimentación (PAE), suministro de alimentación escolar para la jornada regular y jornada única en once municipios del departamento del Quindío, además se realizó interventoría técnica, administrativa y financiera. </t>
  </si>
  <si>
    <t xml:space="preserve">En la vigencia 2016 se inicio con la implementacion de la Estrategia de permanencia PAE en el aplicativo SIMAT, la cual permite tener informacion detallada de los beneficiarios del programa. No se logro el registro del100% de la atencion del programa en el departamento, por tal motivo la informacion que se presenta  en el año 2016 son raciones programadas y atendidas en un mes de ejecucion del programa de restaurante escolar en el departamento del Quindío. </t>
  </si>
  <si>
    <t>El Programa de Alimentación Escolar PAE viene cumpliendose a través del contrato de suministro 01 de 2017 con el Consorcio Nutriendo Futuros por el Quindío y atención a las necesidades asociadas en la estrategia PAE en el SIMAT. Así mismo, se realizó la contratación de la Interventoría con la Universidad del Quindío y Contratación del Equipo PAE para seguimiento y control del mismo. Lo anterior para dar cumplimiento a la Resolución 16432 de 2015.</t>
  </si>
  <si>
    <t>Durante la vigencia 2017 se atendieron aproximadamente 32.000 NNA con el programa de alimentación escolar.
La Secretaría de Educación Departamental solicita sea revisado y corregido el valor programado para la vigencia 2017.</t>
  </si>
  <si>
    <t>se veneficia con el programa PAE que los beneficiados con las diferentes modalidades en el Quindío son 28.134 y en la modalidad almuerzos jornada unica son beneficiados: 11032  NNA</t>
  </si>
  <si>
    <t>Se focalizaron  37.244 niños  para el programa de alimentacion escolar</t>
  </si>
  <si>
    <t>para el segundo trimestre del 2019 27.588 niños fueron  atendidos con el programa de Alimentacion Escolar diariamente.</t>
  </si>
  <si>
    <t>Gobernación - Secretaría de Educación</t>
  </si>
  <si>
    <t>Calidad, cobertura y fortalecimiento de la educación inicial, prescolar, básica y media." Tú y yo con educación y de calidad"</t>
  </si>
  <si>
    <t>Servicio de apoyo a la permanencia con alimentación escolar</t>
  </si>
  <si>
    <t>Beneficiarios de la alimentación escolar</t>
  </si>
  <si>
    <t>Para la vigencia 2020 se garantizaron 28.368  NNA con el copago de almuerzos.
Como servicio de apoyo a la permanencia educativa,  se  beneficiaron 28,368 estudiantes con el Programa de Alimentación Escolar -PAE- este año mediante la modalidad  "EN CASA", debido a  la emergencia económica, social y ambiental producto de la pandemia por la Covid - 19, que ha generado el cierre  de los establecimientos educativos oficiales adscritos a la Secretaría de Educación Departamental del Quindío, así como la suspensión de las clases presenciales.
De acuerdo a las directrices dadas por el Ministario de Educación Nacional,  la Dirección de Cobertura de la SEDQ,   realizó la debida entrega del Programa de Alimentación Escolar PAE EN CASA, en las instituciones educativas del Departamento, a excepcion de Armenia,  beneficiando a losestudiantes  focalizados  de acuerdo a los lineamientos establecios.
Es importante a clarar que el proceso de alimentación escolar presenta diferentes aristas tales como: Varicación en la Matrícula, aceptación de padres de familia para el beneficio del programas, etc, las cuales influyen en el proceso de la atención a niños, niñas, adolescentes y jóvenes; sin embargo el gobierno Departamental tiene como meta a 2023 beneficiar al total de la población matriculada.</t>
  </si>
  <si>
    <t>El No de NNA con el copago de almuerzos garantizados, para el año 2020 fueron de 30730. Se dió cumplimiento a la meta de servicio de apoyo a la permanencia con alimentación escolar PAE, así:  Alimentación Escolar en CASA, a través de la  contratación del servicio  con  un Operador, beneficiándose 30.730 estudiantes con las estrategias de permanencia de la educación formal implementadas en las Instituciones Educativas de los 11 municipios. Este proceso con la modalidad transitoria Ración para Preparar en Casa (RPC) , consiste en: "En una canasta básica de alimentos equivalentes a un tiempo de comida al día por un mes. esto se debió a la no presencialidad de estudiantes en las Instituciones Educativas Oficiales.
Para finalizar el calendario escolar se hizo un proceso de licitación y se contrató un operador por un periodo de 30 días calendario escolar y se cambió la modalidad del complemento alimentario, por lo anterior se inició la entrega   el día 26 de octubre y se finalizó el día 26 de noviembre de 2021. La entrega del complemento alimentario industrializado, se hizó diariamente en cada Institución Educativa y directamente a cada estudiante, beneficiando a los mismos 30.730 Estudiantes.</t>
  </si>
  <si>
    <t xml:space="preserve">Para la vigencia 2022 se garantizaron 29.625 NNA con el copago de almuerzos. En ese sentido 29.625 estudiantes focalizados en la estrategia del Programa de Alimentación Escolar -SIMAT, de las 54 Instituciones Educativas oficiales de los 11 municipios no certificados del Departamento del Quindío.  se hace entrega de los siguientes complementos alimentarios, directamente a cada estudiante priorizado: 
• Complemento alimentario almuerzo preparado en sitio: APS
• Complemento alimentario am/pm preparado en sitio: CPS
• Complemento alimentario am/pm industrializado: IND
Desde el 15 de septiembre al 24 de noviembre de 2022 con el nuevo contrato de PAE se hace entrega de:
• Complemento alimentario am/pm industrializado: IND
De acuerdo a la Resolución No. 0335 de 2021 y en los siguientes rangos de edad:
▪ Rango 1: Transición y Primaria
▪ Rango 2: Secundaria
▪ Rango 3: Media
</t>
  </si>
  <si>
    <t>El No de NNA con el copago de almuerzos garantizados para la vigencia 2023 fue de 26.803. (Fuente: Sec de Educaciòn Departamental 2023)                                                                                                                                                                                                                                                                                                 26,803 fueron los  beneficiarios del Programa de Alimentación Escolar que atiende a todos los estudiantes priorizados en la estrategia PAE-SIMAT, Instituciones Educativas oficiales de los 11 municipios no certificados del Departamento del Quindío, de acuerdo a la Resolución No. 335 de 2021.  Para esta vigencia, se inicia la prestación del servicio el día 27 de febrero, con el PAE REGULAR, para Jornada Única y Jornada Regular, con los siguientes Complementos Alimentarios:
• Complemento Alimentario Almuerzo Preparado en sitio – APS
• Complemento Alimentario jornada mañana/jornada tarde Preparado en sitio – APS
• Complemento Alimentario jornada mañana/jornada tarde Industrializado – IND
La entrega de los complementos alimentarios se realiza diariamente en cada Institución y Sede Educativa, directamente a cada estudiante priorizado como beneficiario del Programa de Alimentación Escolar – PAE, los complementos alimentarios anteriormente mencionados, se entregan por rangos de edad como son: 
• Rango 1:  Transición, 
• Rango 2:  Grado 1 a Grado 3
• Rango 3:  Grado 4 a Grado 5
• Rango 4:  Grado 6 a Grado 9
• Rango 5:  Grado 10 a Grado 11
BUENAVISTA - 359   estudiantes - CALARCA - 7712 estudiantes - CIRCASIA - 2484 estudiantes - CÓRDOBA -  751 estudiantes - FILANDIA - 1215 estudiantes - GÉNOVA - 1009 estudiantes - LA TEBAIDA - 4155 estudiantes - MONTENEGRO - 4605 estudiantes - PIJAO - 902 estudiantes - QUIMBAYA - 2798 estudiantes - SALENTO -  813 estudiantes</t>
  </si>
  <si>
    <t>Universalizar con calidad y de manera diferenciada a la población vulnerable el sector educación.</t>
  </si>
  <si>
    <t>Priorizar el acceso y permanencia al sistema educativo de los NNA y Jóvenes por enfoque diferencial y en condición especial, con criterios de cobertura y calidad</t>
  </si>
  <si>
    <t>Tasa de cobertura neta básica secundaria</t>
  </si>
  <si>
    <t>79,17% (Fuente: MEN Sistema Integrado de Matrícula, SIMAT)</t>
  </si>
  <si>
    <t>&gt;90%</t>
  </si>
  <si>
    <t>Educación inclusiva con acceso y permanencia para poblaciones vulnerables diferenciales</t>
  </si>
  <si>
    <r>
      <rPr>
        <sz val="10"/>
        <color theme="1"/>
        <rFont val="Calibri"/>
        <family val="2"/>
      </rPr>
      <t xml:space="preserve">Atender cuatrocientos noventa (490) personas de la población étnica (Afro descendientes e indígenas)  en el sistema educativo en los diferentes niveles </t>
    </r>
    <r>
      <rPr>
        <b/>
        <sz val="10"/>
        <color theme="1"/>
        <rFont val="Calibri"/>
        <family val="2"/>
      </rPr>
      <t>(70)</t>
    </r>
  </si>
  <si>
    <t>En el sistema educativo se atiende  de manera regular a los estudiantes indigenas y afros, de manera particular en Rio verde alto, del Municipio de Cordoba y en la institución educativa El laurel de Quimbaya y en la zona urbana del municipio se atiende población indigena embera, para lo cual se vincularon 2 etnoeducadores a la planta de personal docente. La población beneficiada fue de 464 personas.</t>
  </si>
  <si>
    <t>Dentro de los recursos que se manejan para cubrir esta accion, no se encuentran de forma desagregada puesto que corresponden a los recursos del SGP</t>
  </si>
  <si>
    <t>Dentro de la atención global de NNA en el sector educativo tenemos que, referente a la meta establecida (Meta Producto 70):
En el sistema educativo se atiende  de manera regular a los estudiantes indigenas y afros, durante la vigencia 2017 se atendieron en promedio 504 NNA en el sistema educativo del Departamento del Quindío.
Resultados Promedios:
Trimestre I: 461 Estudientes
Trimestre II: 519  Estudiantes
Trimestre III: 513 Estudiantes
Trimestre IV: 524 Estudiantes
Es de aclarar que para el I trimestre del Año 2018, el Ministerio de Educación Nacional entregará el Consolidado de Matricula de la vigencia 2017.</t>
  </si>
  <si>
    <t>Para dar respuesta al Indicador se toma como númerador el total de matricula neta (12.032) de la básica secundaria + Ciclos 3 y 4 matricula pico del año 2017 (Mes de Marzo de 2017). / sobre / El Denominador para lo cual se toma la Proyección de Población DANE entre las Edades de 11-14 Años
Es de aclarar que para el I trimestre del Año 2018, el Ministerio de Educación Nacional entregará el Consolidado de Matricula de la vigencia 2017.</t>
  </si>
  <si>
    <t>Información obtenida del aplicativo SIMAT con corte al 31 de dciembre de 2018</t>
  </si>
  <si>
    <t>Servicio de fomento para la permanencia en programas de educación formal</t>
  </si>
  <si>
    <t>Personas beneficiarias de estrategias de permanencia</t>
  </si>
  <si>
    <t xml:space="preserve">Tasa de cobertura neta básica secundaria para la vigencia 2020 fue el 86%.
El servicio de fomento para la permanencia en programas de educación formal, se garantizó, beneficiándose 9.000 estudiantes con las estrategias de permanencia en educaición formal implementadas, a pesar de  la no asistencia presencial  de estudiantes, docentes, directivos docentes y administrativos a los establecimientos educativos, a causa de las medidas tomadas a causa de la pandemia por Covid 19.
La Secretaría de Educación Departamental, garantizó  el servicio de Vigilancia y seguridad privada, así como el servicio de aseo en todas las institciones educativas. 
Garantizándose el  fomento, el acceso y la permanencia de los niños, niñas, adolescentes y jóvenes al sistema educativo formal y promoción de una trayectoria educativa completa mediante acciones y/o procesos que incidan en la configuración de un entorno escolar acogedor, seguro y pertinente que facilite el proceso de educabilidad y enseñabilidad. </t>
  </si>
  <si>
    <t>Tasa de cobertura neta básica secundaria para la vigencia 2021 fue el 86,73%.
La meta de personas beneficiarias de estrategias de permanencia se ejecutó a través de:
* La participación en la estrategia de comunicaciones y plan de medios, con fines de divulgar en el sector educación (Estudiantes Matriculados), la oferta educativa desde la Secretaría de Educación Departamental para los niños, niñas, adolescentes, jóvenes y adultos en los 11 municipios del Departamento del Quindío.
Así mismo la Secretaría de Educación a través de gestión (Aportes Patronales Ley 21 de 1982 - Ley 633 de 2000) - Decreto 1729 de 2008), firma el convenio de asociación para el desarrollo del programa jornada escolar complementaria entre el Departamento del Quindío y la Caja de Compensación Familiar de Fenalco Comfenalco Quindío; convenio que tiene como finalidad el acompañamiento pedagógico a la jornada escolar complementaria en las modalidades de Ciencia y Tecnología - Escuelas Deportivas/Actividad Física - Formación Artística y Cultural - Plan Nacional de Lectura. 
Beneficiando a la fecha a 9.000 niños matriculados en los grados sexto - séptimo - octavo - noveno de las 54 Instituciones Educativas Oficiales de la ETC Quindío.
Con la campaña MI COLEGIO ENTORNO SEGURO, DE REGRESO A CLASE.  Se promueve desde la oficina la gestora social y la secretaría educación departamental una estrategia que permita afianzar la confianza en los estudiantes, padres de familia, docentes y directivos docentes de las 54 instituciones educativas del departamento del Quindío, en torno al regreso a la presencialidad.  La campaña tuvo un lanzamiento en un espacio académico, con autoridades especializadas en la materia para referirse a asuntos de naturaleza de salud mental, emocional y psicológica a fin de identificar posibles trastornos o enfermedades ocasionadas por el confinamiento de los estudiantes y de esta manera concientizar a toda la comunidad educativa de la importancia del retorno a las clases de manera presencial, no sólo desde lo pedagógico sino también desde lo psicológico y lo emocional. A través de tomas a las diferentes instituciones educativas se promovieron los Espacios en torno al respeto, confianza, amor y sobre todo la satisfacción del regreso a clases, se hizo presencia en 13 instituciones educativas De todo el departamento alcanzando así la participación de cerca de 4000 estudiantes.</t>
  </si>
  <si>
    <t>La Tasa de cobertura neta básica secundaria para la vigencia 2022 fue el 85,11%. 11.068 personas beneficiadas con estrategias de permanencia con la campaña de matrícula 2023 “Nos vemos en el Cole”, realizando difusión por medio de WhatsApp, correo electrónico de los estudiantes e instituciones educativas, redes sociales de la secretaría de educación y boletín de prensa de gobernación del Quindío.
Igualmente, se realizó otra campaña para impactar a los estudiantes y evitar la deserción escolar “El parche está en el cole” haciendo difusión por los mismos medios digitales, estas campañas también se han socializado en reuniones de inducción y reinducción docente. 
Así mismo se realizaron  las siguientes actividades: 
• Creación de comités de ausentismo en las instituciones educativas del departamento y deserción escolar 
• Socialización estrategia piloto en el municipio de La Tebaida
• Reuniones periódicas del comité de la Secretaría de Educación mensualmente con el fin de recolectar y consolidar información sobre los desertores de las instituciones educativas de los 11 municipios no certificados del Departamento del Quindío.</t>
  </si>
  <si>
    <t xml:space="preserve">La Tasa de cobertura neta básica secundaria para la vigencia fue 78,12% dato premilimar vigencia 2023 (fuente: Sec de de educaciòn departamental 2023). Tambièn, 9.000 Personas beneficiarias de estrategias de permanencia a través de la ejecución de estrategias o acciones en la búsqueda activa, vinculación, acceso y permanencia de los niños, niñas y jóvenes en el sistema educativo del Departamento del Quindío.
Actividades realizadas para mitigar la deserción escolar:
*  Fortalecimiento de las competencias socioemocionales, motivación escolar orientados a generar factores protectores y mitigar riesgos en deserción escolar. 
* Charlas, talleres y dinámicas de grupos en las que se logró la participación activa de los estudiantes, espacios que les sirvió de apoyo y estímulo para continuar con sus estudios.
</t>
  </si>
  <si>
    <t>Tasa de cobertura neta media vocacional</t>
  </si>
  <si>
    <t>46,59% (Fuente: MEN Sistema Integrado de Matrícula, SIMAT)</t>
  </si>
  <si>
    <t>&gt;55%</t>
  </si>
  <si>
    <r>
      <rPr>
        <sz val="10"/>
        <color theme="1"/>
        <rFont val="Calibri"/>
        <family val="2"/>
      </rPr>
      <t xml:space="preserve">Atender  cuatrocientos cincuenta y cinco (455)  menores y/o adultos  que se encuentran en riesgo social    en conflicto con la ley penal,  iletrados, habitantes de frontera y/o menores trabajadores </t>
    </r>
    <r>
      <rPr>
        <b/>
        <sz val="10"/>
        <color theme="1"/>
        <rFont val="Calibri"/>
        <family val="2"/>
      </rPr>
      <t>(72)</t>
    </r>
  </si>
  <si>
    <t xml:space="preserve">Se atendieron 445 personas en riesgo social en conflicto con la ley penal, iletrados. Se atendieron a través de modelos flexibles como caminar en secundaria uno y dos o circulos juveniles creativos, algunos de estos  menores se encuentran internados en el Centro del menor infractor la primavera en el municipio de Montenegro o están vinculados a organizaciones no gubernamentales que los atienden en su proceso de resocialización. </t>
  </si>
  <si>
    <t>Dentro de la atención global de NNA en el sector educativo tenemos que, referente a la meta establecida (Meta Producto 72), para el cuarto trimestre del año 2017, se atendieron 889 NNA que se encuentran en riesgo con la ley penal, iletrados, habitantes de frontera y/o menores trabajadores.Dicha identificación se inicia en el CAE la Primavera del Municipio de Montengro y la I.E. Antonio Nariño del Municipio de La Tebaida, así mismo se continuará con dicha identificación en el resto de sedes educativas oficiales del Departamento.
A la vez se realiza un cruce de información entre el Aplicativo SIMAT y Bases de Datos del SIRI, la cual nos refleja NNA en edades entre los 7 - 16 años de edad matriculados dentro del sistema educativo en las diferentes IE Oficiales del Departamento del Quindío.
A la fecha se viene en un proceso de automatización y caracterización en el aplicativo SIMAT, para una mejor identificación de los estudiantes que se encuentran en el SRPA.</t>
  </si>
  <si>
    <t>Para dar respuesta al Indicador se toma como númerador el total de matricula neta (3.642) de l Nivle de Media + Ciclos 5 y 6 matricula pico del año 2017 (Mes de Marzo de 2017). / sobre / El Denominador para lo cual se toma la Proyección de Población DANE entre las Edades de 15-16 Años
Es de aclarar que para el I trimestre del Año 2018, el Ministerio de Educación Nacional entregará el Consolidado de Matricula de la vigencia 2017.</t>
  </si>
  <si>
    <t>Servicio de orientación vocacional</t>
  </si>
  <si>
    <t>Estudiantes vinculados a procesos de orientación vocacional</t>
  </si>
  <si>
    <t xml:space="preserve">La Tasa de cobertura neta media vocacional para la vigencia 2020 del Dto del Quindìo fue de 52,31%. </t>
  </si>
  <si>
    <t>La Tasa de cobertura neta media vocacional para la vigencia 2021 del Dto del Quindìo fue de 57%. Para identificar los estudiantes vinculados a procesos de orientación vocacional, se realizó cuadro diagnóstico como etapa inicial de las instituciones educativas con media técnica y sus respectivos actos administrativos para la ejecución de las actividades direccionadas a las charlas de orientación vocacional.  Se elaboró Test de Orientación Vocacional Ocupacional “CHASIDE” el cual fue aplicado en el segundo semestre de 2021 a los estudiantes de los grados décimo y once de las Instituciones Educativas del Departamento del Quindío, con el fin de evaluar el perfil vocacional de los estudiantes y poderlos orientar para iniciar su proceso de tránsito a la Educación Superior.</t>
  </si>
  <si>
    <t xml:space="preserve">La Tasa de cobertura neta media vocacional para la vigencia 2022 del Dto del Quindìo fue de 58,84%. 
4.813 estudiantes de educación media de todas las instituciones educativas del departamento vinculados a procesos de orientación vocacional mediante Convenio con la Universidad del Quindío.
La Crónica del Quindío con apoyo de la Secretaría de Educación Departamental del Quindío, el Gobierno Departamento "Tú y yo somos Quindío", Gobierno Municipal de Armenia y Secretaría Municipal de Educación se realizó el evento expo U22 - Oportunidad para decidir y aprender; con la  finalidad mostrar a los asistentes toda la oferta académica para acceder a la educación superior que se encuentra disponible en las diferentes universidades del eje cafetero, Cali, Medellín y Bogotá. así mismo las diferentes alternativas de formación complementarias útiles para la vida cotidiana y para el trabajo.
Además, se realizaron reuniones con rectores de instituciones educativas adscritas a la Secretaría de Educación Departamental, con el fin de socializar el diagnóstico del Test Chaside aplicado en el año 2021.
</t>
  </si>
  <si>
    <t>Esta tasa de cobertura neta media vocacional para la vigencia 2023 fue de 54,96; dato preliminar vigencia 2023 (Fuente: Sec de educaciòn departamental 2023).
Sin embargo, 19.749 estudiantes vinculados a procesos de orientación vocacional, de las 54 Instituciones Educativas Oficiales de los grados 6 a 11 a través de encuentros presenciales y virtuales en las IE, guiados por la Universidad del Quindío y personal contratista de la dirección de calidad educativa.</t>
  </si>
  <si>
    <t>No de Mpios con programa de etno-educación implementado</t>
  </si>
  <si>
    <r>
      <rPr>
        <sz val="10"/>
        <color theme="1"/>
        <rFont val="Calibri"/>
        <family val="2"/>
      </rPr>
      <t xml:space="preserve">Diseñar e implementar un plan para la caracterización y atención de la población en condiciones especiales y excepcionales del departamento </t>
    </r>
    <r>
      <rPr>
        <b/>
        <sz val="10"/>
        <color theme="1"/>
        <rFont val="Calibri"/>
        <family val="2"/>
      </rPr>
      <t>(73)</t>
    </r>
  </si>
  <si>
    <t xml:space="preserve">Se diseñó un programa para la caracterización y atención de la población con necesidades educativas  especiales apoyado en los profesionales de apoyo vinculados a la planta de la Secretaria de Educación del Departamento y al servicio en las diferentes instituciones educativas , los cuales delantaron la identificación y caracterización de esta población escolar , para el caso de los estudiantes sordos la Secretaria de Educación vinculo mediante contrato a un equipo de interpretes y modelos linguisticos que acompañaron a los menores en las aulas durante todo el calendario academico 2016 . </t>
  </si>
  <si>
    <t>Referente a la Meta Producto establecida (Meta 73) tenemos que, Se realizó el ajuste al plan de acción, el cual contempla la caracterización y la atención de la población con necesidades educativas especiales (NEE) del departamento del Quindío; teniendo en cuenta las atribuciones constitucionales de la Ley 115 de 1994 y en el artículo 11 de la Ley Estatutaria 1618 de 2013, y los Decretos 366 de 9 de Febrero del 2009, 1075 del 26 de Mayo del 2015 y el actual decreto 1421 de 29 de Agosto del 2017, en los cuales se reglamenta una Educación Inclusiva, con los apoyos y atenciones educativas específicas derivadas a la población con discapacidad; así mismo, incidirá, directa o indirectamente en toda la comunidad educativa (estudiantes, familias, docentes, entre otros). Con el objetivo estratégico de garantizar el acceso y la permanencia en el sistema escolar y las distintas transiciones que cada estudiante experimenta en el sistema educativo, priorizando la atención de los estudiantes con NEE. Con la ejecución y seguimiento del plan de acción se ha fortalecido la atención de aproximadamente 2.869 estudiantes con Necesidades Educativas Especiales, en las 54 instituciones educativas del departamento del Quindío. El profesional encargado para dar apoyo al proceso de Necesidades educativa Especiales ha realizado visitas técnico pedagógicas con el objetivo de brindar asesoría, acompañamiento y seguimiento, a las funciones que desde el plan de acción se tienen como ruta de implementación y las gestiones estratégicas para estudiantes con discapacidad. Además, por medio de la contratación del operador Fundación Progresa se han fortalecido los procesos de formación dirigidos a directivos docentes y docentes de aula, en temas de educación inclusiva planteadas en el nuevo decreto 1421 del 2017 y estratégicas pedagógicas para estudiantes con NEE en el aula.</t>
  </si>
  <si>
    <t xml:space="preserve">Se aclara por parte de la Secretaría de Educación Departamental, que el Indicador establecido "No de Mpios con programa de etno-educación implementado", no se relaciona con la Meta Producto Establecida para dicho indicador "Diseñar e implementar un plan para la caracterización y atención de la población en condiciones especiales y excepcionales del departamento (73)".
Se hace anotación puesto que se debe definir y/o corregir una meta producto que concuerde con el indicador, ya que los recursos económicos establecidos y ejecutados para esta meta reflejarían dichos valores como si se ejecutarán para el cumplimineto de dicho indicador. </t>
  </si>
  <si>
    <t>Servicio educación formal por modelos educativos flexibles</t>
  </si>
  <si>
    <t>Beneficiarios atendidos con modelos educativos flexibles</t>
  </si>
  <si>
    <t xml:space="preserve">El No de Mpios con programa de etno-educación implementado, en el 2020 fue de 4 municipios (Calarcà, Pijao, Còrdoba, Buenavista) . Fuente: Investigaciòn relaizada por los estudiantes de la Universidad del Quindìo. 
</t>
  </si>
  <si>
    <t>El No de Mpios con programa de etno-educación implementado, en el 2021 fue de 4 municipios (Calarcà, Pijao, Còrdoba, Buenavista . Fuente: Investigaciòn relaizada por los estudiantes de la Universidad del Quindìo.  Para el  desarrollo de la meta de Servicio Educación Formal por Modelos Educativos Flexibles, se contrató un equipo interdisciplinario conformado por profesionales en psicología, fonoaudiología, educadoras especiales y terapeuta ocupacional, y apoyos pedagógicos como modelos lingüísticos, intérpretes de lengua de señas, docentes biculturales para cumplir la “prestación de servicios  a la atención educativa de la población con discapacidad, capacidades y/o talentos excepcionales de las instituciones educativas oficiales de los once (11) municipios no certificados del departamento del Quindío, en el marco de la educación inclusiva,  realizando las siguientes actividades: 
* Revisión y actualización de la matrícula en sus diferentes categorías de discapacidad, trastornos y talentos y capacidades excepcionales, seguimiento a signos de alerta identificados en las 54 IE que puedan tener una posible discapacidad o capacidad y talento excepcional,  historias escolares, acompañamiento a docentes en la elaboración de ajustes y los Planes Individuales de Acuerdo a los Ajustes Razonable PIAR, fortalecimiento de la oferta bilingüe bicultural y búsqueda de usuarios sordos que se encuentran fuera del sistema educativo, fortalecimiento de la estrategia "CUIDARTE ES AMARTE".
                                                                                                                                                                                                                                                                                                                                                                                                                                                                                                                                                  * Para el 31 de Diciembre  de 2021, se reportan en el Anexo 6A -Aplicativo SIMAT, la atención de 2.292. estudiantes caracterizados en condición de Discapacidad; es de anotar que la población estudiantil matriculada en las 54 Instituciones Educativas Oficiales a partir de los meses de marzo - abril, presenta un comportamiento descendente, debido a múltiples factores externos a la prestación del servicio educativo.</t>
  </si>
  <si>
    <t>El No de Mpios con programa de etno-educación implementado, en el 2022 fue de 4 municipios (Calarcà, Pijao, Còrdoba, Buenavista). Fuente: Investigaciòn relaizada por los estudiantes de la Universidad del Quindìo. Se beneficiaron 2.540 estudiantes dentro del proceso de atención con modelos educativos flexibles,  caracterizados como población con discapacidad y talentos excepcionales y teniendo en cuenta los recursos asignados por el SGP.
Es importante tener en cuenta que las cifras consolidadas finales de matrículas del año 2020, serán entregadas por el Ministerio de Educación Nacional durante el Primer Semestre del Año 2021.</t>
  </si>
  <si>
    <t>El No de Mpios con programa de etno-educación implementado, en la vigencia 2023 fue de 11 municipios no certificados en educaciòn (Fuente; Sec de educacaciòn departamental).  
Sin embargo, 2.106 estudiantes con discapacidad y talentos excepcionales atendidos con modelos educativos flexibles y a través de diferentes acciones ejecutadas en coordinación de la dirección de cobertura educativa - área de poblaciones.
A través de un equipo interdisciplinario de docentes y profesionales de apoyo (Psicólogos, fonoaudiólogas, terapeutas ocupacionales, educadoras especiales, pedagogos) y apoyos pedagógicos (modelos lingüísticos, intérpretes en lengua de señas), para cubrir las 4 ofertas educativas que se encuentran establecidas en el Decreto 1421 del 2017 como son: Oferta general, oferta bilingüe bicultural, oferta hospitalaria, oferta para adultos. 
Acompañamiento en la implementación de los planes de apoyo a la inclusión dirigidos a los niños, niñas y jóvenes contenidos en la planeación pedagógica (sugerir acciones con enfoque diferencial al PEI, Plan de Mejoramiento Institucional, Manual de Convivencia).
Asesoría a los directivos docentes, docentes, profesional de apoyo y al docente orientador sobre los derechos básicos de aprendizaje, Diseño Universal para el Aprendizaje, modelos flexibles y prácticas de enseñanza que mejoren los procesos de la educación inclusiva.
Asesoría permanente a las familias de los niños, niñas y adolescentes con discapacidad sobre la oferta general educativa disponible en el departamento y sus implicaciones frente a los apoyos, así como a las familias de estudiantes con discapacidad auditiva sobre la elección entre la oferta bajo la modalidad de bilingüismo bicultural.
Además de Seguimiento a Tránsitos armónicos, Búsqueda y activación de ruta con el fin de obtener los diagnósticos Clínicos de los estudiantes que lo requieren..</t>
  </si>
  <si>
    <t>Aumentar la cobertura en capacidades artísticas y culturales</t>
  </si>
  <si>
    <t>Garantizar la formación y el desarrollo de habilidades artísticas y culturales en niños, niñas y adolescentes con enfoque diferencial y por condición especial.</t>
  </si>
  <si>
    <t>No. de escuelas de formación artística y salas concertadas en el dpto del Quindío</t>
  </si>
  <si>
    <t>Cultura, arte y educación para la paz</t>
  </si>
  <si>
    <t>Arte para todos</t>
  </si>
  <si>
    <r>
      <rPr>
        <sz val="10"/>
        <color theme="1"/>
        <rFont val="Calibri"/>
        <family val="2"/>
      </rPr>
      <t xml:space="preserve">Apoyar treinta (30) proyectos y/o actividades de formación, difusión, circulación, creación e investigación, planeación y de espacios para el disfrute de las artes </t>
    </r>
    <r>
      <rPr>
        <b/>
        <sz val="10"/>
        <color theme="1"/>
        <rFont val="Calibri"/>
        <family val="2"/>
      </rPr>
      <t>(114)</t>
    </r>
  </si>
  <si>
    <t>Se apoyaron 18 Escuelas de Música en IE a través de contrato con la ASOMUPROQUIN                                   Salas Concertadas:                   Armenia: Teatro Azul, Centro de documentacion musical del Quindio, Teatro Escondido (La Mariela), Fundanza                     Calarcá: Casa de la Cultura, La Tebaida: Sala Tebaidarte, Montenegro: Teatro Esmeralda, Salento: La Loca Compañía</t>
  </si>
  <si>
    <t>La Secretaria de Cultura tiene una meta que es pertinente con la Generacion de  Ingresos: Fortalecer cinco (5) procesos de emprendimiento cultural y de desarrollo de industrias creativas</t>
  </si>
  <si>
    <t>9 maestros en artes contratados para apoyar las primarias artísticas
1 contrato con ASOMUPROQUIN para apoyar los procesos de formación en música en las IE del departamento</t>
  </si>
  <si>
    <t>En total tenemos 48 escuelas de formación así:
12 en Prebanda (en los 12 municipios) 
12 en Cuerdas Típicas o Músicas Tradicionales (en los 12 municipios)
12 en Danza (diversos géneros en los 12 municipios)
  6 en Teatro (Génova, Calarcá, Montenegro, Pijao, Quimbaya, La Tebaida)
  6 en Artes Plásticas (Buenavista, Circasia, Salento, Armenia, Córdoba, Filandia) $ 276.345.000=.</t>
  </si>
  <si>
    <t xml:space="preserve">!2 escuelas de formación: 6 Teatro(Quimbaya, Génova, La Tebaida, Calarcá). 6 Artes Plasticas (Armenia, Córdoba, Filandia, Buenavista, Circasia, Salento). </t>
  </si>
  <si>
    <t>Información suministrada vía correo electronico de acuerdo a visita realizada.</t>
  </si>
  <si>
    <t>En totoal tenemos 38 escuelas de formación así: 8 en prebanda (8 mpios). 8 Cuerdas Típicas o Músicas Tradicionales (8 mpios), 10 en Danzas (diversos géneros en los 10 municipios), 6 en teatro (Génova, Calarcá, Montenegro, Pijao, Quimbaya, La Tebaida). 6 en Artes Plasticas (Buenavista, Circasia, Salento, Armenia, Córdoba, Filandia). Con una inversión a junio de 2019 de $150.481.300</t>
  </si>
  <si>
    <t>Información allegada a la Secretaría de STIC vía correo electronico  23-07-2019</t>
  </si>
  <si>
    <t>Gobernación - Secretaría de Cultura</t>
  </si>
  <si>
    <t>Promoción y acceso efectivo a procesos culturales y artísticos. "Tú y yo somos cultura Quindiana"</t>
  </si>
  <si>
    <t>Servicio de educación informal en áreas artísticas y culturales</t>
  </si>
  <si>
    <t>Personas capacitadas</t>
  </si>
  <si>
    <t>Para la vigencia 2020 producto de la pandemia este indicador no se programò.</t>
  </si>
  <si>
    <t>NOTA: Desde la Secretarìa de Cultura para la vigencia 2021 no se crearon escuelas de formaciòn; se contò con profesionales en el àrea de àrtistica y salas concertadas en todos los municipios. Se han capacitado  6819 personas  en servicios de educación informal en áreas artísticas y culturales en el Departamento, así: a) Se Realizó capacitación de Economía Naranja con los delegados de las Casas de la Cultura del Departamento donde asistieron 9 personas.  b) Se capacitó con el  convenio SENA, el curso de " Estructuración de proyectos" con 46 capacitados aprobados  ,"Fotografía de Producto"  con  30 formadas  y "Comunicación del Diseño “con 20 personas formadas  .c) Se realizaron talleres de formación con los artesanos "Tu y yo Tejiendo Identidad" para la población en general  en las instalaciones de la Gobernación de Macramé y Arcilla y asistieron 139 personas. d) Se  formaron con el programa de formación en áreas artísticas en los 11 municipios del departamento en las casas de la cultura (música, teatro, danza, artes plásticas) en el cual se formaron a  6158  personas capacitadas en la modaidad de seminarios. e) Formación de "política pública y ciudadana para la cultura " dirigida al concejo departamental de cultura, 4 personas capacitadas presencialmente y 6  virtuales. f) Como actividades de formación informal cultural del trabajo realizado desde la red Deparmental de bibliotecas contamos con 260 formadas en diversos. j)  Se dieron 4 talleres  de " formación " La Trova como patrimonio cultural"  a los municipios córdoba, pijao, Quimbaya, Montenegro y Circasia con 43 personas. k) Se realizó conversatorio para conocer más sobre el Patrimonio Arqueológico y sus componentes de protección y cuidado. l) Se realizó capacitación a 8 personas en legislación, a los integrantes del Consejo Departamental en lo referente a la Ordenanza 013 del 2015 y Decreto 1003 del 29 de noviembre de 2016, m) Se dieron 76 talleres entre los proyectos ganadores de concertación departamental en diferentes temas de formacion artística. n) Se desarrollaron  20 talleres con la  cofinanciación de los proyectos ganadores de concertación nacional.</t>
  </si>
  <si>
    <t xml:space="preserve">NOTA: Desde la Secretarìa de Cultura para la vigencia 2022 no se crearon escuelas de formaciòn; se contò con profesionales en el àrea de àrtistica y salas concertadas en todos los municipios. Se capacitaron  6098  personas en formación informal en áreas artística en las casa de la Cultura en los municipios del Departamento en las áreas de: a)  Teatro, Música, Danzas, Banda y Artes plásticas, b)  Cultura Jurídica y Democrática y Cultura Mental , en  los Centros Educativos de los diferentes colegios en los grados 9,10 y 11. c) Acompañamiento a los  Personeros Estudiantiles en  temas de salud ocupacional que permiten fortalecer a los gestores y artistas en el sector cultural.  d) frmación en banda musical a 60 niños y jóvenes con una intensidad horaria de 180 horas en Pre – Banda, que adelantó la  Asociación de Músicos del Quindío en 6  municipios de Calarcá, Buenavista, Circasia, Filandia, Salento y La Tebaida- e) Formación en trova con un grupo de 31 prisioneros de la centro penitenciario de Peñas Blancas en Calarcá, f) Capacitación  de  grupos de artistas para realizar el proceso de registro en caracterización de los artistas en SOY CULTURA plataforma del Ministerio de Cultura.  </t>
  </si>
  <si>
    <r>
      <rPr>
        <b/>
        <sz val="10"/>
        <color theme="1"/>
        <rFont val="Calibri"/>
        <family val="2"/>
      </rPr>
      <t>NOTA:</t>
    </r>
    <r>
      <rPr>
        <sz val="10"/>
        <color theme="1"/>
        <rFont val="Calibri"/>
        <family val="2"/>
      </rPr>
      <t xml:space="preserve"> Desde la Secretarìa de Cultura para la vigencia 2023 no se crearon escuelas de formaciòn; se contò con profesionales en el àrea de àrtistica y salas concertadas en todos los municipios. (Fuente: Sec de Cultura Departamental) 
Se  capacitaron 5.750  personas en formación informal en áreas artísticas en las casas de la cultura en los municipios del Departamento  en las áreas de:
 a) Teatro, Música, cuerdas típicas  Danzas y Artes plásticas, tejido. 
 B) Talleres de banda músico marcial en la institución educativa  de José  María Córdoba, de banda sinfónica en la Institución Educativa  Libre de Circasia y en la Institución Educativa del  municipio de Salento. 
C)  Trabajo psicosocial  en temas como disonancia cognitiva, esquemas disfuncionales, escuelas de padres, inteligencia emocional, proyecto de vida,  en los  municipios de Quimbaya: fundación de discapacidad  Enamorte, en las instituciones educativas de los municipios de  Montenegro, Armenia (Luis Carlos Galán), La Tebaida, Calarcá y Corregimiento de Barcelona (San Bernardo)
D) Formación en taller de trova en los grados 9,10 y 11 de las Instituciones Educativas de los municipios de Quimbaya y Montenegro con los trovadores,  impactando hasta la fecha a 86 jóvenes. 
E) Se desarrollaron proyectos de formación conlos ganadores de concertación y estímulos, proceso de áreas árticas,   promoción de narrativa indígena, saberes ancestrales, habilidades para la vida que contribuyan a la cultura de paz en nuestro territorio.</t>
    </r>
  </si>
  <si>
    <t>Fomentar el Deporte y la Recreación</t>
  </si>
  <si>
    <t>Aumentar y estimular el desarrollo de capacidades deportivas y recreativas en niños, niñas y adolescentes con enfoque diferencial y por condición especial.</t>
  </si>
  <si>
    <t>No. de escuelas de formación deportiva con proyección de reserva deportiva</t>
  </si>
  <si>
    <t>Apoyo deporte asociado</t>
  </si>
  <si>
    <t>Ligas deportivas del departamento del Quindío</t>
  </si>
  <si>
    <r>
      <rPr>
        <sz val="10"/>
        <color theme="1"/>
        <rFont val="Calibri"/>
        <family val="2"/>
      </rPr>
      <t>Apoyar y fortalecer veintitrés (23) ligas deportivas</t>
    </r>
    <r>
      <rPr>
        <b/>
        <sz val="10"/>
        <color theme="1"/>
        <rFont val="Calibri"/>
        <family val="2"/>
      </rPr>
      <t xml:space="preserve"> (202)</t>
    </r>
  </si>
  <si>
    <t>Indeportes quindio realiza la transferencia de IVA TELEFONIA MOVIL Y CIGARRILLOS donde los municipios tienen proyectos para contratacion de monitores para las escuelas de formacion deportiva, se tienen  escuelas en los municipios de : Genova 3, Cordoba 2, Buenavista 2, Pijao 5, Calarca 12, Armenia 44, Filandia 4, Salento 6, Circasia 7, la Tebaida 20,Montenegro 5 y Quimbaya 7</t>
  </si>
  <si>
    <t>Realizando la evaluacion respectiva, se identifica que las escuelas de formacion deportiva estan a cargo de los diferentes municipios, y que Indeportes apoya directamente a las Ligas, pero a los municipios los apoya a traves de proyectos con la transferencia de recursos de IVA telefonia Movil y Cigarrillos Nal. y Ext.</t>
  </si>
  <si>
    <t>Indeportes quindio realiza la transferencia de IVA TELEFONIA MOVIL Y CIGARRILLOS donde los municipios tienen proyectos para contratacion de monitores para las escuelas de formacion deportiva, se tienen  escuelas en los municipios de : Genova 3, Cordoba 2, Buenavista 2, Pijao 5, Calarca 12, Armenia 44, Filandia 4, Salento 6, Circasia 7, la Tebaida 20,Montenegro 5 y Quimbaya 7, la actividad que realiza el Instituto es el asesoramiento de los diferentes municipios en procesos de escuelas deportivas.</t>
  </si>
  <si>
    <t xml:space="preserve">LOS RECURSOS DE  IVA TELEFONIA MOVIL POR VALOR DE $206,677,639,83, A LA FECHA NO HAN SIDO TRANSFERIDOS A LOS MUNICIPIOS PORQUE LOS PROYECTOS PRESENTADOS SE ENCUENTRAN PARA EVALUACION EN COLDEPORTES, aclarando que no todo el presupuesto de Iva Telefonia Movil va para escuelas es acorde a las lineas que presenten los municipios. Indeportes Quindio a partir del 2016 no tiene dentro de sus proyectos escuelas de formacion deportiva, solo el asesoramiento en procesos de escuelas deportivas en los diferentes municipios. </t>
  </si>
  <si>
    <t xml:space="preserve"> para las ligas 154.500.00 para las asesorias  de los municipios   75.000.000 para los  municipios apoyados 244.500.000</t>
  </si>
  <si>
    <t>23, para  los municipios asesorados 12,para los municipios apoyados  12 para los municipios apoyados  12</t>
  </si>
  <si>
    <t>se han apoyado en total 23 ligas deportivas asi: con contratacion de tecnico departamental 1, Taekwondo,2. Patinaje, 3.Levantamiento de pesas, 4.Fútbol de salón masculino, 5, Limitados cognitivos (Para natación) 6, Judo, 7, limitados fisicos (Tenis silla de ruedas) 8, Karate do,9  Triatlón, 10, Hapkido 11.Atletismo 12,ciclismo 13.Voleibol, 14.futbol ; ademas ligas apoyadas  con monitores  deportivos en las siguientes disciplinas: Levantamiento de pesas, parapowerlifting, futbol sala, 15. Limitados Visuales (judo) futbol de salón femenino 16.Gimnasia, 17.Bolos, 18.ajedrez, 19.balonmano 20,tenis de mesa.  Adicionalmente  se apoyaron ligas con convenios interadministrativos y  se brindó apoyo   profesional en procesos de planeación, jurídicos, técnicos, logísticos y de gestión documental del área técnica a 21,Tenis de campo, 22,Tejo y apoyo biomedico a 23.badminton.</t>
  </si>
  <si>
    <t>Información allegada en físico y vía correo electronico a la STIC, el 22-07-2019</t>
  </si>
  <si>
    <t>Gobernación - Indeportes</t>
  </si>
  <si>
    <t>Fomento a la recreación, la actividad física y el deporte. "Tú y yo en la recreación y el deporte"</t>
  </si>
  <si>
    <t>Servicio de Escuelas Deportivas</t>
  </si>
  <si>
    <t>Municipios con Escuelas Deportivas</t>
  </si>
  <si>
    <t xml:space="preserve">Para la vigencia 2020 se tuvieron 26 escuelas de formación deportiva con proyección de reserva deportiva.
El Instituto del Deporte y Recreación de Quindío “INDEPORTES QUINDIO” en conjunto del ministerio del deporte  se realizaron intervenciones en todos los municipios a través de los siguientes deportes:  Municipios Armenia ( Futsalon) Calarca ( patinaje), La Tebaida ( fútbol y pesas) Génova (fútbol) Montenegro (gimnasia y Atletismo) Pijao ( Baloncesto) Salento (fútbol de Salón) Filandia ( Patinaje), Quimbaya (Atletismo), Córdoba (ciclismo), Buenavista (Fútbol de Salón), Circasia (Voleibol),  quienes son los encargados de realizar actividades recreodeportivas ,con grupos de población desplazada, discapacidad, indígena, room, afro, raizal, palenquero y migrantes,  igualmente el coordinador quien realiza el seguimiento, información y evaluación del programa , escuelas Deportivas Para Todos, el psicólogo está realizando intervenciones psicosociales con los padres de familia y los niños pertenecientes a estas escuelas, y el médico encargado de realizar las valoraciones médicas a estos mismos niños, estas clases se están realizando de forma virtual , debido a la pandemia presentada a nivel Mundial.
Los niños  atendidos por municipio son los siguientes:     Armenia (31), Calarca (42),  Pijao (39), Córdoba (39), Salento (29), La Tebaida (87),    Buenavista (38), Circasia (30), Montenegro (40),   Génova 26, Quimbaya (72),  Filandia (29).
Nota. se atendieron los municipios porgramados pero la cobertura fue menos debido a las restricciones por el gobierno nacional para la realizacion de eventos y actividades masivas </t>
  </si>
  <si>
    <t>Para la vigencia 2021 se tuvieron 12 escuelas de formación deportiva con proyección de reserva deportiva. Durante la vigencia 2021 se cumplió con  la meta de prestar servicios de Escuelas Deportivas en los 12 municipios del Departamento, mediante el programa ESCUELAS DEPORTIVAS PARA TODOS, de los cuales 10 fueron con recursos del Ministerio y 2 con recursos del Instituto. Por una parte se ejecutó el  convenio COID 718 firmado con el Ministerio del Deporte, impactando 10 municipios (sexta categoría) Buenavista,  Salento,  Filandia,  Génova,  la Tebaida,  Quimbaya,  Montenegro,  Pijao,  Circasia y  Córdoba, donde se realizó un cambio en la cual sale la disciplina de karate, incluyendo el deporte de atletismo en el Municipio de Córdoba.
Los formadores realizaron la socialización de este programa con los coordinadores de deporte Municipal, juntas de acción comunal, resguardos indígenas, entre otras comunidades con el fin de convocar los niños (as) y adolescentes  en edades de 6 a 12 años, cumpliendo con 16 horas de trabajo de acuerdo con el deporte y Municipio asignado, 4 sesiones de 90 minutos, cada sesión de lunes a sábado  con cada grupo.  El total de niños beneficiados es de 400.
Los formadores terminaron realizando un festival deportivo con los niños de las escuelas deportivas en cada Municipio.
Adicional se impactaron los municipios de Armenia y Calarcá con monitores de escuela deportiva, los cuales se contrataron a través de recursos propios"</t>
  </si>
  <si>
    <t>Para la vigencia 2022 se tuvieron 26 escuelas de formación deportiva con proyección de reserva deportiva. Se realizaron  en los  12 municipios  del departamento del Quindio escuelas deportivas  las cuales se beneficiaron un total de 1.088 personas  con actividades como :  baile deportivo , gimnasia, futbol, fútbol de salón, fútbol sala, baloncesto , voleibol, patinaje, y atletismo motociclismo, levantamiento de pesas y badminton. Dentro de las acciones a garantizar el servicio de escuelas deportivas ,se realizaron visitas a los diferentes municipios ( Armenia, la Tebaida, Calarcá, corregimiento de Barcelona, Génova, Buenavista, Quimbaya, Montenegro, Filandia, Circasia, Pijao, Córdoba y Salento)  con el fin de socializar el programa con los coordinadores de deporte y presidentes de juntas de acción comunal, se desarrollo el programa en los sitios mencionados  semanalmente con 9 horas de trabajo, distribuidas así 6 sesiones tres veces a la semana con una duración de 90 minutos  cada sesión , con un mínimo de 30 integrantes en los cuales  se trabajo con implementación deportiva de Indeportes Quindío. se incentivo el Desarrollo  hábitos de vida activos y saludables como :  a)capacidades físicas para desarrollo integral del individuo. b) Práctica de diversas disciplinas deportivas como un medio de ocio y disfrute personal.</t>
  </si>
  <si>
    <t>Para la vigencia 2023 se tuvieron 26 escuelas de formación deportiva con proyección de reserva deportiva. (Fuente: Gobernaciòn e Indeprotes)
En tal sentido, se brindó  acompañamiento de Escuelas deportivas  a los 12 Municipios del Quindio (Armenia, la Tebaida, Calarcá, Génova, Buenavista, Quimbaya, Montenegro, Filandia, Circasia, Pijao, Córdoba y Salento ) en las  diferentes disciplinas: escuelas  en baile deportivo, fútbol de salón, fútbol, baloncesto, levantamiento de pesas, balonmano, atletismo, patinaje, gimnasia y Badminton. Se prestó el servicio de instructores (monitores) en 9 disciplinas, se dispuso de implementación deportiva, de dotación deportiva, apoyo logístico para los eventos. Se realizó convenio con el Ministerio del Deporte para fortalecer este programa y ampliar la cobertura y calidad, se resarrollaron acciones de capacitación. Se beneficiaron 1.497 niños, niñas y adolescentes</t>
  </si>
  <si>
    <t>Ampliar la cobertura de Vivienda  con calidad</t>
  </si>
  <si>
    <t>Implementar oportunidades de acceso de servicios en vivienda, con calidad y en igualdad de oportunidades a la población Quindiana por enfoque diferencial y de condición especial.</t>
  </si>
  <si>
    <t>Tasa de participación de población vulnerable con subsidios de vivienda.</t>
  </si>
  <si>
    <t>3 PP x encima de la linea base</t>
  </si>
  <si>
    <t>Infraestructura sostenible para la paz</t>
  </si>
  <si>
    <t>Mejora de la Infraestructura Social del Departamento del Quindío</t>
  </si>
  <si>
    <r>
      <rPr>
        <sz val="10"/>
        <color theme="1"/>
        <rFont val="Calibri"/>
        <family val="2"/>
      </rPr>
      <t xml:space="preserve">Apoyar la construcción y el mejoramiento de mil (1000) viviendas urbana y rural priorizada en el departamento del Quindío. </t>
    </r>
    <r>
      <rPr>
        <b/>
        <sz val="10"/>
        <color theme="1"/>
        <rFont val="Calibri"/>
        <family val="2"/>
      </rPr>
      <t>(63)</t>
    </r>
  </si>
  <si>
    <t>Beneficiados: 1520 habitantes               Mejoramiento:                            Armenia: 20, Buenavista: 47, Génova: 25, La Tebaida: 8, Quimbaya: 60                             Fachadas:                                     Calarcá:90                                                   Vivienda:                                                      Circasia:100</t>
  </si>
  <si>
    <t>A pesar de que se han cumplido los objetivos, los recursos disponibles no son suficientes para atender el deficit cualitativo y cuantitativo existente a nivel departamental que permitan obtener resultados mas tangibles en el corto plazo.  La meta producto planteada en el plan de desarrollo es baja con relacion al deficit departamental.</t>
  </si>
  <si>
    <t>Viviendas nuevas Contruidas.                                  -16 en Quimbaya                                                             - 10 en Salento.                                                    Mejoramientos de Vivienda:                                           - Buenavista: 72                                        Quimbaya:     60                                                                     - Montenegro: 160                                                        - Salento:  45</t>
  </si>
  <si>
    <t>Se recomienda cambiar el indicador por numero de viviendas apoyadas y no por tasa de participacion.</t>
  </si>
  <si>
    <t>Obras de mejoramiento y adecuacion Proyectos el TOLRA 22 viviendas unifamiliares, Buenavista, CIRUMA 20 Apartamentos, Armenia,  VILLA FLOR 32 Apartamentos Armenia (Periodistas).</t>
  </si>
  <si>
    <t xml:space="preserve">Convenios de mejoramiento de vivienda con los muncipios de Buenavista (60 mejoramientos), Quimbaya (60 mejoramientos) y en el municipio de Salento vivienda nueva (44 viviendas) mas (6 viviendas) y 28 mejoramientos de vivienda. De igual menera, se inicio del proceso de visitas de caracterizacion a las familias priorizadas en el marco del programa departamental de mejoramiento de vivienda. </t>
  </si>
  <si>
    <t xml:space="preserve">Información suministrada en visita de seguimiento al indicador el 19-07-2019 (control interno). Recursos: Impuesto al registro, estampilla prodesarrollo corte a junio 30 de 2019. </t>
  </si>
  <si>
    <t>Gobernación - Proyecta</t>
  </si>
  <si>
    <t>Territorio, Ambiente y Desarrollo Sostenible</t>
  </si>
  <si>
    <t>Acceso a soluciones de vivienda. "Tú y yo con vivienda digna"</t>
  </si>
  <si>
    <t>Viviendas de Interés Prioritario urbanas construidas</t>
  </si>
  <si>
    <t>NOTA: NO SE TIENE LINEA BASE, IMPOSIBLE TENER UNA META. En el momento no se han construido viviendas nuevas de interes prioritario, se viene trabajando en la formulacion del proyecto para la construccion y materializacion de viviendas nuevas en los municipios del Quindio y en especial en la ciudad de Armenia, bajo la modalidad de alianza publico privada, con un constructor independiente.      -Se realizó convenio interadministrativo para aunar esfuerzos entre el departamento del Quindío y el municipio de Pijao (Q), para la materialización de mejoramiento de vivienda en la zona rural.       - Se mejoraron un total de 32 apartamentos en la ciudad de Armenia, conjunto Villa Flor, y Ziruma. Respecto al  conjunto Villa Flor  los cuales se entregaron  a los periodistas del Departamento,  lograndose asignacion y entrega despues de un total de 8 años de luchas administrativas.
NOTA: Las metas se expresan en nùmeros absolutos, ya que en el plan de acciòn decenal no tiene una lìnea base definida.</t>
  </si>
  <si>
    <t>Tasa de participación de población vulnerable con subsidios de vivienda vigencia 2021 es 0%, ESTE INDICADOR SE EXPRESA EN NÚMERO ENTERO, PUESTO QUE NO SE TIENE LINEA BASE. Se realizaron la planificación y estudios previos para la ejecución y cumplimiento de la meta propuesta.
A través del convenio No. 002 de 2021 celebrado con el municipio de Quimbaya se esta realizando la construcción de 16 viviendas de interés prioritario, las cuales no se alcanzaron a entregar en esta vigencia.</t>
  </si>
  <si>
    <t>La tasa de participación de población vulnerable con subsidios de vivienda para el año 2022 es de 16%. Se realizó  convenio cuyo objeto es:"AUNAR ESFUERZOS ENTRE EL MUNICIPIO DE QUIMBAYA Y PROYECTA PARA LA CONSTRUCCION DE UN PROYECTO DE VIVIENDA  DE INTERES PRIORITARIO". en el cual se ejecutó el contrato interadministrativo con los municipio de Quimbaya para la construcción de dos (2) bloques bifamiliares de (4) viviendas cada uno proyecto llamado  "Ciudadela el Sueño", 4ta Etapa; en total se realizó la construccion de 16 viviendas.</t>
  </si>
  <si>
    <t>La tasa de participación de población vulnerable con subsidios de vivienda para el año 2023 es de 0%. Sin embargo, se construyeron 8 viviendas de interés prioritario, para lo cual la Empresa Proyecta firma el convenio interadministrativo N°003 del 2022 con el municipio cuyo objeto es: “AUNAR ESFUERZOS ENTRE EL MUNICIPIO DE QUIMBAYA Y PROYECTA PARA LA CONSTRUCCIÓN DE UN PROYECTO DE VIVIENDA DE INTERES PRIORITARIO”, del cual se derivó el contrato de obra No 005 de 2023 a través del cual se construyeron dos bloques bifamiliares (cada uno de 4 viviendas, para un total de 8 unidades de vivienda) en la Ciudadela El Sueño. Dicha obra se ejecutó en un 100% y fue entregada por parte de Proyecta al municipio en el mes de diciembre, para que esta administración posteriormente pueda hacer entrega oficial a las 8 familias beneficiarias.
Municipio de Génova: No se encuentra implementando proyectos de construcción de vivienda, pero cuenta con un lote en la zona urbana, cra. 12 lote 2 urbanización nueva esperanza etapa 2 con un área de 6954 metros cuadrados. 
Municipio de La Tebaida: Informa que tienen proyectos en implementación los cuales ya están adelantados, por el momento no tienen la capacidad para realizar una contrapartida para realizar el proyecto en conjunto. 
Municipio de Calarcá: informa que tienen un proyecto estructurado llamado Villa Daniela para 160 apartamentos, en el cual fue presentado a FINDETER para ser evaluado, viabilizado y financiado.
-el día 5 de junio se realizó envío de oficios informando sobre la convocatoria a nivel nacional de la política de vivienda “CAMBIA MI CASA” en caso de que algún municipio quisiera participar y requiriera el apoyo de la empresa PROYECTA. 
-Se remitió oficio a los municipios de Génova y Montenegro teniendo en cuenta la información enviada por ellos con respecto a los lotes que manifiestan tener para desarrollar un proyecto de vivienda, se solicita documentación con el registro 1 y 2 del municipio, las escrituras públicas, la localización de los puntos a desarrollar los proyectos, la ficha catastral, certificado de tradición y certificado de plano predial catastral de los predios.</t>
  </si>
  <si>
    <t>Fortalecer el acceso a Tierras y Riego</t>
  </si>
  <si>
    <t>Ampliar el número de subsidios integrales de Tierras para Familias por enfoque étnico y en  condición de pobreza y pobreza extrema, y víctimas del desplazamiento forzado.</t>
  </si>
  <si>
    <t>Programa de acceso a tierras y riego con relevo generacional para las familias Quindianas por enfoque diferencial y en condición especial</t>
  </si>
  <si>
    <t>Proyecto distrito de riegos  solo para el  municpio de Circarsia en la Vereda la Jullia</t>
  </si>
  <si>
    <t>En el municipio de pijao según información de la Agencia Nacional de Tierras por medio de su informe rendición de cuentas construccion de Paz noviembre de 2016 - 2019</t>
  </si>
  <si>
    <t>Agencia Nacional de Tierras</t>
  </si>
  <si>
    <t>En la vigencoia 2020 se realizò solicitad de informaciòn a la entidad correspondiente (INCODER), pero no se obtiene informaciòn.</t>
  </si>
  <si>
    <t>En la vigencoia 2021 se realizò solicitad de informaciòn a la entidad correspondiente (INCODER), sin obtener respuesta alguna de la misma.</t>
  </si>
  <si>
    <t>En la vigencoia 2022 se realizò solicitad de informaciòn a la entidad correspondiente, sin obtener respuesta alguna de la misma.</t>
  </si>
  <si>
    <t>En la vigencia 2023 se realizò solicitad de informaciòn a la AGENCIA NACIONAL DE TIERRAS-ANT sede Armenia Quindìo, sin obtener respuesta alguna de la misma.
Comunidad Indigena
Embera Chami Dachi
Nabe Drua De
Buenavista
La Alborada 282-29870 Pijao Quindío 35,9722 $ 1.213.586.756,00</t>
  </si>
  <si>
    <t>Aumentar el acceso a Servicios Sociales</t>
  </si>
  <si>
    <t>Implementar oportunidades de acceso de servicios sociales, con calidad y en igualdad de oportunidades a la población Quindiana por enfoque diferencial y de condición especial.</t>
  </si>
  <si>
    <t>Tasa de cobertura en población vulnerable beneficiada</t>
  </si>
  <si>
    <t>Actividades realizadas  mediantes los programas  de  mas familias en accion donde se benefician  18.433 hogares y los programas jovenes en accion donde se benefician  2.655  y direccion de inclusion productiva</t>
  </si>
  <si>
    <t>Informacion tomada de la paginas de la prosperidad social informe  ficha V3  y  datos del director regional  DPS Quindio</t>
  </si>
  <si>
    <t>Apenas la presente seman  nos reuniremos con la DPS para  programar  la f orma mas adecuada para   recolectando  la informacion. Esta r eunion  se realiara  con la  sra Ayda Ciro Londoño</t>
  </si>
  <si>
    <t>Informacion tomada de la paginas de la prosperidad social informe  ficha V3  y  datos del director regional  DPS Quindio hasta el  mes de septiembre del 2017</t>
  </si>
  <si>
    <t>Gobernación - Secretaría del Interior</t>
  </si>
  <si>
    <t>Promoción de los métodos de resolución de conflictos. "Tú y yo resolvemos los conflictos"</t>
  </si>
  <si>
    <t>Servicio de asistencia técnica para la implementación de los métodos de resolución de conflictos</t>
  </si>
  <si>
    <t>Solicitudes tramitadas</t>
  </si>
  <si>
    <t xml:space="preserve">La tasa de cobertura en población vulnerable beneficiada para el año 2020 fue del 80% de un total de 250 caracterizadas, donde se impactaron 200 personas víctimas del conflicto a través del Departamento del Quindío, de las cuales hacen parte las siguientes actividades:                                                                                                                                                                                                                                                                                                       
1. Se realizó socialización de rutas de protección a las víctimas de los 12 municipios del Departamento                              
2. Entrega de agendas y pendones educativos a las mesas municipales y departamental de víctimas                                                                                                                                                                                                 
3. Se realizo socialización de diferentes campañas, estrategias y cursos remitidos desde las diferentes entidades del nivel territorial y nacional, mediante las cuales se benefician las víctimas del conflicto.                                                                                                                                                                                                                                            
4. Se brindó asistencia y capacitación a las víctimas de los 12 municipios del departamento en ley de víctimas, restitución de tierras y sus enfoques reglamentarios                                                                                                                                                                                                                                                                                     
5. Se realizaron jornadas de talleres en DDHH con los miembros de las 12 mesas municipales de víctimas                                                                                                                                                    
6. Entrega de equipos de cómputo a los comités de la Mesa Departamental de víctimas, en calidad de comodato                                                                                                     
7. Se realizó diligenciamiento de RUCSIST y Tablero PAT departamental, herramientas que se diligencian semestralmente en los tiempos establecidos                                                                                                                                                                             
8. Se brinda asistencia a los doce municipios del departamento en la construcción de los PAT, además se apoya en el seguimiento y actualización de los mismos, de acuerdo a las acciones articuladas con el PAT departamental                                                                                                                                                                                                                                                  
9. Apoyo económico al municipio de Génova para adelantar el proceso de caracterización de la población víctima, radicada en el municipio   </t>
  </si>
  <si>
    <t>La tasa de cobertura en población vulnerable beneficiada para el año 2021 fue del 100% de un total de 250 caracterizadas. Se tramitaron 500 solicitudes referentes a: 
• Socialización de rutas de protección a las víctimas de los 12 municipios del Departamento, a los líderes y lideresas víctimas del departamento del Quindío.
• Seguimiento del PAT departamental de víctimas con un cumplimiento del 100 %.
• Convenios interadministrativos para adelantar proceso caracterización en los municipios de Circasia, Salento, Quimbaya.
• Jornadas de prevención a vulneraciones de derechos humanos con víctimas en los 12 municipios del departamento.
• Entrega de material educativo (agendas y pendones) a las mesas municipales y departamentales de víctimas.                                                                                                                                        
• Eventos con niños víctimas del conflicto armado para la celebración de la navidad.</t>
  </si>
  <si>
    <t xml:space="preserve">La tasa de cobertura en población vulnerable beneficiada para el año 2022 fue del 100% de un total de 250 caracterizadas,
Se tramitaron 900 solicitudes relacionadas con los siguientes temas:
- Asistencia técnica en ley 1448 del 2011 y protocolo de participación, rutas de protección a víctimas del conflicto del departamento del Quindío, atención y orientación a las víctimas del conflicto declarantes en el departamento del Quindío, participación en la bolsa de adquisición de elementos tecnológicos adquiriendo un video beam y una impresora con el fin de fortalecer el normal funcionamiento del comité plenario de la mesa departamental de víctimas del Quindío.
- Se culminó con éxito el reporte de la plataforma RUSICST.
- De acuerdo en lo estipulado en la Ley 1448 se brindó asistencia técnica a los 12 municipios del departamento en los comités y subcomités de víctimas.
-Convenio interadministrativo con el Municipio de Génova para la caracterización de las víctimas del conflicto armando del municipio. 
</t>
  </si>
  <si>
    <t xml:space="preserve">La tasa de cobertura en población vulnerable beneficiada para la vigencia 2023 es del 83% (Se cambiò la tasa por valores obsolutos). Se tramitaron 750  solicitudes relacionadas al  servicio de orientación y comunicación a las víctimas   con los siguientes temas:
-Taller lúdico en rutas de prevención y protección de NNA
- Capacitación en rutas de prevención y protección reclutamiento forzado
- Taller lúdico rutas de prevención Delito Reclutamiento Forzado y Violencia Sexual
- Escuela de padres Rutas Prevencion y proteccion en reclutamiento de N.N.A.
</t>
  </si>
  <si>
    <t>Facilitar el acceso y permanencia a los programas de asistencia social.</t>
  </si>
  <si>
    <t>Incentivar y aumentar las coberturas de los programas de subsidios e incentivos de Familias en Acción, Jóvenes en Acción, Mujeres Ahorradoras y demás incentivos del programa  Ingreso Social del DPS.</t>
  </si>
  <si>
    <t>&gt;75%</t>
  </si>
  <si>
    <t>DPS</t>
  </si>
  <si>
    <t>Renta ciudadana</t>
  </si>
  <si>
    <t>La tasa de cobertura en población vulnerable beneficiada, en el 2020 fue del 100%, donde se impactaron 19.013 hogares en los 12 municipios del Quindío, fuente de información página oficial del DPS, ente responsable de los indicadores.</t>
  </si>
  <si>
    <t>Se impactaron 14,236 hogares en los 12 municipios del Quindío, fuente de información página oficial del DPS.</t>
  </si>
  <si>
    <t>La tasa de cobertura en población vulnerable beneficiada para el 2022 es del 100%. Se impactaron 13,526 hogares en los 12 municipios del Quindío,  fuente de información página oficial del DPS.</t>
  </si>
  <si>
    <t>La tasa de cobertura en población vulnerable beneficiada para la vigencia 2023 es del 100%. Se impactaron 15,374 hogares en los 12 municipios del Quindío. Fuente: Información página oficial del DPS.</t>
  </si>
  <si>
    <t>Indice de calidad de vida de la población intervenida</t>
  </si>
  <si>
    <t>2 PP x encima de la  linea base DPS</t>
  </si>
  <si>
    <t>La entidad  no tiene estudio sobre este tema.  Ya que sus estudio e informacion estan enfocadas en dar   respuesta  a otros indicadores</t>
  </si>
  <si>
    <t>Jóvenes en Acción</t>
  </si>
  <si>
    <t>El índice de calidad de vida en el año 2020, de la población intervenida fue del 100%, se impactaron 5323 Jòvenes en 12 municipios del Quindio, Fuente de información página oficial del DPS. ente responsable de los indicadores.</t>
  </si>
  <si>
    <t>Indice de calidad de vida de la población intervenida para el 2021 es el del 100%. Se impactaron 7,416 personas en el Departamento del Quindío. Fuente de información página oficial del DPS.</t>
  </si>
  <si>
    <t xml:space="preserve">El Indice de calidad de vida de la población intervenida para la vigencia 2022 es del 100%. Se impactaron 5874 personas en el Departamento del Quindío. Fuente de información página oficial del DPS. </t>
  </si>
  <si>
    <t>El índice de calidad de vida de la población intervenida para la vigencia 2023 es el del 100%. Se impactaron 5,701 personas en el Departamento del Quindío. Fuente Información página oficial del DPS.</t>
  </si>
  <si>
    <t>Fortalecer las rutas para la garantía y restablecimiento de derechos.</t>
  </si>
  <si>
    <t>Integrar todas las Instituciones para activar las rutas de protección e intervención en familias desplazadas, víctimas del conflicto armado y víctimas de grupos armados ilegales.</t>
  </si>
  <si>
    <t>Promedio de Instituciones integradas</t>
  </si>
  <si>
    <t>&gt;80%</t>
  </si>
  <si>
    <t>Construcción de paz y reconciliación en el Quindío</t>
  </si>
  <si>
    <t>Plan de Acción Territorial para las víctimas del conflicto</t>
  </si>
  <si>
    <r>
      <rPr>
        <sz val="10"/>
        <color theme="1"/>
        <rFont val="Calibri"/>
        <family val="2"/>
      </rPr>
      <t xml:space="preserve">Apoyar la construcción y la actualización de los Planes de Acción Territorial de victimas PAT municipales y el PAT departamental </t>
    </r>
    <r>
      <rPr>
        <b/>
        <sz val="10"/>
        <color theme="1"/>
        <rFont val="Calibri"/>
        <family val="2"/>
      </rPr>
      <t>(229)</t>
    </r>
  </si>
  <si>
    <t>Se realizó la construcción y actualización de los Planes de Acción Territorial de los 12 Municipios y el Departamental , donde se identifican las acciones tendientes a mejorar la calidad de vida de la población victima del conflicto, principalmente en proyectos productivos, ayudas humanitarias, capacitaciones , mejoramiento de la atención, entre otras.</t>
  </si>
  <si>
    <t>Dentro de las metas del plan de desarrollo que competen a la secretaria del interior, no existe una que corresponda con la accion de la politica. Se sugiere realizar rutas de proteccion hacia todos los municipios en trabajo conjunto con las instituciones integradas (Policia, UNP, Fiscalia, Ejercito). La secretaria del interior se encarga de articular y acompañar a las instituciones integradas, pero estas no dependen de la Secretaria.</t>
  </si>
  <si>
    <t xml:space="preserve">La actualización de los PAT municipales y le departamental se hace en cada vigencia y consiste, en revisar el diagnóstico, es decir la caracterización y el enfoque diferencial de la población víctima, la fuente de información formal es la Red Nacional de Información 
El aspecto programático plantea la revisión de la atención y asistencia de acuerdo a las necesidades de los municipios y así mismo se ajusta el presupuesto por vigencia.
La actualización del PAT tienen participación de representantes de la población víctima, municipios y diferente dependencia de la administración departamental    
</t>
  </si>
  <si>
    <t xml:space="preserve">Trece (13) planes de acción territorial de víctimas apoyados 
Para apoyar la construcción y la actualización de los Planes de Acción Territorial de victimas PAT municipales y el PAT departamental se desarrollaron las siguientes acciones: El PAT Departamental quedó aprobado en la sesión del Comité de Justicia Transicional. Igualmente, para la articulación del PAT Departamental con los municipales se llevó a cabo mesa de trabajo con los enlaces de los 12 municipios del Departamento, con el fin de socializar las líneas de la actualización del PAT Departamental para que queden incluidas y articuladas con los PAT Municipales.
Para la vigencia 2018, se aprobaron y articularon doce (12) PAT: Armenia, Calarcá, Génova, Buenavista, Pijao, Montenegro, Circasia, Salento, Quimbaya, Filandia, Córdoba y PAT Departamental.  
</t>
  </si>
  <si>
    <t xml:space="preserve">Apoyo en  la construcción el PAT (Planea de Acción Territorial) departamental y  en la articulación de los PAT  municipales a los doce (12) municipios. Así mismo se brindó acompañamiento en doce (12) sesiones de comités y subcomités de justicia transicional  en ocho (8) municipios del Departamento. </t>
  </si>
  <si>
    <t>Atención, asistencia y reparación integral a las víctimas. "Tú y yo con reparación integral"</t>
  </si>
  <si>
    <t>Servicio de ayuda y atención humanitaria</t>
  </si>
  <si>
    <t>Personas víctimas con ayuda humanitaria</t>
  </si>
  <si>
    <t xml:space="preserve">Para el 2020 el porcentaje de personas víctimas con ayuda humanitaria fue del 50%, y se beneficiaron víctimas del conflicto con ayuda humanitaria en alimentación en el marco del aislamiento obligatorio decretado a causa del COVID 19, además teniendo en cuenta el principio de complementariedad y subsidiariedad, durante el año 2020 se han  atendido 15 hogares víctimas del conflicto declarantes en el Municipio de Quimbaya y Córdoba, Quindío; estos hogares reciben ayuda económica por parte de la Gobernación del Quindío durante el segundo mes de permanencia en el territorio, el monto a entregar depende del número de personas que conformen el núcleo familiar.                                                                                                                    
 2. Se realizo convenio interadministrativo con el Resguardo Indígena Karabijua, asentado en el Municipio de Calarcá, lo anterior teniendo en cuenta que este se encuentra en proceso de Retorno y Reubicación; el convenio consiste en la entrega de materiales de construcción para tres viviendas, las cuales serán construidas con el aporte en especie, correspondiente a mano de obra de los integrantes del resguardo                                                                                                                                                                                                 
 </t>
  </si>
  <si>
    <t>El promedio de Instituciones integradas es del 96% para el año 2020, para el cumplimiento de la meta de producto se llevaron a cabo las siguientes acciones:
* Implementación de la herramienta HGL (Herramienta de Gestión Local): Es una herramienta que proporciona el Ministerio del Interior a las entidades territoriales (Departamentos y Municipios). 
* Se prestó asistencia técnica a los municipios del Departamento del Quindío para activar y utilizar herramienta. En esta herramienta se cruza la información de las víctimas del conflicto armando que solicitan atención a los municipios y el Departamento.
* Se participó en la compra de elementos de bodega para la entrega de ayudas humanitarias, como kit de aseo, kit de cocina y cobijas.
Lo anterior permitió realizar entrega de ayudas humanitarias inmediatas y en especie a 96 personas de los municipios de Quimbaya y Calarcá y familias indígenas del cabildo indígena embera cativo barrio Miraflores de la ciudad de Armenia. Estas ayudas se entregaron en los municipios de Quimbaya y Calarcá y consistieron en kit de aseo, kit de cocina, y cobijas.</t>
  </si>
  <si>
    <t>Para el 2022 el porcentaje de personas víctimas con ayuda humanitaria fue del 100%. Se realizó entrega de ayudas humanitarias de emergencia a 229 personas víctimas del conflicto armado del departamento, las cuales están compuestas por kit de aseo, kit de cocina, colchonetas y cobijas, entregados de manera física de acuerdo a las existencias que se tienen en bodega para la atención de estos eventos ; cabe precisar que dentro de ese grupo de 229 personas , a través de acto administrativo se entregaron ayudas humanitarias inmediatas a 97 personas víctimas del conflicto armado declarantes en los municipios de Montenegro y Circasia, las cuales corresponden a apoyo en alimentación y alojamiento.</t>
  </si>
  <si>
    <t>Promedio de instituciones integradas para la vigencia 2023 fue de 16. (Colegios de educaciòn primaria y secundaria). (Fuente: Secretarìa de Interior departamental 2023).
Sin embargo, se le brindó ayuda humanitaria a un total de 50 personas de la siguiente manera: 
- se impactaron a 37 personas víctima con ayuda humanitaria en el marco del presente convenio.  "CONVENIO INTERADMINISTRATIVO DE TRANSFERENCIA DE RECURSOS POR PARTE DEL DEPARTAMENTO DEL QUINDÍO AL CABILDO INDÍGENA YANACONA DEL MUNICIPIO DE ARMENIA, DESTINADOS AL FORTALECIMIENTO DEL CENTRO DE PENSAMIENTO E INVESTIGACIÓN".
- se impactaron 10 familias “CONVENIO INTERADMINISTRATIVO CON EL MUNICIPIO DE CALARCA PARA AUNAR ESFUERZOS EN LA CONSTRUCCION DEL SALON COMUNAL DEL RESGUARDO INDIGENA KARAVIJUA UBICADO EN EL CORREGIMIENTO LA VIRGINIA DEL MUNICIPIO DE CALARCA DEL DEPARTAMENTO DEL QUINDIO”
-Adicionalmente se impactaron a 3 personas víctimas del conflicto armado (2 adultos y 1 menor de edad correspondiente a alimentación y alojamiento).</t>
  </si>
  <si>
    <t>Promedio de instituciones integradas para la vigencia del I Trimestre 2024 fue de 16. (Colegios de educaciòn primaria y secundaria). (Fuente: Secretarìa de Interior departamental 2024).
Sin embargo, se les solicitò a los municipios de Filandia, Cordoba y Montenegro los documentos requeridos para iniciar el proceso de pago de ayuda humanitaria.</t>
  </si>
  <si>
    <t>Generación de Capacidades</t>
  </si>
  <si>
    <t>Cualificar la educación inicial</t>
  </si>
  <si>
    <t xml:space="preserve">Incorporar procesos de formación inclusivos en la primera infancia con aprestamiento y adopción de las TIC´s y el bilingüismo. </t>
  </si>
  <si>
    <t>No de Planes de Formación y Capacitación en TIC´s y bilinguismo ejecutados en los 12 mpios.</t>
  </si>
  <si>
    <t>Pertinencia e innovación</t>
  </si>
  <si>
    <t>Quindío bilingüe</t>
  </si>
  <si>
    <r>
      <rPr>
        <sz val="10"/>
        <color theme="1"/>
        <rFont val="Calibri"/>
        <family val="2"/>
      </rPr>
      <t xml:space="preserve">Apoyar cincuenta y cinco (55) docentes licenciados en lenguas modernas formados en ingles con  dominio B2 </t>
    </r>
    <r>
      <rPr>
        <b/>
        <sz val="10"/>
        <color theme="1"/>
        <rFont val="Calibri"/>
        <family val="2"/>
      </rPr>
      <t>(98)</t>
    </r>
  </si>
  <si>
    <t>Se apoyaron 97 docentes licenciados en lenguas modernas, se prestó apoyo profesional para la implementación del material de enseñanza English Please Fast Track para el fortalecimiento en los grados noveno, decimo, once de básica secundaria; implementación del material de enseñanza My ABC English Kit en los grados cuarto y quinto de básica primaria.</t>
  </si>
  <si>
    <t xml:space="preserve">El plan de formación y capacitaci+on en TIC´s y Bilinguismo se ejecuta a traves de la Secretaría de Educación Departamental en los 11 Municipios del Departamento No Certificados en Educación, no se incluye armenia puesto que, esta Entidad Territorial se encuentra Certificada en Educación.
En las Metas referentes a Bilinguismo durante la vigencia 2017, se tiene que:
Meta 98: Se viene realizando acompañamiento en el aula a docentes licenciados en inglés de básica secundaria y media, en terminos linguisticos, metodologicos y didacticos para el enseñanza del inglés.
Buenavista: Inst. Buenavista
Calarcá: General Santander, Inst. Tecnológico
Circasia: Libre
Filandia: San José Fachadas, Liceo Andino
Génova: Inst. Génova, San Vicente de Paul
La Tebaida: Luis Arango Cardona, Pedacito de Cielo 
Pijao: Santa Teresita, Inst. Pijao
Meta 99: Se viene realizando acompañamiento en el aula a docentes de preescolar y la básica primaria en terminos linguisticos, metodologicos y didacticos para el enseñañza del inglés.
Buenavista: Inst. Buenavista
Calarcá: General Santander, Inst. Tecnológico
Circasia: Libre
Filandia: San José Fachadas, Liceo Andino
Génova: Inst. Génova, San Vicente de Paul
La Tebaida: Luis Arango Cardona, Pedacito de Cielo 
Pijao: Santa Teresita, Inst. Pijao.
Meta 100: Respecto al IV Trimetsre de 2017, se tiene proyectado dar cumplimiento a la meta a tráves del proyecto Quindío Bilingüe y Competitivo con la contratación de un equipo de 10 profesionales de apoyo pedagógico, metodológico y didáctico, la adquisición de material audiovisual, de lectura, didáctico y pedagógico y formación docente a través del programa de Lenguas Modernas de la Universidad del Quindío.
Meta 101: la Ejecución de los recursos para la adquisición de herramientas audiovisuales, se encuentra en etapa precontractual (elaboración y aprobación de estudios previos y del sector) con el fin de iniciar el proceso contractual con recursos del Sistema General de Regalías para dotar la totalidad de las Instituciones Educativas del Departamento con 541 televisores Smart TV.
Los dineros programados inicialmente en la vigenic a2017 para las metas 98 - 99 - 101; fueron trasladados a diferentes metas, justificando dichos traslados en la Aprobación por parte del OCAD Regional (Sistema General de Regalías) del Proyecto Quindío Bilingue, el cual a partir de la fecha de ejecución contribuirá  al cumplimiento de las metas producto programadas en el Plan de Desarrollo Departamental 2016 - 2019 "EN DEFENSA DEL BIEN COMUN" </t>
  </si>
  <si>
    <t xml:space="preserve">Se capacitaron 160 docentes licenciados en inglés con dominio B2,  pertenecientes a las 54 instituciones educativas del departamento, tanto urbanas como rurales, a traves de 12 encuentros de formación presencial en actualización de metodologías para los procesos de enseñanza/aprendizaje de inglés como lengua extranjera, distribuidos de la siguiente manera: 2 grupos de 35 docentes cada uno en el muncipio de Calarcá (total 70 docentes), dos grupos de 30 docentes cada uno en el municipio de Montenegro (total 60 docentes) y un grupo de 30 docentes en el municipio de Circasia (total 30 docentes).  </t>
  </si>
  <si>
    <t xml:space="preserve">Se continua apoyando con capacitarones a 160 docentes licenciados en inglés con dominio B2,  pertenecientes a las 54 instituciones educativas del departamento, tanto urbanas como rurales, a traves de encuentros de formación presencial en actualización de metodologías para los procesos de enseñanza/aprendizaje de inglés como lengua extranjera. </t>
  </si>
  <si>
    <t>Cursos de formación en TIC</t>
  </si>
  <si>
    <t xml:space="preserve">El No de Planes de Formación y Capacitación en TIC´s y bilinguismo ejecutados en los 12 mpios, fue de 12. 500 personas beneficiadas. </t>
  </si>
  <si>
    <t>El No de Planes de Formación y Capacitación en TIC´s y bilinguismo ejecutados en los 12 mpios vigencia 2021, fue de 10. 4.760 estudiantes de grados 5 y 9 beneficiados con estrategias de promoción de bilinguismo, a través de la adquisición de material pedagógico, buscando fortalecer los procesos de enseñanza y aprendizaje. Esta adquisición de material se entregó en las siguientes IE: CALARCÁ (Antonio Nariño, Baudilio Montoya, general Santander, instituto Calarcá, Jhon f Kennedy, Rafael Uribe Uribe, robledo, Román maría valencia, ciudadela san Bernardo, san Rafael, segundo Henao, instituto tecnológico), CIRCASIA (Henry Marín  granada), CÓRDOBA (José María Córdoba), FILANDIA (Sagrado corazón de Jesús, San José), GÉNOVA (Instituto Génova, San Vicente de Paul), LA TEBAIDA (Antonio Nariño, Gabriela Mistral, Instituto Tebaida, La Popa, Luis Arango Cardona, Pedacito de Cielo, Santa Teresita), MONTENEGRO (Instituto Montenegro, Jesús Maestro, Los Fundadores, Marco Fidel Suárez), PIJAO (Instituto Pijao, La Mariela, Santa Teresita), QUIMBAYA (Ramón Mesa Londoño, Instituto Quimbaya, Mercadotecnia María Inmaculada, Naranjal, Policarpa Salavarrieta, Simón Bolívar), SALENTO (Boquía).</t>
  </si>
  <si>
    <t xml:space="preserve">El No de Planes de Formación y Capacitación en TIC´s y bilinguismo ejecutados en los 12 mpios, fue de 7. 11.808 estudiantes de grados cuarto a once de las  Instituciones Educativas de los municipios del Quindío beneficiados con estrategias de fortalecimiento y uso del inglés a través del concurso de deletreo en inglés “Spelling Bee Contest”:
* Se apoyó la realización del concurso en las siguientes Instituciones Educativas Santa María Goretti de Montenegro, John F. Kennedy de Calarcá, Hojas Anchas de Circasia, San Vicente de Paul e Instituto Génova, Instituto Pijao, La Mariela, Santa Teresita, Instituto Buenavista, Rio verde Bajo, Liceo Quindío, Boquia, Antonio Nariño, Baudilio Montoya, General Santander, Instituto Calarcá, Jesús María Morales, Jhon f. Kennedy, Rafael Uribe Uribe, Robledo, Román María Valencia, San Bernardo, San José , San Rafael, Segundo Henao, Instituto Tecnológico, Instituto Quimbaya, Mercadotecnia María Inmaculada, naranjal, Policarpa Salavarrieta, Simón Bolívar.
* Se realizó Articulación del bilingüismo con la actividad Emprende Picnic y QuiMun con la participación de 65 estudiantes de básica secundaria y media de las instituciones educativas oficiales del Departamento
* Se realizó transferencia a la Institución Educativa Román María Valencia para desarrollar la estrategia Olimpiadas Bilingües de Matemáticas según Resolución No. 06296 del 2 de septiembre de 2022. </t>
  </si>
  <si>
    <t xml:space="preserve">No de Planes de Formación y Capacitación en TIC´s y bilinguismo ejecutados en la vigencia 2023 en los 12 mpios fue de 12, (Fuente: Secretarìa TIC y Sec de educaciòn departamental 2023). Se capacitaron 6317 estudiantes en los 12 municipios. Se beneficiarán estudiantes con estrategias de promoción del bilingüismo, para tal fin la secretaría de Educación continua con el proceso de organización del XII Concurso de Deletreo en inglés, extracurricular donde participan estudiantes de grados 4 a 11. A la fecha ya se realizó la fase institucional del concurso y tambien se ha realizado parte de la fase municipal. </t>
  </si>
  <si>
    <t>Fortalecer las vocaciones técnicas, tecnológicas y profesionales basadas en competencias laborales y profesionales</t>
  </si>
  <si>
    <t>Ampliar las coberturas, acceso y permanencia en educación técnica, tecnológica y superior, acorde a las necesidades del mercado laboral.</t>
  </si>
  <si>
    <t>Tasa de cobertura en los 3 niveles</t>
  </si>
  <si>
    <t>4PP x encima de la linea base identificada.</t>
  </si>
  <si>
    <t>La infomacion fue tomada según el boletin de la educaion superior en cifras por departamentos del 2016</t>
  </si>
  <si>
    <t>En el 2016 según cifras  del ministerio de educacion se tuvieron   tecnicos 1092, tecnologos 9061 y profesionales  18896.</t>
  </si>
  <si>
    <t>Información brindada por ORMET en 2019, con estadistica de los años 2010 a 2017. (Correo electronico)</t>
  </si>
  <si>
    <t>A pesar de que las estrategias pueden ser pertinentes al ORMET en el sentido de Caracterizar los niveles de formación de la oferta laboral en el departamento, en la actualidad esta institucionalidad no se encuentra en funcionamiento en el Quindío, de manera que no existe esta información contenida por ellos. De igual forma, se sugiere que las tasas de cobertura sean desagregadas en 3 niveles: Educación secundaria, educación terciaria (técnica y tecnológica) y educación superior, pues los 3 grupos son segmentos que obedecen a disntintas formas de medirse tanto a nivel conceptual (graduados de colegios, graduados de programas técnicos y tecnológicos y graduados de universidades) como a nivel de entidades (MEN, Secretaría de educación departamental, y SENA). Por lo que sumar en un mismo indicador 3 elementos que difieren en sí mismos, no permite la óptima caracterización.</t>
  </si>
  <si>
    <t>Gobernación - Secretaría de Educación - ORMET</t>
  </si>
  <si>
    <t>Servicio de apoyo para el acceso y la permanencia a la educación superior o terciaria</t>
  </si>
  <si>
    <t>Estrategias o programas de  fomento para  acceso y  permanencia a la educación superior o terciaria implementados</t>
  </si>
  <si>
    <t>La tasa de cobertura en los 3 niveles en el año 2020 fue del 100%, y se encuentra implementado el Fondo de apoyo departamental para el acceso y la permanencia de la educación técnica, tecnológica y superior en el Departamento del Quindío, que permite a aquellos estudiantes mejores en pruebas saber 11 acceder a la educación superior en instituciones de educación superior radicadas en el departamento del Quindío, mediante un beneficio económico de hasta 4 SMMLV. Donde se beneficia un estudiante por cada institución educativa en la categoría mejor pruebas saber 11 y un estudiante en cada categoría de: Competencias deportivas, Competencias artísticas, Alta Vulnerabilidad Económica, Necesidades Educativas y Minoría étnica, que postulan todas las instituciones educativas.
Mediante la Resolución No. 564 de enero 29 de 2020 se aprobaron 56 beneficios económicos a 56 estudiantes egresados de instituciones educativas para el pago de matrícula con el fin que iniciaran estudios superiores durante la vigencia 2020 Se realizaron los pagos por este concepto a  las Universidades del Quindío y  Gran Colombia.</t>
  </si>
  <si>
    <t>La tasa de cobertura en los 3 niveles de educaciòn vigencia 2021 es el siguiente: 53,94%; Se ejecutaron 2 estrategias o programas de fomento para el acceso y la permanencia a la educación superior o terciaria, así:
• Programa de Fondo de Apoyo para el Ingreso a la Educación Superior: beneficiando a 62 estudiantes egresados de las Instituciones Educativas Oficiales adscritas a la Secretaría de Educación Departamental, a través del pago de matrículas para el ingreso a la educación superior: Universidad EAM: 1 Estudiante – Universidad la Gran Colombia: 2 Estudiantes – Universidad del Quindío: 59 Estudiantes.
• Programa de Articulación Celebrado entre la Universidad del Quindío y las I.E. General Santander del Municipio de Calarcá, Instituto Tecnológico del Municipio de Calarcá – Instituto Quimbaya del Municipio de Quimbaya: beneficiando a 16 estudiantes que cumplieron con los requisitos necesarios para el ingreso a la educación superior en II y/ III semestre de las carreras de Ingeniería de Sistemas y Electrónica y Tecnología en Electrónica.</t>
  </si>
  <si>
    <t>La tasa de cobertura en los 3 niveles de educaciòn vigencia 2022 es el siguiente: 54,92% Fuente: Min de Educaciòn nacional. Se continua con 2 Estrategias y programas de fomento para acceso y permanencia a la educación superior o postsecundaria implementados. 
*  Estrategia 1 - Fondo de Apoyo para el Ingreso a la Educación Superior: Reunión con la Universidad del Quindío y rectores de instituciones educativas para presentar proceso de articulación con la Educación superior y las Instituciones Educativas en los programas de Ingeniería de Sistemas y computación, Tecnología en instrumentación electrónica y Lenguas Modernas.
* Estrategia 2 - Articulación con el SENA y la Educación Media: se benefician a estudiantes de grados 10 y 11 de 44 instituciones educativas del departamento con programas de formación de técnico competencias laborales que orientan los centros de formación del SENA: Comercio y Turismo, Centro para el desarrollo de la Construcción y la industria y, Centro Agroindustrial.
Para apoyar este programa se han realizado las siguientes acciones: 
Se realizaron comités con los Directivos SENA (Centro Agroindustrial, Centro para el desarrollo de la construcción y la industria, Centro de comercio y turismo) con el objetivo de realizar seguimiento mensual al programa de articulación que se tiene en 44 Instituciones Educativas adscritas a la secretaria de Educación Departamental.
Se realizó comité con los directivos SENA, con el objetivo de hacer seguimiento al programa de articulación con el SENA, y hacer el alistamiento para la vigencia 2023 con las Instituciones Educativas que continúan articuladas con dicha entidad.</t>
  </si>
  <si>
    <t>La tasa de cobertura en los 3 niveles para vigencia 2023 no definida. (NOTA: A la fecha no se ha generado informaciòn para el año 2023 en el Sistema Nacional de Informaciòn de la Educaciòn Superior) . (Fuente: Sec de educaciòn departamental y Ministerio de Educaciòn nacional) 
Sin embargo, se continúa con dos programas de fomento para acceso y permanencia a la educación superior, así:
1- Beneficios a estudiantes para ingreso a la educación superior: 1- Para el segundo periodo año 2023 se le cancelo a la universidad del Quindío, treinta y cuatro millones trescientos noventa y siete pesos moneda /cte.(34.300,997)de las resoluciones  N:0934-2021, resolución N:1452-2022,resolución N:05391-2022, resolucón N,00987 2023, decreto 00981 de 2016 y Ordenanza 010 de 2014,
A la universidad la Gran Colombia se le cancelo Un millon seiscientos treinta y ocho ochocientos treinta y nueve pesos m/cte.(1,638,839,00) ,A la Institución Universitaria EAM se le cancelo seiscientos ycincuenta y  dos quinientos psos moneda /cte.(652,500,)
2.  Articulación con el SENA: Se firmó el convenio interadministrativo 002 del 2023 entre la Secretaría de Educación Departamental y el Servicio Nacional de Aprendizaje SENA, el cual será desarrollado en las Instituciones Educativas del Departamento del Quindío con los estudiantes de  los grados 10 y 11 con técnicos laborales en diferentes programas de formación. Las Instituciones Educativas serán atendidas por los 3 centros de formación: Centro para el desarrollo de la construcción y la industria; Centro agroindustrial y Centro de comercio y turismo.
Se celebró el convenio de articulación con la Universidad del Quindío 010 de 2023, mediante el cual se benefician estudiantes de las IE: General Santander de Calarcá, Instituto Tecnológico, Instituto Quimbaya, Instituto Tebaida ( En los programas Ingeniería de Sistemas y Computación , y Tecnología en electrónica) Santa María Goretti, Policarpa Salavarrieta, Jhon F Kennedy Programa de lenguas Modernas), Naranjal, Instituto Buenavista, Baudilio Montoya, Luis Granada Mejía, Rio Verde bajo (Programa de ingeniería de alimentos)</t>
  </si>
  <si>
    <t>Tasa de Instituciones educativas con PEI  ajustado al contexto local y mercado laboral.</t>
  </si>
  <si>
    <t>No se han realizado al momento estudios por parte del Ormet para analizar  este indicador, pero según los directivos del Ormet  en mas de un 60 porciento los programas educativos  tienen problemas de ser pertinentes con las necesidades del entorno</t>
  </si>
  <si>
    <t>Al igual que en el indicador anterior, no existe un dato que permita conocer cuáles instituciones educativas cuentan con PEI ajustado al contexto local y, en esencia, al mercado laboral. La única aproximación podría darse a nivel de instituciones con programas técnicos en grados 10 y 11, sin embargo eso no implica que verdaderamente estos sean aterrizados a las realidades locales. De hecho surge la inquietud sobre cuáles son nuestras vocaciones. En ese sentido, primero, no se encuentra la información en el ORMET, segundo, esta no se encuentra centralizada en la secretaría de educación departamental, y tercero, no hay un claro direccionamiento para determinar cuáles son PEI ajustados o no.</t>
  </si>
  <si>
    <t>Servicio de articulación entre la educación media y el sector productivo.</t>
  </si>
  <si>
    <t xml:space="preserve">Programas y proyectos de educación pertinente articulados con el sector productivo </t>
  </si>
  <si>
    <t>En el 2020 se trabajo en el proceso de homologación de los planes de dllo.</t>
  </si>
  <si>
    <t>Se fortalecieron 8 Programas y Proyectos de educación pertinentes, articulados con el sector productivo, a través del acompañamiento continúo de campo en las Instituciones Educativas donde se encuentran desarrollandose:
I.E. Luis Eduardo calvo cano:  Laboratorio en control de calidad de alimentos
I.E. Instituto Buenavista:   Laboratorio pedagógico agroindustrial
I.E. Luis Granada Mejía:  Laboratorio pedagógico de procesos de transformación de fruver, lácteos y cárnicos
I.E. Instituto Génova: Laboratorio pedagógico de café
I.E. Instituto Montenegro: Laboratorio pedagógico de turismo y contenidos
I.E. José María Córdoba: Laboratorio pedagógico de automatización de procesos agroindustriales
I.E. Francisco Miranda: Laboratorio pedagógico de transformación de alimentos
I.E. Baudilio Montoya: Laboratorio de automatización Agropecuaria</t>
  </si>
  <si>
    <t>Nueve (9) Programas y proyectos que articulan la educación media con la educación técnica, tecnológica y superior en el marco del sector productivo: 
1) ARTICULACIÓN SENA el cual vincula los estudiantes de los grados 10 y 11 de 44 instituciones educativas con los tres centros de formación que tiene la entidad, así: Centro para el desarrollo tecnológico de la Construcción y la Industria, Centro de Comercio y Turismo y Centro Agroindustrial.
2) ARTICULACIÓN CON EL SECTOR PRODUCTIVO a través de contrato de donación entre Grupo UMAZF S.A.S (Motos UMA) y el Departamento del Quindío, el cual tiene como objeto entregar a la Institución Educativa Pedacito de Cielo del Municipio de la Tebaida, 3 motocicletas para realizar la formación en técnico de “Mantenimiento de motocicletas y motocarros”, la cual será impartida por el SENA Centro para el desarrollo de la construcción y la industria. Con esta articulación se vincula el sector productivo a la formación de los estudiantes como técnicos en el municipio de la Tebaida.
3) ARTICULACIÓN CON LA UNIVERSIDAD DEL QUINDÍO, proceso de articulación con la Educación superior e Instituciones Educativas focalizadas en los programas de Ingeniería de Sistemas y computación, Tecnología en instrumentación electrónica y Lenguas Modernas. Para ello está en proceso de elaboración de convenio interadministrativo entre la Universidad del Quindío y El Departamento del Quindío.
4) ASISTENCIA TECNICA A LA SECRETARÍA DE EDUCACIÓN CERTIFICADA QUINDIO
- Estrategia para el fortalecimiento del emprendimiento y la empresarialidad por medio de los Proyectos Pedagógicos Productivos (PPP) ETC Quindío; al cual asistieron los directivos docentes y docentes de las I.E.:
o Francisco Miranda del Municipio de Filandia - Laboratorio pedagógico de transformación de alimentos
o Luis Eduardo Calvo Cano del Municipio de Circasia - Laboratorio en control de calidad de alimentos
o Baudilio Montoya del Municipio de Calarcá - Laboratorio de automatización Agropecuaria
o Instituto Montenegro del Municipio de Montenegro - Laboratorio pedagógico de turismo y contenidos
o Instituto Buenavista del Instituto Buenavista - Laboratorio pedagógico agroindustrial
o Instituto Génova del Municipio de Génova - Laboratorio pedagógico de café
o José María Córdoba del Municipio de Córdoba - Laboratorio pedagógico de automatización de procesos agroindustriales
o Luis Granada Mejía del Municipio de Pijao - Laboratorio pedagógico de procesos de transformación de fruver, lácteos y cárnicos 
o Instituto Tebaida del Municipio de La Tebaida - Laboratorio Pedagógica de Robótica y Automatización 
o Naranjal del Municipio de Quimbaya - Laboratorio Pedagógico de Producción y Transformación Agrícola y de Especies menores
5) La Institución educativa Naranjal en articulación con la secretaria de Educación Departamental y la secretaria de Agricultura, presentó la necesidad del laboratorio de café con el objetivo de recibir recursos para su mejoramiento. En dicho laboratorio se realizan proceso de maquila de café con los caficultores de la zona para brindar competitividad y calidad del proceso.
6) La institución educativa Luis Granada Mejía desde su laboratorio pedagógico agroindustrial, conforma una empresa llamada Sabor del Campo en articulación con la fundación Centro Agroempresarial del Sur del Quindío FUCAENSUQUI. La empresa está dedicada a la producción de productos lácteos y cárnicos los cuales son fabricados y comercializados por los estudiantes de grados decimo y once de la institución
7) La Institución Educativa Ramón Mesa Londoño del Municipio de Quimbaya ha construido por medio de recursos de la Secretaría de Educación Departamental, la planta de panadería para realizar procesos agroindustriales en la línea de panificación y pastelería. Los productos transformados son comercializados a la comunidad y a personas externas, y de esta manera se ha logrado llegar al sector productivo.
8) La Institución Educativa Instituto Calarcá del Municipio de Calarcá viene realizando proceso de transformación de café desde la recolección, secado, trilla y tostión del mismo. El producto final es comercializado por los estudiantes a la comunidad y a personas externas.
9) La Institución Educativa Marco Fidel Suarez del Municipio de Montenegro, desarrolla el Proyecto de Producción de contenidos audiovisuales en asocio con la empresa Rotary International.</t>
  </si>
  <si>
    <t>Para la vigencia 2023, la Tasa de Instituciones educativas con PEI  ajustado al contexto local y mercado laboral es de 100%. (Fuente: Secretarìa de educaciòn departamental 2023).
En tal sentido, se apoyò con 8 Programas y proyectos de lnstituciones Educativas articulados con el sector productivo:
3 programas y proyectos articulados con el sector productivo con la asociación Asofamilia  y la  Institución Educativa Baudilio Montoya  del municipio de Calarcá, también se adelantaron gestiones de articulación con las Empresas Públicas de Calarcá. Adicionalmente articulación de la Institución Educativa Segundo Henao y Operarios turísticos y con la Fundación Universitaria EAM de la ciudad de Armenia.
2 programas y proyectos de la Institución Educativa Pedacito de Cielo del municipio de La Tebaida que logra articular su programa educativo en convenio con el Sena Regional Quindío, con la empresa UMA, y se reporta articulación con múltiples empresas del sector productivo.
2 programas y proyectos articulados con el sector productivo de la Institución Educativa Marco Fidel Suarez a través del emprendimiento "Marco`s Coffee School" y del Instituto Montenegro con la finca Hotel Cafetos.
1 programa y proyecto articulado con el sector productivo, con la FUNDACION SMURFIT KAPPA  y la  Institución Educativa Instituto Pijao del municipio de Pijao.</t>
  </si>
  <si>
    <t>0,7</t>
  </si>
  <si>
    <t>Para la vigencia 2024 I Trimestre, la Tasa de Instituciones educativas con PEI  ajustado al contexto local y mercado laboral es de 78%. (Fuente: Secretarìa de educaciòn departamental 2024).
NOTA: 50 instituciones con PEI Ajustado al conexto local y laboral de las 54 instituciones educativas oficiales</t>
  </si>
  <si>
    <t>Cualificar la formación docente y por enfoque diferencial para fortalecer las vocaciones técnicas y tecnológicas basadas en competencias laborales.</t>
  </si>
  <si>
    <t>No. de Mpios con Plan de Formación y Capacitación Docente en competencias laborales.</t>
  </si>
  <si>
    <t>Fortalecimiento de la media técnica</t>
  </si>
  <si>
    <r>
      <rPr>
        <sz val="10"/>
        <color theme="1"/>
        <rFont val="Calibri"/>
        <family val="2"/>
      </rPr>
      <t xml:space="preserve">Fortalecer cincuenta (50) instituciones educativas en competencias básicas </t>
    </r>
    <r>
      <rPr>
        <b/>
        <sz val="10"/>
        <color theme="1"/>
        <rFont val="Calibri"/>
        <family val="2"/>
      </rPr>
      <t>(104)</t>
    </r>
  </si>
  <si>
    <t xml:space="preserve">Se vincularón dos profesionales del área de matemáticas con experiencia en procesos de investigación - grupo GEDES Uniquindio, los cuales ofrecieron asistencia técnica a docentes del área en 10  instituciones educativas. Además se realizó  la XXVIII olimpiada departamental de matemáticas. Se tiene convenio con la Agencia Japonesa de Cooperación JYCA mediante el cual se tiene asignado un profesional Japones que apoya diseños curriculares en el área para trabajo con estudiantes en el nivel de básica primaria. </t>
  </si>
  <si>
    <t>Armenia no se encuentra dentro de esta accion porque es una entidad certificada en educación, maneja sus propios recursos.</t>
  </si>
  <si>
    <t>Durante la vigencia 2017, se inicia procesos de capacitación y formación de docentes en competencias laborales (Puesta en Marcha - Laboratorios Pedagógicos) en los 11 Municipios, a través del proyecto denominado "Implementación de un programa de innovación social para el fomento de una cultura ciudadana y emprendedora  en la comunidad educativa Quindío occidente".</t>
  </si>
  <si>
    <t>La Secretaría de Educación Departamental aclara que se debe corregir la linea base y meta a cumplir en 2025, puesto que el indicador establece No. De municipios y lo que se observa en dichos campos establece No. De Instituciones Educativas. se aclara que la ETC Quindío representa solo 11 municipios no certificados en educación.</t>
  </si>
  <si>
    <t>Servicio de fortalecimiento a las capacidades de los docentes de educación inicial, preescolar, básica y media</t>
  </si>
  <si>
    <t>Docentes de educación inicial, preescolar, básica y media beneficiados con estrategias de mejoramiento de sus capacidades</t>
  </si>
  <si>
    <r>
      <rPr>
        <sz val="11"/>
        <color theme="1"/>
        <rFont val="Calibri"/>
        <family val="2"/>
      </rPr>
      <t>Indicador no definido para la vigencia 2021.</t>
    </r>
    <r>
      <rPr>
        <sz val="10"/>
        <color theme="1"/>
        <rFont val="Calibri"/>
        <family val="2"/>
      </rPr>
      <t xml:space="preserve"> Sin embargo Se beneficiaron 620 docentes y directivos docentes de básica (preescolar, primaria, secundaria) y media con estrategias de mejoramiento de sus capacidades, a través de formación docente:
Procesos de formación: 
A) Convenio de asociación con la Corporación Universitaria Remington se realizó formación a docentes y directivos docentes mediante seminarios con una intensidad de 6 horas cada uno en los siguientes temas:
* Habilidades Comunicativas de Primera Infancia: 185 docentes de los niveles de Básica Primaria, secundaria, media y directivos docentes
* Herramientas Teórico-Prácticas para el Desarrollo de una Buena Enseñanza: 268 docentes de los niveles de preescolar, básica primaria y secundaria, media y Directivos docentes
B) Universidad Tecnológica de Pereira UTP: 18 Docentes formados y/o capacitados a través del Diplomado CIBERNÉTICA.
C)  Articulación Público – Privada Empresa EFIGAS 2021: 18 docentes formados/yo capacitados en el Diplomado en estrategias de promoción y animación lectora.
D) Formación DIAN "Cultura de La Contribución en la Escuela- CCE": 131 docentes y directivos docentes formados y/o capacitados, de 22 Instituciones Educativas Oficiales Focalizadas, mediante el programa “Cultura de la Contribución en la Escuela” en cumplimiento a la Resolución Nacional No. 00039 del 30 de abril de 2020.</t>
    </r>
  </si>
  <si>
    <t xml:space="preserve">Indicador no definido para la vigencia 2022. Sin embargo, 1545 docentes de educación inicial, preescolar, básica y media beneficiados con estrategias de mejoramiento de sus capacidades a través de: 
-69 docentes formados en DIDÁCTICA DE LA ENSEÑANZA DE LAS CIENCIAS BÁSICA: Didáctica de la Química – Biología – Física y Electrónica - Matemáticas a través de la Universidad del Quindío - Facultad de Ciencias Básicas y Tecnologías.
-132 docentes participantes en la jornada de capacitación de la RED de Matemáticas de la Secretaría de Educación Departamental.
-Se realizó proceso de formación a 1.344 docentes y directivos docentes sobre evaluación, desarrollo de competencias socioemocionales y discapacidad social mediante Convenio de Asociación No. 045 de 2022 celebrado con la Fundación Universitaria Internacional de la Rioja –UNIR- y la Gobernación del Quindío. 
</t>
  </si>
  <si>
    <t>No. de Mpios con Plan de Formación y Capacitación Docente en competencias laborales para la vigencia 2023 fue de 11 donde se trabajò con 54 instituciones (Fuente: Sec de educaciòn departamental 2023). 
Sin embargo, 572 docentes y directivos docentes de preescolar, básica y media de IE del departamento formados, a través de seminario de profundización sobre Herramientas Teórico-Prácticas para el Desarrollo de una Buena Enseñanza, mediante el Convenio de Asociación No. 009 de 2023 celebrado con la Corporación Universitaria Remington: 
Buenavista: Instituto Buenavista (20 docentes) - Calarcá: Antonio Nariño de Calarcá (43), San Bernardo (54), General Santander (27), Instituto calarcá (28), Rafael Uribe Uribe (15) - Circasia: Libre (26)  - Filandia: Liceo Andino de la Santisima Trinidad (21) - La Tebaida: Antonio Nariño de la tebaida (30), Gabriela mistral (37), Instituto Tebaida (44), La popa (26), Pedacito de Cielo (41) - Montenegro: General Santander de Montenegro (51), Instituto Montenegro (48), Marco fidel suarez (36) - Pijao: La Mariela (18), Santa Teresita (18) - Quimbaya: Instituto Quimbaya (28), Laurel (24), Naranjal (19), 
y Ramón Messa Londoño (12). 
A la fecha de corte del presente informe no se han ejecutado las obligaciones correspondientes debido a que la U. Remington no ha presentado la correspondiente cuenta de cobro.</t>
  </si>
  <si>
    <t>Fomentar el Emprendimiento y los Grupos Organizados</t>
  </si>
  <si>
    <t>Aumentar la formación en emprendimiento, empresarismo y asociatividad a los estudiantes y aprendices de educación media, técnica, tecnológica y profesional.</t>
  </si>
  <si>
    <t xml:space="preserve">Tasa de participación estudiantil con formación en E-E-A </t>
  </si>
  <si>
    <r>
      <rPr>
        <sz val="10"/>
        <color theme="1"/>
        <rFont val="Calibri"/>
        <family val="2"/>
      </rPr>
      <t xml:space="preserve">Implementar el programa de acceso y permanencia de la educación técnica, tecnologica y superior en el departamento del Quindío </t>
    </r>
    <r>
      <rPr>
        <b/>
        <sz val="10"/>
        <color theme="1"/>
        <rFont val="Calibri"/>
        <family val="2"/>
      </rPr>
      <t>(107)</t>
    </r>
  </si>
  <si>
    <t>Se expidió el Decreto No. 0000981 del 11 de noviembre de 2016 " POR MEDIO DEL CUAL SE REGLAMENTA EL FONDO DE APOYO DEPARTAMENTAL PARA EL ACCESO Y LA PERMANENCIA DE LA EDUCACIÓN TÉCNICA, TECNOLÓGICA Y SUPERIOR EN EL DEPARTAMENTO DEL QUINDÍO".</t>
  </si>
  <si>
    <t>45 Instituciones tienen articulacion con el SENA, la educación para el trabajo y desarrollo humano. Y dentro de ellas 11 Instituciones existen con laboratorios pedagogicos dentro del proyecto de innovacion social</t>
  </si>
  <si>
    <t>Referente a esta meta se tiene que:
Mediante el Decreto departamental No. 00981 del 11/11/2016 que reglamenta la Ordenanza de 2014 se implementó el programa de fortalecimiento de acceso a la educación superior, técnica y tecnológica con el fin de beneficiar al mejor estudiantes en pruebas saber de las instituciones educativas oficiales del departamento adscritas a la secretaría de educación departamental. Para la ejecucion del recurso asignado para el cumplimiento de esta meta se registró el  proyecto de inversión denominado Implementación de un Fondo de Apoyo Departamental para el Acceso y la Permanencia de la Educacion Tecnica, Tecnologica y Superioir en el Departamento del Quindio. Mediante la resolución No. 01165 del 30/06/2017 se reconoció estímulo económico con cargo al proyecto anteriormente mencionado a 42 estudiantes.</t>
  </si>
  <si>
    <t>Para dar respuesta al Indicador se toma como númerador el total de matricula alumos DE GRADOS 10 Y 11 reportados como estudiantes de las I.E. articuladas en SENA (4.542) / sobre / El Denominador para lo cual se toma la matrícula total (5.440) de los grados 10 y 11 del mes de Marzo del año 2017.
Es de aclarar que para el I trimestre del Año 2018, el Ministerio de Educación Nacional entregará el Consolidado de Matricula de la vigencia 2017.
////////////////////----------////////////////////-----
"Tasa de participación estudiantil con formación en E-E-A "
Nota:Se deberían fundamentar en la meta producto 105 "Fortalecer cuarenta y siete (47) instituciones educativas con el programa de articulación con la educación superior y ETDH (105)", puesto que hace más referencia a los programas de la articulación de la educación media con la educación superior y las ETDH, y tratar de abreviar estos dos indicadores en un solo.
De igual manera revisar la meta a cumplir en el año 2025.</t>
  </si>
  <si>
    <t>423  Estudiantes matriculados en el INTEP (Liceo Quindio Salento 34 Procesos Administrativos), ( Instituto Tecnologico Calarca  26  Procesos Administrativos),  ( San Bernanrdo Barcelona Calarca 32  Procesos Administrativos), (General Santander 28 Produccion Grafica ), ( Instituto Genova Genova 35 Producccion Agropecuaria), (Jose Maria Cordoba  Cordoba 31 Procesos Administrativos ), ( Instituto Pijao Pijao 24 Producccion Grafica), ( Instituto Montenegro Montenegro 33 Procesos Administrativos ), (Santa Maria Goreti Montenegro 28 Contabilidad y Costos), (Jesus Maestro Montenegro 36 Procesos Administrativos ), (Simon Bolivar Quimbaya 28 Procesos Administrativos ), (Policarpa Salavarrieta Quimbaya 25 Produccion Grafica), ( Instituto Buenavista Buenavista 31 Procesos Agroindustriales ), ( San Jose de Circasia Circasia 35 Produccion Grafica) 481/5289*100= 9%</t>
  </si>
  <si>
    <t>4.289 Aprendices en el SENA estudiantes grado 10 y 11 Centro de Construcccion 729,  Centro Agroindustrial 1.007, Centro Comercio y Turismo 2560  cuya tasa de participacion es Numero de aprendices/ Numero de niños niñas Sdolescentes y jovenes matriculados en los grados 10 y 11  4289/5289*100 = 81%</t>
  </si>
  <si>
    <t>370 Estudiantes matriculados en el INTEP (Liceo Quindio Salento 33 Procesos Administrativos), ( Instituto Tecnologico Calarca  24  Procesos Administrativos),  ( San Bernanrdo Barcelona Calarca 29  Procesos Administrativos), (General Santander 27 Produccion Grafica ), ( Instituto Genova Genova 26 Producccion Agropecuaria), (Jose Maria Cordoba  Cordoba 25 Procesos Administrativos ), ( Instituto Pijao Pijao 21 Producccion Grafica), ( Instituto Montenegro Montenegro 35 Procesos Administrativos ), (Santa Maria Goreti Montenegro 26 Contabilidad y Costos), (Jesus Maestro Montenegro 35 Procesos Administrativos ), (Simon Bolivar Quimbaya 15 Procesos Administrativos ), (Policarpa Salavarrieta Quimbaya 20 Produccion Grafica), ( Instituto Buenavista Buenavista 28 Procesos Agroindustriales ), ( San Jose de Circasia Circasia 32 Produccion Grafica) 370/5289*100= 7%</t>
  </si>
  <si>
    <t>Servicios de asistencia técnica en innovación educativa en la educación inicial, preescolar, básica y media</t>
  </si>
  <si>
    <t>Instituciones educativas asistidas técnicamente en innovación educativa</t>
  </si>
  <si>
    <t>La tasa de participación estudiantil con formación en E-E-A en el año 2020 fue del 0,5, Se brindarón servicios de asistencia técnica en innovación educativa en la educación inicial, preescolar, básica y media, beneficiándose  5 Instituciones  educativas: con la adquisición de 14 herramientas tecnológicas denominadas Aulas Amigas, así:
I.E.Rio Verde Bajo - Municipio de Buenavista: Sede  La Cabaña  
I.E.San Bernardo - Municipio de Calarcá: Sede  Calle Larga
I.E.San Rafael - Municipio de Calarcá: Sede  La Primavera  
I.E.Tecnológico - Municipio de Calarcá: Sede Antonio Ricaurte  
I.E.Hojas Anchas - Municipio de Circasia: Sede  San José y  la Siria 
I.E.José María Córdoba - Municipio de Córdoba: Sede Rio Verde Alto
I.E.Instituto Génova - Municipio de Génova : Sede Pedregales bajo 
I.E.San Vicente De Paúl, Municipio de Génova: Sede Educativa Guillermo Ángel Ángel 
I.E.La Popa - Municipio de La Tebaida: Sede Educativa La Popa 
I.E.Marco Fidel Suarez - Municipio de Montenegro: Sede Educativa Simón Bolívar 
I.E.La Mariela - Municipio de Pijao: Sede Educativa La Mariela 
I.E..Luis Granada Mejía - Municipio de Pijao: Sede Educativa Rio Lejos 
I.E.Ramón Messa Londoño - Municipio de Quimbaya: Sede Educativa Ramón Messa Londoño 
I.E.Boquia - Municipio de Salento: Sede Educativa Llano Grande</t>
  </si>
  <si>
    <t xml:space="preserve">La tasa de participación estudiantil con formación en E-E-A en el año 2021 fue del 0,5. 16 Instituciones Educativas asistidas técnicamente en innovación educativa; mediante procesos de formación a 96 docentes a través de convenio de asociación con la Corporación Universitaria Remington donde se orientó seminario de "Asistencia Técnica en Innovación educativa": 
I.E. John F Kennedy – Mun. Calarcá, I.E. Antonio Nariño – Mun. Calarcá, I.E. Instituto Tecnológico – Mun. Calarcá, I.E. Baudilio Montoya – Mun. Calarcá, I.E. San Bernardo – Mun. Calarcá, I.E. San José – Mun. Circasia, I.E. Francisco Miranda – Mun. Filandia, I.E. Sagrado corazón de Jesús – Mun. Filandia, I.E. Antonio Nariño Mun. La Tebaida, I.E. Luis Arango Cardona Mun. La Tebaida, I.E. Los Fundadores – Mun.MOntenegro, I.E. Instituto Pijao – Mun. Pijao, I.E. Santa Teresita de Pijao – Mun. Pijao, I.E. Policarpa Salavarrieta – Mun. Quimbaya, I.E. Ramón Messa Londoño –Mun. Quimbaya, I.E. Instituto Quimbaya – Mun. Quimbaya </t>
  </si>
  <si>
    <t xml:space="preserve">La tasa de participación estudiantil con formación en E-E-A en el año 2022 fue del 0,6. 263 docentes y agentes educativos de educación inicial, preescolar, básica y media beneficiados con estrategias de mejoramiento de sus capacidades.
* Talleres técnicos con tomadores de decisiones, funcionarios públicos de las entidades vinculados a la atención integral a la primera infancia, representantes de la academia y quienes conforman la mesa de primera infancia, de infancia y adolescencia y de familia - (MEN - Universidades - ICBF - COMFENALCO - Prosperidad Social - Secretarías de Familia, Salud, Cultura, Colegios Privadas, Secretaría de Educación Departamental).
* Encuentros de Socialización de Resultados de la medición nacional de la calidad en grado de transición con actores de la comunidad educativa (rectores, coordinadores, docentes, familias); teniendo como propósito promover el uso de los resultados para la formulación e implementación de los planes de fortalecimiento académico y pedagógicos.
*Encuentro Intercambio de Saberes de la Educación Inicial, realizado por el Ministerio de Educación Nacional.
*Articulación con el Ministerio de Educación, Universidad del Bosque y la secretaria de Educación en la capacitación en el tema Evaluar Para Avanzar
*Capacitación en Seminario de Profundización en: Educación Inicial en el marco del Convenio de asociación celebrado con la Fundación Universitaria Internacional de la Rioja
*Se  brindan  procesos de acompañamiento y seguimiento en el Proyecto de Transiciones Armónicas en las 54 instituciones Educativas, con los 94 Docentes de Transición y familias y cuidadores.
</t>
  </si>
  <si>
    <t>La tasa de participación estudiantil con formación en E-E-A en el año 2023 fue del 0,6 (Sec de educaciòn departamental 2023). 
15 Instituciones Educativas Oficiales asistidas técnicamente con Innovación Educativa, a través de diferentes procesos que permitieron a los estudiantes y docentes mejorar continuamente los procesos de enseñanza- aprendizaje en las aulas de clase.
* Promoción e Implementación de la Estrategia "Escuela Emprende" + Premiación Premios Creativos
* Promoción y realización del Foro Educativo 
* Capacitación Docente
"Escuela Emprende: Estrategia que busca aprendizajes significativos que conduzcan a la articulación con la media que permite una doble titulación y facilita el ingreso a la vida laboral; la inclusión de Ciencia, Tecnología, Innovación y Creatividad a través de su relación con el sector productivo; y la formación de la cultura del emprendimiento". Componentes: Laboratorios Pedagógicos Creativos, Clúster Didáctico Empresarial, Colegios Verdes, Festival de Emprendimiento, Premios Creativos.</t>
  </si>
  <si>
    <t>0,5</t>
  </si>
  <si>
    <t xml:space="preserve">Tasa de participación estudiantil con aprendices en E-E-A </t>
  </si>
  <si>
    <r>
      <rPr>
        <sz val="10"/>
        <color theme="1"/>
        <rFont val="Calibri"/>
        <family val="2"/>
      </rPr>
      <t xml:space="preserve">Fortalecer cuarenta y siete (47) instituciones educativas con el programa de articulación con la educación superior y ETDH </t>
    </r>
    <r>
      <rPr>
        <b/>
        <sz val="10"/>
        <color theme="1"/>
        <rFont val="Calibri"/>
        <family val="2"/>
      </rPr>
      <t>(105)</t>
    </r>
  </si>
  <si>
    <t>Se fortalecieron 48 instituciones educativas que articuladas con el SENA, la educación para el trabajo y desarrollo humano, sumado a las instituciones beneficisarias de los laboratorios pedagogicos.</t>
  </si>
  <si>
    <t>Referente a la meta se tiene que:
Se fortalecieron  48 Instituciones Educativas articuladas con el SENA comercio, con el SENA Agroindustrial y con el SENA de la construcción:
CALARCÁ:  Instituto Tecnologico,  Baudilio Montoya,  San Jose, Instituto Calarca, Jesus Maria Morales, Segundo Henao, Robledo,  General Santander, Rafael Uribe Uribe, Antonio Nariño, San Bernardo, San Rafael, Roman María Valencia
CIRCASIA: Libre, Luis Eduardo Calvo Cano, San José, IMET
GÉNOVA: San Vicente de Paul, Instituto Génova
LA TEBAIDA: Gabriela Mistral, Inst. Tebaida, La Popa, Santa Teresita, Antonio Nariño, Luis Arango Cardona, Pedacito de Cielo
MONTENEGRO: General Santander, Fundadores, Inst. Montenegro, Santa Maria Gorretti, Marco Fidel Suarez
PIJAO: Santa Teresita, La Mariela, Luis Granada Mejia, Inst. Pijao
QUIMBAYA:  Mercadotecnia María Inmaculada, Policarpa Salavarrieta, Ramon Messa Londoño, El Naranjal, Inst. Quimbaya, Simón Bolivar, El Laurel
SALENTO:Liceo Quindío, Boquia
CÓRDOBA: José María Córdoba
FILANDIA: San Jose Fachadas, Francisco Miranda
BUENAVISTA: Inst. Buenavista</t>
  </si>
  <si>
    <t>Para dar respuesta al Indicador se toma como númerador el total de matricula alumos DE GRADOS 10 Y 11 reportados como estudiantes de las I.E. articuladas en SENA (4.542) / sobre / El Denominador para lo cual se toma la matrícula total (5.440) de los grados 10 y 11 del mes de Marzo del año 2017.
Es de aclarar que para el I trimestre del Año 2018, el Ministerio de Educación Nacional entregará el Consolidado de Matricula de la vigencia 2017.
Nota: Falta establecer lo programado en el año 2017</t>
  </si>
  <si>
    <t>4.289 Aprendices en el SENA estudiantes grado 10 y 11 Centro de Construcccion 729,  Centro Agroindustrial 1.007, Centro Comercio y Turismo 729  cuya tasa de participacion es Numero de aprendices/ Numero de niños niñas Sdolescentes y jovenes matriculados en los grados 10 y 11  4289/5289*100 = 81%</t>
  </si>
  <si>
    <t>4.289 Aprendices en el SENA estudiantes grado 10 y 11 Centro de Construcccion 729,  Centro Agroindustrial 1.007, Centro Comercio y Turismo 2567  cuya tasa de participacion es Numero de aprendices/ Numero de niños niñas Sdolescentes y jovenes matriculados en los grados 10 y 11  4289/5289*100 = 81%</t>
  </si>
  <si>
    <t>Tasa de participación estudiantil con aprendices en E-E-A vigencia 2021 no definida. Se fortalecieron 8 Programas y Proyectos de educación pertinentes, articulados con el sector productivo, a través del acompañamiento continúo de campo en las Instituciones Educativas donde se encuentran desarrollandose:
I.E. Luis Eduardo calvo cano:  Laboratorio en control de calidad de alimentos
I.E. Instituto Buenavista:   Laboratorio pedagógico agroindustrial
I.E. Luis Granada Mejía:  Laboratorio pedagógico de procesos de transformación de fruver, lácteos y cárnicos
I.E. Instituto Génova: Laboratorio pedagógico de café
I.E. Instituto Montenegro: Laboratorio pedagógico de turismo y contenidos
I.E. José María Córdoba: Laboratorio pedagógico de automatización de procesos agroindustriales
I.E. Francisco Miranda: Laboratorio pedagógico de transformación de alimentos
I.E. Baudilio Montoya: Laboratorio de automatización Agropecuaria</t>
  </si>
  <si>
    <t xml:space="preserve">Tasa de participación estudiantil con aprendices en E-E-A vigencia 2022 no definida. Se brindarón servicios de asistencia técnica en innovación educativa en la educación inicial, preescolar, básica y media, beneficiándose  5 Instituciones  educativas: con la adquisición de 14 herramientas tecnológicas denominadas Aulas Amigas, así:
I.E.Rio Verde Bajo - Municipio de Buenavista: Sede  La Cabaña  
I.E.San Bernardo - Municipio de Calarcá: Sede  Calle Larga
I.E.San Rafael - Municipio de Calarcá: Sede  La Primavera  
I.E.Tecnológico - Municipio de Calarcá: Sede Antonio Ricaurte  
I.E.Hojas Anchas - Municipio de Circasia: Sede  San José y  la Siria 
I.E.José María Córdoba - Municipio de Córdoba: Sede Rio Verde Alto
I.E.Instituto Génova - Municipio de Génova : Sede Pedregales bajo 
I.E.San Vicente De Paúl, Municipio de Génova: Sede Educativa Guillermo Ángel Ángel 
I.E.La Popa - Municipio de La Tebaida: Sede Educativa La Popa 
I.E.Marco Fidel Suarez - Municipio de Montenegro: Sede Educativa Simón Bolívar 
I.E.La Mariela - Municipio de Pijao: Sede Educativa La Mariela 
I.E..Luis Granada Mejía - Municipio de Pijao: Sede Educativa Rio Lejos 
I.E.Ramón Messa Londoño - Municipio de Quimbaya: Sede Educativa Ramón Messa Londoño 
I.E.Boquia - Municipio de Salento: Sede Educativa Llano Grande  </t>
  </si>
  <si>
    <t>Tasa de participación estudiantil con aprendices en E-E-A vigencia 2023 no definida por parte de los responsables. 
Sin embargo, 8 Programas y proyectos de lnstituciones Educativas articulados con el sector productivo:
3 programas y proyectos articulados con el sector productivo con la asociación Asofamilia  y la  Institución Educativa Baudilio Montoya  del municipio de Calarcá, también se adelantaron gestiones de articulación con las Empresas Públicas de Calarcá. Adicionalmente articulación de la Institución Educativa Segundo Henao y Operarios turísticos y con la Fundación Universitaria EAM de la ciudad de Armenia.
2 programas y proyectos de la Institución Educativa Pedacito de Cielo del municipio de La Tebaida que logra articular su programa educativo en convenio con el Sena Regional Quindío, con la empresa UMA, y se reporta articulación con múltiples empresas del sector productivo.
2 programas y proyectos articulados con el sector productivo de la Institución Educativa Marco Fidel Suarez a través del emprendimiento "Marco`s Coffee School" y del Instituto Montenegro con la finca Hotel Cafetos.
1 programa y proyecto articulado con el sector productivo, con la FUNDACION SMURFIT KAPPA  y la  Institución Educativa Instituto Pijao del municipio de Pijao.</t>
  </si>
  <si>
    <t>Tasa de participación estudiantil con aprendices en E-E-A vigencia 2024 I Trimestre es del 90%. (Fuente: Sec de educaciòn 2024).</t>
  </si>
  <si>
    <t>Fortalecer los ejes de generación de ingresos, empleo y emprendimiento de las familias y asociaciones en condición vulnerable a través de la formación en competencias emprendedoras, laborales y productivas</t>
  </si>
  <si>
    <t>No de Familias fortalecidas</t>
  </si>
  <si>
    <t>no se tiene informacion</t>
  </si>
  <si>
    <t>30  familias  beneficiadas  en los municipios de  Calarca, Quimbaya y Filandia</t>
  </si>
  <si>
    <t>(No de emprendimientos apoyados STUIC (221 emprendiientos apoyados 2018, y en promedio son 3 personas)</t>
  </si>
  <si>
    <t>Servicio de apoyo para la generación de ingresos</t>
  </si>
  <si>
    <t>Hogares con asistencia técnica para la generación de ingresos</t>
  </si>
  <si>
    <t xml:space="preserve">Para el año 2020, el No de Familias fortalecidas fue de 70, desde la DDHH se realizaron 70 visitas técnicas a cada uno de los proyectos productivos pendientes por beneficiar con el fin de verificar la existencia de los mismos, el cumplimiento de requisitos y la condición de cada víctima; lo anterior con el fin de poder realizar los procesos contractuales que permitan la entrega de herramientas que fortalezcan los proyectos productivos. </t>
  </si>
  <si>
    <t>Para el año 2021, el No de Familias fortalecidas fue de 30; Se efectuò la Compra de elementos para el fortalecimiento de 30 familias víctimas del conflicto del departamento (máquinas de coser, herramientas de ferretería  y peluquería).   
Se llevaron a cabo los procesos de compra de las herramientas para el fortalecimiento de los proyectos productivos de las víctimas del departamento. A la fecha se están elaborando los comodatos para su entrega a 30 hogares; la asistencia técnica consiste en lo siguiente:
* Visitas de verificación, identificación de necesidades y existencia de proyectos en confección, agrícola y servicios.</t>
  </si>
  <si>
    <t xml:space="preserve">Para el año 2022, el No de Familias fortalecidas fue de 95; Se brindó asistencia técnica a 95 hogares del departamento del Quindío de familias víctimas del conflicto armado, a través del fortalecimiento a proyectos productivos puestos en marcha. 
Para establecer los beneficiarios del programa se realizó caracterización de los proyectos productivos con los enlaces municipales de víctimas, verificando que estén registrados y reconocidos en la plataforma VIVANTO como víctimas, Así mismo, se determinó a través de fichas técnicas las necesidades en sus emprendimientos para establecer los elementos y apoyos para fortalecer los mismos.
Una vez se establecieron los beneficiarios, se realizó entrega de elementos que fortalecieron proyectos productivos  en líneas de peluquería y belleza, establecimientos de comida, textilería y comercio (ferretería, cacharrería, tiendas, misceláneas), entregando elementos tales como: máquinas planas, máquinas collarines, máquinas fileteadoras, máquinas de poste, mesa para cortar tela, elementos de bisutería, sillas de peluquería, planchas para el cabello, rizadores para el cabello, patilleras, máquinas de peluquería, secadores, freidoras, estufas industriales, congeladores, neveras, estanterías, taladros, sierras, compresores e hidro lavadoras.
</t>
  </si>
  <si>
    <t xml:space="preserve">El No de Familias fortalecidas para el IV trimestre del año 2023 fue de 75 familias. (Sec del interior 2023). Con el fin de identificar población víctima que pueda requerir de asistencia técnica para la generación de ingresos, se estableció contacto con asociaciones de población víctima a través de mesas de trabajo con la Unidad de Víctimas y enlaces de cada municipio la cual se logro impactar a 75 personas (Fuente: Sec del interior) :
Se firmaron y ejecutaron 4  convenios de asociacion con el fin de aunar esfuerzos entre el departamento del Quindio y las asociaciones de victimas del conflicto armado del Departamento del Quindio para el fortalecimiento de los proyectos productivos de la poblacion victima. ASOCIACION COMUNITARIA DE DESPLAZADOS DE ARMENIA ASOCODEAR (22 familias) ASOCIACION DE VICTIMAS DE CIRCACIA ASODEVIC ( 25 familias).  ASOCIACION DE POBLACION DESPLAZADA POR LA VIOLENCIA RESIDENTES EN MONTENEGRO QUINDIO ASOPODERMQ (12 familias) ASOCIACION DE VICTIMAS DE DESPLAZAMIENTO FORZADO POR LA VIOLENCIA DEL CONFLICTO INTERNO QUE VIVE NUESTRO PAIS Y OTRAS TIPIFICACIONES DEL MUNICIPIO DE QUIMBAYA SEMILLAS DE PAZ EN LIQUIDACION (16 familias). </t>
  </si>
  <si>
    <t>Tasa de Asociaciones beneficiadas</t>
  </si>
  <si>
    <t>5PP x encima de la linea base identificada</t>
  </si>
  <si>
    <t>Asociación jovenes creciendo por un bien común - ASOJCBC                           ASOVIRPAZ</t>
  </si>
  <si>
    <t>Informacion suministrada por ACOPI. Se encuentra en cantidad y no en tasa.</t>
  </si>
  <si>
    <t>Aun se continua  con el proceso de Acompañamiento de los procesos emrpesariales de la Asociacionesde Quimbaya, Filandia, Montengro y Calarca</t>
  </si>
  <si>
    <t>(No de asociaciones apoyadas por STUIC (204 asociaciones registradas en Red de Agronegocios – 5 asociaciones artesanas apoyadas))</t>
  </si>
  <si>
    <t>Gobernación - Secretaría de Familia</t>
  </si>
  <si>
    <t>Productividad y Competitividad</t>
  </si>
  <si>
    <t>Inclusión productiva de pequeños productores rurales. "Tú y yo con oportunidades para el pequeño campesino"</t>
  </si>
  <si>
    <t>Servicio de asesoría para el fortalecimiento de la Asociatividad</t>
  </si>
  <si>
    <t>Asociaciones de mujeres fortalecidas</t>
  </si>
  <si>
    <t>Debido a la pandemia, covid 2019 para la vigencia 2020 este proyecto no se realizò. Por lo tanto la Tasa de Asociaciones beneficiadas no se puede definir.</t>
  </si>
  <si>
    <t>La tasa de asociaciones beneficiadas para la vigencia 2021 es de 4%. La Secretaría de Familia con el fin de fortalecer las asociaciones de Mujeres, convocó en los municipios de Pijao, Circasia, Quimbaya, Montenegro, Buenavista, Filandia, Calarcá y Córdoba, logrando generar la base de datos a través de los enlaces Municipales.
Así mismo con el fin de brindar apoyo en el fomento y operatividad para nuevas organizaciones con enfoque de derechos para la mujer, se realizaron acciones en los Municipios de Pijao, Córdoba, Montenegro, Quimbaya, Filandia, La Tebaida, Calarcá, Pijao, Armenia y Circasia.
Se realizó acompañamiento, asesoría y seguimiento a las organizaciones de mujeres existentes en los Municipios de Filandia, Quimbaya, Pijao y Líderes de la Acción Comunal del Municipio de Calarcá, Armenia y Circasia.
Se realizó acompañamiento, asesoría y seguimiento a las organizaciones de mujeres existentes en los Municipios de Filandia,  dos asociaciones: Hilos de Amor y Huellas de Mujer.
Se realizó fortalecimiento a las asociaciones de mujeres existentes en el Departamento del Quindío: Mujeres empoderadas del Municipio de Circasia y Mujeres emprendedoras JAES del Municipio de La Tebaida.</t>
  </si>
  <si>
    <t>La tasa de asociaciones beneficiadas para la vigencia 2022 es de 10%. Se fortalecieron 10 asociaciones de mujeres en el departamento del Quindio,  con el fin de prestar Servicios de asesoría para el fortalecimiento de la Asociatividad en las mujeres, con  las siguientes acciones:
- Reunión en los municipios de Calarcá y  La Tebaida para generar una base de datos de nuevas asociaciones. 
- Reunión con la Camara de Comercio para lograr la base de datos registradas de asociaciones de mujeres en esta entidad, con el fin de articular actividades con estas organizaciones.
- Apoyo en el fomento y operatividad para nuevas organizaciones con enfoque de derechos para la mujer,  en los Municipios de Pijao,  Circasia y Quimbaya.
-  Acompañamiento, asesoría y seguimiento a las siguientes organizaciones de mujeres: Asociación tejido y diseño artesanal, Asociación mi tierra cafe, Asociación encanto cafetero, Asociación acercate, Asociación Artesanos, Asociación paraiso de mujer, Asociación Chapolera Calarqueña, Asociación Aroma de Campo, Asociación Tumbago Quimbaya, Asociación Maria Antonia, Asociación Paisaje Mujer y Café y Asociación Mucabat.
-  Acompañamiento Encuentro Mundial de Mujeres Cafeteras en el Parque del Café Municipio de Montenegro.
- Acompañamiento a cada una de las asociaciones para la aplicación de la herramienta de autodiagnostico asociativo de mujeres rurales (Montenegro, Armenia, Filandia, Córdoba, Génova, La Tebaida, Buenavista).
- Taller relaciones humanas y comunicación acertiva con la asociación de mujeres cafeteras del corregimiento de Barcelona y en el Municipio de Filandia.</t>
  </si>
  <si>
    <t xml:space="preserve">La tasa de asociaciones beneficiadas para la vigencia 2023 es de 100%. (Fuente: Sec de familia departamnetal 2023).  La Secretaría de Familia brindó  acompañamiento, asesoría y seguimiento a las organizaciones de mujeres existentes en los diferentes municipios del departamento del Quindío y el proposito  de fortalecer el proceso asociativo y operativo de mujeres para nuevas organizaciones con enfoque de derechos:                                                                                                                                                                                                                                                             Se realizó fortalecimiento a las asociaciones de mujeres existentes en el Departamento del Quindío como: Paraiso de mujer en Buenavista, Asomucor en Cordoba, Aroma de campo en Genova, Mujer café Salento de Salento, Mi tierra café de Filandia, Chapolera Calarqueña de Calarca, Mucabat Calarcá (Barcelona), Maria Antonia de Montenegro, Tumbago de Quimbaya y Encanto cafetero de Circasia.
Se identificaron los avances de los compromisos adquiridos para  el proceso de ubicación  fisicas de la tienda cafe </t>
  </si>
  <si>
    <t>La tasa de asociaciones beneficiadas para la vigencia 2024 I Trimestre es de 100%. (Fuente: Sec de familia departamnetal 2024). 
NOTA: Para el primer trimestre del  año 2024 se realizaron las siguientes actividades:                                                                                                                                  1 acompañamiento a la Asociación de Mujeres Cafeteras del Municipio de LaTebaida.                                                                                                1 articulación interinstitucional para el fortalecimiento de las organizaciones de mujeres Cafeteras con las Secretaría s Administrativa y de Agricultura.</t>
  </si>
  <si>
    <t>Mejorar la Infraestructura Educativa para el desarrollo de capacidades</t>
  </si>
  <si>
    <t>Adecuar los ambientes físicos de las instituciones educativas para potenciar las capacidades cognitivas, afectivas y motrices de los niños, niñas, adolescentes y jóvenes.</t>
  </si>
  <si>
    <t>No. de sedes beneficiadas con nuevos y mejores espacios.</t>
  </si>
  <si>
    <r>
      <rPr>
        <sz val="10"/>
        <color theme="1"/>
        <rFont val="Calibri"/>
        <family val="2"/>
      </rPr>
      <t xml:space="preserve">Mantener, mejorar y/o rehabilitar la Infraestructura de cuarenta y ocho (48) instituciones educativas en el departamento del Quindío. </t>
    </r>
    <r>
      <rPr>
        <b/>
        <sz val="10"/>
        <color theme="1"/>
        <rFont val="Calibri"/>
        <family val="2"/>
      </rPr>
      <t>(57)</t>
    </r>
  </si>
  <si>
    <t>Se atendieron las sedes educativas  en los doce municipios del Departamento; con actividades de mejoramiento de cubierta, instalaciones hidrosanitarias, aparatos sanitarios, instalaciones electricas, reparación de cerramientos y carpintería metálica, arreglo de juegos infantiles, cambio de enchapes, reparación de cielo rasos y Se terminó la construcción de dos centros de desarrollo infantil para albergar 95 niños y niñas entre los 0 y 5 años, esta obra inicio su ejecución en el año 2014 y contó con recursos aportados por el DPS a traves de FONADE. La administración de los Centro de Desarrollo Infantil, se encuetra en cabeza de la Alcaldías Municipales de Quimbaya y Calarcá  y el ICBF. Estos espacios beneficiaran a los niños. niñas y sus familias.</t>
  </si>
  <si>
    <t>La  Secretaria de Aguas e Infestructura  ha atendido el mejoramiento, mantenimiento y/o rehabilitacion  de  (7) instituciones educativas distribuidas en (17) sedes en los municipios de Quimbaya:  I.E El laurel y sus sedes (Jose Celestino Mutis- Alqueria- La Meseta- El Laurel-  El Jazmin y San Vicente y I.E el Naranjal y su sede (El Naranjal);  en el municipio de La Tebaida: en la I.E La Popa y sus sedes (la Palmita- la Popa- el Ocaso- Mora Hermanos y la Silvia, I.E Antonio Narino y su sede Antonio Narino, I.E La Tebaida y su sede La Irlanda y la I. E Gabriela Mistral y sus sedes ( Gabriela Mistral y Nuevo Horizonte) y en el municipio de Calarca: en la I.E Baudilio Montoya sede Potosi.   En las cuales se han realizado actividades de mejoramiento y mantenimiento de instalaciones electricas, sanitarias, pisos, enchapes, pintura, carpinteria metalica, reparacion de cubiertas y cerramientos.</t>
  </si>
  <si>
    <r>
      <rPr>
        <sz val="10"/>
        <color theme="1"/>
        <rFont val="Calibri"/>
        <family val="2"/>
      </rPr>
      <t>Se ha intervenido</t>
    </r>
    <r>
      <rPr>
        <b/>
        <sz val="10"/>
        <color theme="1"/>
        <rFont val="Calibri"/>
        <family val="2"/>
      </rPr>
      <t xml:space="preserve">  (101) sedes educativas que corresponden a </t>
    </r>
    <r>
      <rPr>
        <b/>
        <u/>
        <sz val="10"/>
        <color theme="1"/>
        <rFont val="Calibri"/>
        <family val="2"/>
      </rPr>
      <t>(28) Instituciones Educativas</t>
    </r>
    <r>
      <rPr>
        <sz val="10"/>
        <color theme="1"/>
        <rFont val="Calibri"/>
        <family val="2"/>
      </rPr>
      <t>del Departamento; con actividades de mantenimiento, mejoramiento y estudios para construccion nueva, en los sgtes municipios:
Municipio de Calarca: (4) sedes (</t>
    </r>
    <r>
      <rPr>
        <b/>
        <sz val="10"/>
        <color theme="1"/>
        <rFont val="Calibri"/>
        <family val="2"/>
      </rPr>
      <t>Rafael Uribe Uribe</t>
    </r>
    <r>
      <rPr>
        <sz val="10"/>
        <color theme="1"/>
        <rFont val="Calibri"/>
        <family val="2"/>
      </rPr>
      <t>)- (</t>
    </r>
    <r>
      <rPr>
        <b/>
        <sz val="10"/>
        <color theme="1"/>
        <rFont val="Calibri"/>
        <family val="2"/>
      </rPr>
      <t>San Jose</t>
    </r>
    <r>
      <rPr>
        <sz val="10"/>
        <color theme="1"/>
        <rFont val="Calibri"/>
        <family val="2"/>
      </rPr>
      <t>)- La Bella- Teresa Galindo (</t>
    </r>
    <r>
      <rPr>
        <b/>
        <sz val="10"/>
        <color theme="1"/>
        <rFont val="Calibri"/>
        <family val="2"/>
      </rPr>
      <t>Baudilio Montoya</t>
    </r>
    <r>
      <rPr>
        <sz val="10"/>
        <color theme="1"/>
        <rFont val="Calibri"/>
        <family val="2"/>
      </rPr>
      <t>) - Puerto Rico (</t>
    </r>
    <r>
      <rPr>
        <b/>
        <sz val="10"/>
        <color theme="1"/>
        <rFont val="Calibri"/>
        <family val="2"/>
      </rPr>
      <t>Jesus Ma Morales</t>
    </r>
    <r>
      <rPr>
        <sz val="10"/>
        <color theme="1"/>
        <rFont val="Calibri"/>
        <family val="2"/>
      </rPr>
      <t>).                 
Municipio de Genova: (2) sedes -</t>
    </r>
    <r>
      <rPr>
        <b/>
        <sz val="10"/>
        <color theme="1"/>
        <rFont val="Calibri"/>
        <family val="2"/>
      </rPr>
      <t>(Instituto Genova</t>
    </r>
    <r>
      <rPr>
        <sz val="10"/>
        <color theme="1"/>
        <rFont val="Calibri"/>
        <family val="2"/>
      </rPr>
      <t>)- Cedral (</t>
    </r>
    <r>
      <rPr>
        <b/>
        <sz val="10"/>
        <color theme="1"/>
        <rFont val="Calibri"/>
        <family val="2"/>
      </rPr>
      <t>San Vicente de Paul</t>
    </r>
    <r>
      <rPr>
        <sz val="10"/>
        <color theme="1"/>
        <rFont val="Calibri"/>
        <family val="2"/>
      </rPr>
      <t xml:space="preserve">) 
Municipio de Pijao (1) sede María Auxiliadora </t>
    </r>
    <r>
      <rPr>
        <b/>
        <sz val="10"/>
        <color theme="1"/>
        <rFont val="Calibri"/>
        <family val="2"/>
      </rPr>
      <t>(instituto Pijao</t>
    </r>
    <r>
      <rPr>
        <sz val="10"/>
        <color theme="1"/>
        <rFont val="Calibri"/>
        <family val="2"/>
      </rPr>
      <t>)
Municipio de Salento (1) sede (</t>
    </r>
    <r>
      <rPr>
        <b/>
        <sz val="10"/>
        <color theme="1"/>
        <rFont val="Calibri"/>
        <family val="2"/>
      </rPr>
      <t>Boquia</t>
    </r>
    <r>
      <rPr>
        <sz val="10"/>
        <color theme="1"/>
        <rFont val="Calibri"/>
        <family val="2"/>
      </rPr>
      <t>) Llanogrande- Palestina y la Nubia.
ha contratado estudios para nueva obra: 
Municipios de Buenavista (1) sede Rio verde bajo (</t>
    </r>
    <r>
      <rPr>
        <b/>
        <sz val="10"/>
        <color theme="1"/>
        <rFont val="Calibri"/>
        <family val="2"/>
      </rPr>
      <t>Jesus Ma Morales</t>
    </r>
    <r>
      <rPr>
        <sz val="10"/>
        <color theme="1"/>
        <rFont val="Calibri"/>
        <family val="2"/>
      </rPr>
      <t xml:space="preserve">)
Municipio de Montenegro(3) sedes </t>
    </r>
    <r>
      <rPr>
        <b/>
        <sz val="10"/>
        <color theme="1"/>
        <rFont val="Calibri"/>
        <family val="2"/>
      </rPr>
      <t>(Marco Fidel Suarez</t>
    </r>
    <r>
      <rPr>
        <sz val="10"/>
        <color theme="1"/>
        <rFont val="Calibri"/>
        <family val="2"/>
      </rPr>
      <t xml:space="preserve">)- </t>
    </r>
    <r>
      <rPr>
        <b/>
        <sz val="10"/>
        <color theme="1"/>
        <rFont val="Calibri"/>
        <family val="2"/>
      </rPr>
      <t>(Fundadores</t>
    </r>
    <r>
      <rPr>
        <sz val="10"/>
        <color theme="1"/>
        <rFont val="Calibri"/>
        <family val="2"/>
      </rPr>
      <t>) y mantenimiento y rehabilitacion (</t>
    </r>
    <r>
      <rPr>
        <b/>
        <sz val="10"/>
        <color theme="1"/>
        <rFont val="Calibri"/>
        <family val="2"/>
      </rPr>
      <t>Gral Santander</t>
    </r>
    <r>
      <rPr>
        <sz val="10"/>
        <color theme="1"/>
        <rFont val="Calibri"/>
        <family val="2"/>
      </rPr>
      <t>) 
Municipio de Quimbaya (1) sede (</t>
    </r>
    <r>
      <rPr>
        <b/>
        <sz val="10"/>
        <color theme="1"/>
        <rFont val="Calibri"/>
        <family val="2"/>
      </rPr>
      <t>instituto Quimbaya</t>
    </r>
    <r>
      <rPr>
        <sz val="10"/>
        <color theme="1"/>
        <rFont val="Calibri"/>
        <family val="2"/>
      </rPr>
      <t>) 
Municipio de La Tebaida (1) sede  (</t>
    </r>
    <r>
      <rPr>
        <b/>
        <sz val="10"/>
        <color theme="1"/>
        <rFont val="Calibri"/>
        <family val="2"/>
      </rPr>
      <t>Instituto Antonio Narino</t>
    </r>
    <r>
      <rPr>
        <sz val="10"/>
        <color theme="1"/>
        <rFont val="Calibri"/>
        <family val="2"/>
      </rPr>
      <t>)
Municipio de Circasia:(4 )Sedes (</t>
    </r>
    <r>
      <rPr>
        <b/>
        <sz val="10"/>
        <color theme="1"/>
        <rFont val="Calibri"/>
        <family val="2"/>
      </rPr>
      <t>Francisco Londono</t>
    </r>
    <r>
      <rPr>
        <sz val="10"/>
        <color theme="1"/>
        <rFont val="Calibri"/>
        <family val="2"/>
      </rPr>
      <t>)-Luis Edo Calvo y el Colegio Libre  - (</t>
    </r>
    <r>
      <rPr>
        <b/>
        <sz val="10"/>
        <color theme="1"/>
        <rFont val="Calibri"/>
        <family val="2"/>
      </rPr>
      <t>Hojas Anchas</t>
    </r>
    <r>
      <rPr>
        <sz val="10"/>
        <color theme="1"/>
        <rFont val="Calibri"/>
        <family val="2"/>
      </rPr>
      <t>)-  Rafael Uribe Uribe- (</t>
    </r>
    <r>
      <rPr>
        <b/>
        <sz val="10"/>
        <color theme="1"/>
        <rFont val="Calibri"/>
        <family val="2"/>
      </rPr>
      <t>San Jose</t>
    </r>
    <r>
      <rPr>
        <sz val="10"/>
        <color theme="1"/>
        <rFont val="Calibri"/>
        <family val="2"/>
      </rPr>
      <t xml:space="preserve"> )-Adecuacion Colegio San Jose convenio MinEducacion.                                                                                                                                                                                   
Se ha atendido </t>
    </r>
    <r>
      <rPr>
        <b/>
        <u/>
        <sz val="10"/>
        <color theme="1"/>
        <rFont val="Calibri"/>
        <family val="2"/>
      </rPr>
      <t>(78) pozos septicos</t>
    </r>
    <r>
      <rPr>
        <sz val="10"/>
        <color theme="1"/>
        <rFont val="Calibri"/>
        <family val="2"/>
      </rPr>
      <t xml:space="preserve"> con actividades de limpieza en las siguientes sedes educativas de los municipios de:                                                                                                              
 </t>
    </r>
    <r>
      <rPr>
        <b/>
        <sz val="10"/>
        <color theme="1"/>
        <rFont val="Calibri"/>
        <family val="2"/>
      </rPr>
      <t>Buenavista</t>
    </r>
    <r>
      <rPr>
        <sz val="10"/>
        <color theme="1"/>
        <rFont val="Calibri"/>
        <family val="2"/>
      </rPr>
      <t xml:space="preserve">: </t>
    </r>
    <r>
      <rPr>
        <b/>
        <sz val="10"/>
        <color theme="1"/>
        <rFont val="Calibri"/>
        <family val="2"/>
      </rPr>
      <t>I. E Rio Verde Baj</t>
    </r>
    <r>
      <rPr>
        <sz val="10"/>
        <color theme="1"/>
        <rFont val="Calibri"/>
        <family val="2"/>
      </rPr>
      <t xml:space="preserve"> </t>
    </r>
    <r>
      <rPr>
        <b/>
        <sz val="10"/>
        <color theme="1"/>
        <rFont val="Calibri"/>
        <family val="2"/>
      </rPr>
      <t>Calarcá</t>
    </r>
    <r>
      <rPr>
        <sz val="10"/>
        <color theme="1"/>
        <rFont val="Calibri"/>
        <family val="2"/>
      </rPr>
      <t xml:space="preserve">: </t>
    </r>
    <r>
      <rPr>
        <b/>
        <sz val="10"/>
        <color theme="1"/>
        <rFont val="Calibri"/>
        <family val="2"/>
      </rPr>
      <t xml:space="preserve"> I. E Baudilio Montoya</t>
    </r>
    <r>
      <rPr>
        <sz val="10"/>
        <color theme="1"/>
        <rFont val="Calibri"/>
        <family val="2"/>
      </rPr>
      <t xml:space="preserve"> ( sede baudilio montoya, la bella, la Albania, Potosi y Teresa Galindo) - </t>
    </r>
    <r>
      <rPr>
        <b/>
        <sz val="10"/>
        <color theme="1"/>
        <rFont val="Calibri"/>
        <family val="2"/>
      </rPr>
      <t>I:E</t>
    </r>
    <r>
      <rPr>
        <sz val="10"/>
        <color theme="1"/>
        <rFont val="Calibri"/>
        <family val="2"/>
      </rPr>
      <t xml:space="preserve"> </t>
    </r>
    <r>
      <rPr>
        <b/>
        <sz val="10"/>
        <color theme="1"/>
        <rFont val="Calibri"/>
        <family val="2"/>
      </rPr>
      <t xml:space="preserve">Jesus Ma Morales </t>
    </r>
    <r>
      <rPr>
        <sz val="10"/>
        <color theme="1"/>
        <rFont val="Calibri"/>
        <family val="2"/>
      </rPr>
      <t xml:space="preserve">( Sede Puerto Rico)- </t>
    </r>
    <r>
      <rPr>
        <b/>
        <sz val="10"/>
        <color theme="1"/>
        <rFont val="Calibri"/>
        <family val="2"/>
      </rPr>
      <t xml:space="preserve">I. E San Rafael </t>
    </r>
    <r>
      <rPr>
        <sz val="10"/>
        <color theme="1"/>
        <rFont val="Calibri"/>
        <family val="2"/>
      </rPr>
      <t xml:space="preserve">(sedes Buenos Aires, el Tunel, La Zulia, Planadas y Santo Domingo Alto).                                                                                                                                                                                                                                                           </t>
    </r>
    <r>
      <rPr>
        <b/>
        <sz val="10"/>
        <color theme="1"/>
        <rFont val="Calibri"/>
        <family val="2"/>
      </rPr>
      <t>Circasia:</t>
    </r>
    <r>
      <rPr>
        <sz val="10"/>
        <color theme="1"/>
        <rFont val="Calibri"/>
        <family val="2"/>
      </rPr>
      <t xml:space="preserve"> </t>
    </r>
    <r>
      <rPr>
        <b/>
        <sz val="10"/>
        <color theme="1"/>
        <rFont val="Calibri"/>
        <family val="2"/>
      </rPr>
      <t xml:space="preserve">I. E Hojas Anchas ( </t>
    </r>
    <r>
      <rPr>
        <sz val="10"/>
        <color theme="1"/>
        <rFont val="Calibri"/>
        <family val="2"/>
      </rPr>
      <t xml:space="preserve">sedes Llanadas, San José  a Siria, Buenavista, la Pola, el Roble, la Cristalina, Olaya Herrera, Rafael Uribe Uribe, La Cabaña, la Pradera, la Concha, Barcelona Baja, Barcelona Alta, Membrillal, Santa Rita.                                                                                                                                                                                                                                                                                                              
</t>
    </r>
    <r>
      <rPr>
        <b/>
        <sz val="10"/>
        <color theme="1"/>
        <rFont val="Calibri"/>
        <family val="2"/>
      </rPr>
      <t xml:space="preserve"> Filandia</t>
    </r>
    <r>
      <rPr>
        <sz val="10"/>
        <color theme="1"/>
        <rFont val="Calibri"/>
        <family val="2"/>
      </rPr>
      <t xml:space="preserve">: I.E San Jose ( sedes la Cima, la paz, Mesa Alta, San Gabriel, San Pablo y Santa Teresita)                                                                                                                                                                                
</t>
    </r>
    <r>
      <rPr>
        <b/>
        <sz val="10"/>
        <color theme="1"/>
        <rFont val="Calibri"/>
        <family val="2"/>
      </rPr>
      <t>Córdoba:</t>
    </r>
    <r>
      <rPr>
        <sz val="10"/>
        <color theme="1"/>
        <rFont val="Calibri"/>
        <family val="2"/>
      </rPr>
      <t xml:space="preserve"> I.</t>
    </r>
    <r>
      <rPr>
        <b/>
        <sz val="10"/>
        <color theme="1"/>
        <rFont val="Calibri"/>
        <family val="2"/>
      </rPr>
      <t xml:space="preserve"> E  Jose Ma Cordoba</t>
    </r>
    <r>
      <rPr>
        <sz val="10"/>
        <color theme="1"/>
        <rFont val="Calibri"/>
        <family val="2"/>
      </rPr>
      <t xml:space="preserve"> ( sede Río Verde Alto.)                                                                                                                                                                                                                                                                           
</t>
    </r>
    <r>
      <rPr>
        <b/>
        <sz val="10"/>
        <color theme="1"/>
        <rFont val="Calibri"/>
        <family val="2"/>
      </rPr>
      <t>Génova: I.E Instituto Genova</t>
    </r>
    <r>
      <rPr>
        <sz val="10"/>
        <color theme="1"/>
        <rFont val="Calibri"/>
        <family val="2"/>
      </rPr>
      <t xml:space="preserve">( sede el Cairo) - </t>
    </r>
    <r>
      <rPr>
        <b/>
        <sz val="10"/>
        <color theme="1"/>
        <rFont val="Calibri"/>
        <family val="2"/>
      </rPr>
      <t>.E San Vicente Paul</t>
    </r>
    <r>
      <rPr>
        <sz val="10"/>
        <color theme="1"/>
        <rFont val="Calibri"/>
        <family val="2"/>
      </rPr>
      <t xml:space="preserve"> ( sede la Mayoría).                                                                                                                                                                                          
 </t>
    </r>
    <r>
      <rPr>
        <b/>
        <sz val="10"/>
        <color theme="1"/>
        <rFont val="Calibri"/>
        <family val="2"/>
      </rPr>
      <t xml:space="preserve">Montenegro: </t>
    </r>
    <r>
      <rPr>
        <sz val="10"/>
        <color theme="1"/>
        <rFont val="Calibri"/>
        <family val="2"/>
      </rPr>
      <t>i. E Marco Fidel Suarez ( sedes PolicarLuis Gra</t>
    </r>
    <r>
      <rPr>
        <b/>
        <sz val="10"/>
        <color theme="1"/>
        <rFont val="Calibri"/>
        <family val="2"/>
      </rPr>
      <t>nada Mejia</t>
    </r>
    <r>
      <rPr>
        <sz val="10"/>
        <color theme="1"/>
        <rFont val="Calibri"/>
        <family val="2"/>
      </rPr>
      <t xml:space="preserve"> ( sedes Berlin,Río Lejos, la Moravita, los Balsos,  Luis Granada Mejía) - I.E la Mariela ( sedes Hogar  Espartillal, Francisco de Paula  Santander, Patio Bonito, siete de Agosto, las Pizarras, Juan XXIII).                                                                                                                                                                                                                                                                                       </t>
    </r>
    <r>
      <rPr>
        <b/>
        <sz val="10"/>
        <color theme="1"/>
        <rFont val="Calibri"/>
        <family val="2"/>
      </rPr>
      <t>Quimbaya</t>
    </r>
    <r>
      <rPr>
        <sz val="10"/>
        <color theme="1"/>
        <rFont val="Calibri"/>
        <family val="2"/>
      </rPr>
      <t xml:space="preserve">: </t>
    </r>
    <r>
      <rPr>
        <b/>
        <sz val="10"/>
        <color theme="1"/>
        <rFont val="Calibri"/>
        <family val="2"/>
      </rPr>
      <t xml:space="preserve">I.E el Laurel </t>
    </r>
    <r>
      <rPr>
        <sz val="10"/>
        <color theme="1"/>
        <rFont val="Calibri"/>
        <family val="2"/>
      </rPr>
      <t xml:space="preserve">( sedes Camilo Torres, Palermo)- </t>
    </r>
    <r>
      <rPr>
        <b/>
        <sz val="10"/>
        <color theme="1"/>
        <rFont val="Calibri"/>
        <family val="2"/>
      </rPr>
      <t>i. E el Naranjal</t>
    </r>
    <r>
      <rPr>
        <sz val="10"/>
        <color theme="1"/>
        <rFont val="Calibri"/>
        <family val="2"/>
      </rPr>
      <t xml:space="preserve"> ( sedes La Unión, Morelia Alta, Morelia Baja, Sagrada Familia)                                                                                                   
 </t>
    </r>
    <r>
      <rPr>
        <b/>
        <sz val="10"/>
        <color theme="1"/>
        <rFont val="Calibri"/>
        <family val="2"/>
      </rPr>
      <t>Salento</t>
    </r>
    <r>
      <rPr>
        <sz val="10"/>
        <color theme="1"/>
        <rFont val="Calibri"/>
        <family val="2"/>
      </rPr>
      <t xml:space="preserve">: I.E Boquia ( sedes la Nubia,  Llano Grande, Luis Menotti Pescarmona, Palestina, San Gabriel, San Juan de Carolina)                                                                                                                                            Se ha realizado intervenciones con cuadrillas y materiales  por  en  (10) municipios asi:  
</t>
    </r>
    <r>
      <rPr>
        <b/>
        <sz val="10"/>
        <color theme="1"/>
        <rFont val="Calibri"/>
        <family val="2"/>
      </rPr>
      <t>Armenia</t>
    </r>
    <r>
      <rPr>
        <sz val="10"/>
        <color theme="1"/>
        <rFont val="Calibri"/>
        <family val="2"/>
      </rPr>
      <t xml:space="preserve">: Colegio INEM                                                                                </t>
    </r>
    <r>
      <rPr>
        <b/>
        <sz val="10"/>
        <color theme="1"/>
        <rFont val="Calibri"/>
        <family val="2"/>
      </rPr>
      <t xml:space="preserve"> </t>
    </r>
    <r>
      <rPr>
        <sz val="10"/>
        <color theme="1"/>
        <rFont val="Calibri"/>
        <family val="2"/>
      </rPr>
      <t>Circasia</t>
    </r>
    <r>
      <rPr>
        <b/>
        <sz val="10"/>
        <color theme="1"/>
        <rFont val="Calibri"/>
        <family val="2"/>
      </rPr>
      <t>:</t>
    </r>
    <r>
      <rPr>
        <sz val="10"/>
        <color theme="1"/>
        <rFont val="Calibri"/>
        <family val="2"/>
      </rPr>
      <t xml:space="preserve"> I. E Hojas Anchas (sede  Nueva Barcelona Alta, Pradera,Buenavista, la Cabana y Santa Rita)
 </t>
    </r>
    <r>
      <rPr>
        <b/>
        <sz val="10"/>
        <color theme="1"/>
        <rFont val="Calibri"/>
        <family val="2"/>
      </rPr>
      <t>Buenavista</t>
    </r>
    <r>
      <rPr>
        <sz val="10"/>
        <color theme="1"/>
        <rFont val="Calibri"/>
        <family val="2"/>
      </rPr>
      <t xml:space="preserve">: I.E  Buenavista (sede instituto Buenavista), I. E Rio Verde Bajo ( sedeS:  el placer, Oralito, La Granja y Palogrande)   Calarca: I. E Maria Auxiliadora (sede Ma Auxiliadora)    - I.E Baudilio Montoya ( sede Potosi, la Bella-Teresa Galindo, la Albania, Baudilio Montoya, la Granja) - I. E San Rafael ( sede Buenos Aires Bajo, Quebrada Negra, San Rafael Sector la linea, Zulia, Santo Domingo, el tunel, Planadas) - I. E Jesus Ma Morales ( sede la Rochela, Puerto Rico)- I.E Jhon F Kenedy ( sede Jhon F Kenedy) , I.E San Bernardo (sede calle larga y Barragan)
Pijao: I.E Luis Granada Mejia ( sedes la Cruz, Canaveral, Sede principal)   I. E la Mariela ( sede Espartillal)
Quimbaya: I.E Mercadotecnia Maria (Sede General Santander).
Salento: I.E Boquia (sede llanogrande, Luis Menotti Pescarmona)
                                                                                                                                                                                                                                            </t>
    </r>
    <r>
      <rPr>
        <b/>
        <sz val="10"/>
        <color theme="1"/>
        <rFont val="Calibri"/>
        <family val="2"/>
      </rPr>
      <t xml:space="preserve">Circasia: </t>
    </r>
    <r>
      <rPr>
        <sz val="10"/>
        <color theme="1"/>
        <rFont val="Calibri"/>
        <family val="2"/>
      </rPr>
      <t>I. E Hojas Anchas (sede Pradera, La Cabaña, Nueva Barcelona Alta, Buenavista, Santa Rita)                                                   Cordoba: I. E Rio Verde Alto ( sede Guayaquil Alto y Rio Verde Alto)</t>
    </r>
    <r>
      <rPr>
        <b/>
        <sz val="10"/>
        <color theme="1"/>
        <rFont val="Calibri"/>
        <family val="2"/>
      </rPr>
      <t xml:space="preserve">                                                                                                                         Montenegro</t>
    </r>
    <r>
      <rPr>
        <sz val="10"/>
        <color theme="1"/>
        <rFont val="Calibri"/>
        <family val="2"/>
      </rPr>
      <t xml:space="preserve">: I.E Marco Fidel Suarez ( sede Antonio Nariño, la Isabela y Campohermoso)  
La Tebaida: I.E Antonio Narino ( sede Antonio Narino)                    </t>
    </r>
    <r>
      <rPr>
        <b/>
        <sz val="10"/>
        <color theme="1"/>
        <rFont val="Calibri"/>
        <family val="2"/>
      </rPr>
      <t>Pijao</t>
    </r>
    <r>
      <rPr>
        <sz val="10"/>
        <color theme="1"/>
        <rFont val="Calibri"/>
        <family val="2"/>
      </rPr>
      <t xml:space="preserve">: I.E Luis Granada Mejia (sede La Cruz, Cañaveral, Sede Principal)                                                                                                                                                                                                                          </t>
    </r>
    <r>
      <rPr>
        <b/>
        <sz val="10"/>
        <color theme="1"/>
        <rFont val="Calibri"/>
        <family val="2"/>
      </rPr>
      <t>Quimbaya</t>
    </r>
    <r>
      <rPr>
        <sz val="10"/>
        <color theme="1"/>
        <rFont val="Calibri"/>
        <family val="2"/>
      </rPr>
      <t xml:space="preserve">: I.E Mercadotecnia ( sede General Santander)                                                                                                                                                                                                                                                </t>
    </r>
    <r>
      <rPr>
        <b/>
        <sz val="10"/>
        <color theme="1"/>
        <rFont val="Calibri"/>
        <family val="2"/>
      </rPr>
      <t>Salento:</t>
    </r>
    <r>
      <rPr>
        <sz val="10"/>
        <color theme="1"/>
        <rFont val="Calibri"/>
        <family val="2"/>
      </rPr>
      <t xml:space="preserve"> I. E Boquia (Sede Luis Menotti Pescarmona), I.E Antonio Nariño (sede Antonio Nariño, Barrio Cantarito)                                                                                                                                </t>
    </r>
  </si>
  <si>
    <t>Nota: en la ejecucion financiera de esta meta se invirtieron recursos provenientes de la Estampilla Prodesarrollo correspondiente al sector Equipamiento por $ 271.325.300 con obligaciones con corte al 31 de marzo de $ 92.798.900.
Se intervinieron (20) Instituciones Educativas en (109) sedes educativas con actividades de mantenimiento, mejoramiento y/o rehabilitacion, asi:
Por Contrato de obra publica:
* Municipio de Genova: I. E Genova Sede Instituto Genova.
* Municipio de Calarca: I. E Baudilio Montoya Sede la Granja.
* Municipio de Montenegro: I. E General Santander Sede General Santander.
Con la ejecucion del contrato de sedes educativas priorizadas, se atendieron con actividades de limpieza y mantenimiento de pozos septicos  105 sedes educativas asi:
* Municipio de la Tebaida: I. E la Popa ( sedes la Silvia, la Palmita, Mora Hermanos, El Ocaso y la Popa).
* Municipio de Montenegro: I. E Marco Fidel Suarez (sedes Campohermoso, el Castillo, Guatemala, Antonio Nariño, Risaralda, Buenos Aires, Fernando Arango, La Gran Colombia, Miguel Duque y Simon Bolivar)
*Municipio de Quimbaya: I. E el Laurel (sedes Alqueria, la Meseta,  La Camelia,Jose Antonio Galan, el Porvenir, Mesa Baja, Jose Prudencio Padilla, el Jazmin, Kerman y San Vicente), I.E Ramon Messa Londoño ( sedes El Jardin, Pueblo Rico, sede principal), I. E el Naranjal ( sedes Sagrada Familia y Morelia Alta)
*Municipio de Circasia: I. E Hojas Anchas (sedes la Cristalina, Hojas Anchas, Jose Antonio Paez, Pinares, Martha y el Congal).
*Municipio de Filandia: I. E Francisco Miranda (sedes la Palmera, Francisco Miranda, la Castalia, Lorencita Villegas, Ancizar Lopez, la Julia), I.E San Jose ( sedes San Luis, Patilvilca, el Congal, el Paraiso, Sucre, Bambuco Bajo, San Jose, el Vigilante, el Placer, las Mercedes, Raquel Mejia, el Vergel, San Gabriel y el Paraiso.
*Municipio de Calarca: I. E San Rafael ( sedes el Danubio, Guayaquil Alto, Pensil, Crucero, San Rafael y Pradera Alta), I.E Baudilio Montoya (sedes la Estrella, la Granja y la Albania), I. E San Bernando ( sede Calle Larga).
* Municipio de Salento: I. E Boquia (sedes Boquia, Canaan, la Palmera, Republica de Colombia, Santisima Trinidad, El Castillo y Buenos Aires Alto).
* Municipio de Genova: I. E Genova (sedes Pedregales Bajo, La Coqueta, La Primavera, San Juan Alto, San Juan Bajo, Rio Gris Bajo, Rio Gris Alto, Cristales, Jose Eustaquio Rivera, La Esmeralda, La Playa y Marco Fidel Suarez).
*Municipio de Buenavista: I. E Rio Verde Bajo ( sedes los Sauces, Andres Rosillo, el Placer, Paraguay, Rio Verde Bajo, Sardineros y el Balso)
* Municipio de Pijao: I. E Luis Granada Mejia ( Sede Cañaveral y la Cruz ), I. E la Mariela ( sede Francisco Jose de Caldas, La Mariela).
*Municipio de Cordoba: I. E Ciudela Jose Ma. Cordoba ( sedes San Jose de la Concha, Travesias, Siberia Alta, Jardin Bajo, el Placer, Bellavista y Guayabal)
Con el contrato de materiales y cuadrillas adscritas a la Secretaria se intervino:
*Municipio de Pijao:  I. E la Mariela Sede Espartillal (poblacion beneficiada 20 estudiantes)
* Municipio de Montenegro: I.E el Caimo sede Etelvina Lopez ( poblacion beneficiada 40 estudiantes)
*Municipio de Genova: I. E Genova Sede I. E Genova (poblacion beneficiada 700 estudiantes)
* Municipio de Circasia: I. E Hojas Anchas  sede Rafael Uribe Uribe vereda Villarazo (poblacion beneficiada 90 estudiantes)</t>
  </si>
  <si>
    <t>Se intervinieron (20) Instituciones Educativas en (110) sedes educativas con actividades de mantenimiento, mejoramiento y/o rehabilitacion, asi:
Por Contrato de obra publica:
* Municipio de Genova: I. E Genova Sede Instituto Genova.
* Municipio de Calarca: I. E Baudilio Montoya Sede la Granja.
* Municipio de Montenegro: I. E General Santander Sede General Santander.
Con la ejecucion del contrato de sedes educativas priorizadas, se atendieron con actividades de limpieza y mantenimiento de pozos septicos  105 sedes educativas asi:
* Municipio de la Tebaida: I. E la Popa ( sedes la Silvia, la Palmita, Mora Hermanos, El Ocaso y la Popa).
* Municipio de Montenegro: I. E Marco Fidel Suarez (sedes Campohermoso, el Castillo, Guatemala, Antonio Nariño, Risaralda, Buenos Aires, Fernando Arango, La Gran Colombia, Miguel Duque y Simon Bolivar)
*Municipio de Quimbaya: I. E el Laurel (sedes Alqueria, la Meseta,  La Camelia,Jose Antonio Galan, el Porvenir, Mesa Baja, Jose Prudencio Padilla, el Jazmin, Kerman y San Vicente), I.E Ramon Messa Londoño ( sedes El Jardin, Pueblo Rico, sede principal), I. E el Naranjal ( sedes Sagrada Familia y Morelia Alta)
*Municipio de Circasia: I. E Hojas Anchas (sedes la Cristalina, Hojas Anchas, Jose Antonio Paez, Pinares, Martha y el Congal).
*Municipio de Filandia: I. E Francisco Miranda (sedes la Palmera, Francisco Miranda, la Castalia, Lorencita Villegas, Ancizar Lopez, la Julia), I.E San Jose ( sedes San Luis, Patilvilca, el Congal, el Paraiso, Sucre, Bambuco Bajo, San Jose, el Vigilante, el Placer, las Mercedes, Raquel Mejia, el Vergel, San Gabriel y el Paraiso.
*Municipio de Calarca: I. E San Rafael ( sedes el Danubio, Guayaquil Alto, Pensil, Crucero, San Rafael y Pradera Alta), I.E Baudilio Montoya (sedes la Estrella, la Granja y la Albania), I. E San Bernando ( sede Calle Larga).
* Municipio de Salento: I. E Boquia (sedes Boquia, Canaan, la Palmera, Republica de Colombia, Santisima Trinidad, El Castillo y Buenos Aires Alto).
* Municipio de Genova: I. E Genova (sedes Pedregales Bajo, La Coqueta, La Primavera, San Juan Alto, San Juan Bajo, Rio Gris Bajo, Rio Gris Alto, Cristales, Jose Eustaquio Rivera, La Esmeralda, La Playa y Marco Fidel Suarez).
*Municipio de Buenavista: I. E Rio Verde Bajo ( sedes los Sauces, Andres Rosillo, el Placer, Paraguay, Rio Verde Bajo, Sardineros y el Balso)
* Municipio de Pijao: I. E Luis Granada Mejia ( Sede Cañaveral y la Cruz ), I. E la Mariela ( sede Francisco Jose de Caldas, La Mariela).
*Municipio de Cordoba: I. E Ciudela Jose Ma. Cordoba ( sedes San Jose de la Concha, Travesias, Siberia Alta, Jardin Bajo, el Placer, Bellavista y Guayabal)
Con el contrato de materiales y cuadrillas adscritas a la Secretaria se intervino:
*Municipio de Pijao:  I. E la Mariela Sede Espartillal (poblacion beneficiada 20 estudiantes)
* Municipio de Montenegro: I.E el Caimo sede Etelvina Lopez ( poblacion beneficiada 40 estudiantes)
*Municipio de Genova: I. E Genova Sede I. E Genova (poblacion beneficiada 411 estudiantes)
* Municipio de Circasia: I. E Hojas Anchas  sede Rafael Uribe Uribe vereda Villarazo (poblacion beneficiada 90 estudiantes)
* Municipio de Salento: I. E Boquia ( sede Palestina) adecuacion del aula maxima.</t>
  </si>
  <si>
    <t>Gobernación - Secretaría de Aguas e Infraestructura</t>
  </si>
  <si>
    <t xml:space="preserve">Infraestructura  de Instituciones Educativas  con procesos  constructivos ,  y/o mejorados, y/o ampliados, y/o mantenidos, y/o  reforzados </t>
  </si>
  <si>
    <t xml:space="preserve">Infraestructura de Instituciones Educativas construída y/o Mejorada, y/o Ampliada, y/o Mantenida, Y/o  Reforzada </t>
  </si>
  <si>
    <t>El No. de sedes de instituciones edecucativas beneficiadas con nuevos y mejores espacios en el año 2020 fue de 0, debido que se realizaron  visitas técnicas, caracterización y levante de presupuesto a Instituciones Educativas a intervenir, en este periodo.</t>
  </si>
  <si>
    <t>El No. de sedes de instituciones edecucativas beneficiadas con nuevos y mejores espacios en el año 2021 es de 5, Se realizó mantenimiento y/o mejoramiento de edificaciones y/o escenarios públicos a 5 Instituciones Educativas mediante convenio No. 063 de 2021 con la empresa para el desarrollo territorial PROYECTA por $1.062.662.479,64 con un aportes por parte de la secretaria de Aguas e Infraestructura de $158.321.359  para la intervención de :
Mantenimiento y mejoramiento de equipamientos colectivos comunitarios e instituciones educativas en el municipio de Montenegro 
1.  Institución Educativa María Goretti Sede Santa Maria Goretti: Dentro de las actividades realizadas se pueden resaltar, entre otras, limpieza y rejuvenecimiento de fachadas, mantenimiento preventivo de cubiertas, mantenimiento preventivo de canales de aguas lluvias, aplicación de estuco y pintura en general.
2. Institución Educativa General Santander: Sede General Santander, Sede Jesus Maria Obando: Dentro de las actividades realizadas se pueden resaltar, entre otras, limpieza y rejuvenecimiento de fachadas, mantenimiento preventivo de cubiertas, mantenimiento preventivo de canales de aguas lluvias, aplicación de estuco y pintura en general.
3. Institución Educativa Montenegro Sede Inst Montenegro, Sede Rafael Uribe Uribe: Dentro de las actividades realizadas se pueden resaltar, entre otras, limpieza y rejuvenecimiento de fachadas, mantenimiento preventivo de cubiertas, mantenimiento preventivo de canales de aguas lluvias, aplicación de estuco y pintura en general.
4. Institucion Educativa Marco Fidel Suarez 
Sede la Esperanza: Dentro de las actividades realizadas se pueden resaltar, entre otras, limpieza y rejuvenecimiento de fachadas, mantenimiento preventivo de cubiertas, mantenimiento preventivo de canales de aguas lluvias, aplicación de estuco y pintura en general.
Mantenimiento y mejoramiento de equipamientos colectivos y comunitarios e instituciones educativas en el municipio de Filandia Quindío 
5. Institucion Educativa San Jose 
Sede Educativa el Congal , Sede Educativa el Vergel: Se realizó las siguientes intervenciones, Pintura interior, pintura exterior, desmonte e instalación de cielorraso, demolición he instalación de piso, recorrido de cubierta, desmonte e instalación de tejas en mal estado.</t>
  </si>
  <si>
    <t>El No. de sedes de instituciones edecucativas beneficiadas con nuevos y mejores espacios en el año 2022 es de 8, Se realizó mantenimiento a 8 Instituciones Educativas del departamento:
1. Instituciones Educativas Los Pinos del municipio de Salento: se  realizó cerramiento con malla eslabonada y tubería  galvanizada para la  ampliación del cerramiento a una mayor altura , mantenimiento de cerramiento, templada y fijación de malla para evitar desbordamiento de los balones.
2.Institución Educativa Naranjal municipio de Quimbaya se realizó demolición de concreto de vía interna en mal estado y se retiró escombro, nivelación de terreno  y se fundió placa con hierro de temperatura.
3.  Institución Educativa Libre de Circasia – sede – Consuelo Betancourt  mejoramiento de las instalaciones del restaurante escolar, mediante Resane y estuco sobre muros, Aplicación de pintura vinilo sobre muros, Aplicación de pintura epóxica sobre muros, Reposición de repellos sobre zócalos, Pintura tipo Koraza exterior sobre zócalos, Pintura esmalte sobre carpintería metálica.
4. Institución Educativa Antonio Nariño – Calarcá Quindío  Adecuaciones locativas restaurante escolar, Resane y estuco sobre muros, Aplicación de pintura vinilo sobre muros, Cambio de tejas deterioradas, Construcción de media caña en mortero para impermeabilización de losa en cubierta, Instalación de guarda escoba – media caña en PVC.
5. Institución Educativa Francisco Miranda, del corregimiento La India municipio de Filandia Quindío adecuaciones locativas, Instalación de guarda escoba media caña en PVC, Instalación de mesones en acero inoxidable, Instalación de lavaplatos en acero inoxidable, Fraguado de piso cerámico, Instalación de soportes metálicos para estantería.
6. Institución Educativa Quimbaya – Sede Principal Adecuaciones locativas restaurante escolar, Resane y estuco sobre muros, Aplicación de pintura epoxica de Poliuretano sobre muros, Impermeabilización de junta de construcción, Instalación de enchape cerámico sobre pared formato 20x20 cm.
7. Institución Educativa Policarpa Salavarrieta – Sede – Antonia Santos municipio de Quimbaya adecuaciones locativas, Reposición de tejas en fibro cemento, Resane y estucos sobre muros, Aplicación de pintura epóxica de Poliuretano sobre muros, Aplicación de pintura epóxica de Poliuretano sobre cielo raso, Cambio de láminas de panel para cielo raso.
8. Institución Educativa Quimbaya – Sede Sagrado Corazón Adecuaciones locativas restaurante escolar, Resane y estuco sobre muros, Aplicación de pintura epoxica de Poliuretano sobre muros, Pintura de esmalte sintético para carpintería metálica.
Se adjudicó obra de mantenimiento y/o mejoramiento de 38 Instituciones  Educativas de los diferentes municipios del departamento del Quindío, quedó pendiente la adjudicación de la interventoría para dar inicio a las obras en el 2023.
Para la vigencia 2023 se dará cumplimiento a esta meta, que será en esta oportunidad de 38 instituciones beneficiadas, a través del proyecto BPIN 2020003630050 “Mantenimiento de la infraestructura Educativa en el Departamento del Quindío” el cual cuenta con un proceso de contratación adjudicado en el año 2022 con objeto “CONTRATO DE OBRA PARA EL MEJORAMIENTO Y ADECUACIÓN DE LA INFRAESTRUCTURA EDUCATIVA EN EL DEPARTAMENTO DEL QUINDIO”. Sobre el proceso contractual mencionado se puede precisar lo siguiente: el contratista de obra se adjudicó el 17 de noviembre del 2022, y la interventoría se encuentra en proceso jurídico, publicación de pliegos próxima a ser adjudicada.
Las intervenciones se realizarán de acuerdo con el cronograma establecido con el supervisor o interventor en los municipios de Armenia, Calarcá, Filandia, Circasia, Córdoba, Génova, La Tebaida, Montenegro, Pijao, Quimbaya y Salento, de manera tal que no supere el plazo de ejecución, específicamente en las siguientes sedes de las instituciones educativas:</t>
  </si>
  <si>
    <t xml:space="preserve">El No. de sedes beneficiadas con nuevos y mejores espacios, para la vigencia 2023 es de 32 (Fuente: Sec de agua e infraestructura 2023). Se realizó mantenimiento a 32 Instituciones Educativas a través de los siguientes contratos: LP010-INF014-2022, LP010-INF015-2022, LP010-INF016-2022, CM012-INF012-INTERVENTORIA-2023, se relacionan a continuación:  
LOTE 01
1.  I.E BAUDILIO MONTOYA SEDE PRINCIPAL - SEDE LA ESTRELLA
2  I.E ROBLEDO SEDE PRINCIPAL
3  I.E SAN RAFAEL SEDE PRADERA ALTA- SEDE LA PRIMAVERA
4  I.E INSTITUTO CALARCÁ
5  I.E INSTITUTO TECNOLOGICO DE CALARCÁ
6. I.E FELIPE MELENDEZ SEDE PRINCIPAL - MUNICIPIO DE FILANDIA
7. I.E HENRY MARIN GRANADA SEDE PRINCIPAL - MUNICIPIO DE CIRCASIA
8. I.E BOQUIA SEDE PRINCIPAL - MUNICIPIO DE SALENTO
9. I.E BARCELONA ALTA SEDE PRINCIPAL - MUNICIPIO DE CIRCASIA
LOTE 02
10. I.E TEBAIDA - MUNICIPIO DE LA TEBAIDA
11. I.E GABRIELA MISTRAL SEDE PRINCIPAL DEL MUNICIPIO DE LA 
TEBAIDA
12. I.E MERCADOTECNIA DEL MUNICIPIO DE QUIMBAYA
13. I.E POLICARPA SAVALARIETA DELMUNICIPIO DE QUIMBAYA
14. I.E INSTITUTO QUIMBAYA DEL MUNICIPIO DE QUIMBAYA
15. I.E INSTITUTO SIMON BOLIVAR DEL MUNICIPIO DE QUIMBAYA
16. I.E INSTITUTO HOJAS ANCHAS DEL MUNICIPIO DE ARMENIA
17. I.E FUNDADORES-SEDE PRINCIPAL- SEDE FRANCISCO JOSÉ DE CALDAS DEL MUNICIPIO DE MONTENEGRO. (Proyecta también intervino)
18. I.E SANTA MARÍA GORETTI SEDE PRINCIPAL DEL MUNICIPIO DE MONTENEGRO (Proyecta también intervino)
19. I.E LA POPA SEDE PRINCIPAL DEL MUNICIPIO DE LA TEBAIDA (Proyecta también intervino)
20. I.E MARCO FIDEL SUAREZ SEDE CARMEN DEL MUNICIPIO DE MONTENEGRO (Proyecta también intervino)
LOTE 03
21. I.E GENERAL SANTANDER - MUNICIPIO DE CALARCÁ
22. I.E RAFAEL URIBE - MUNICIPIO DE CALARCÁ
23. I.E SAN BERNARDO SEDE BARRAGAN - MUNICIPIO DE CALARCA 
24. I.E SAN RAFAEL SEDE VISTA HERMOSA - SEDE EL DANUBIO- SEDE EL PENSIL DEL MUNICIPIO DE CALARCA 
25. I.E JOSE MARIA CORDOBA - MUNICIPIO DE CORDOBA
26. I.E FRANCISCO DE PAULA SANTANDER - MUNICIPIO DE PIJAO 
27. I.E JUAN XXIII - MUNICIPIO DE PIJAO 
28. I.E LA MARIELA - MUNICIPIO DE PIJAO
29. I.E INSTITUTO PIJAO SEDE MARIA AUXILIADORA - MUNICIPIO DE PIJAO 
30. I.E INSTITUTO GENOVA - MUNICIPIO DE GENOVA
31. I.E JOSE EUSTACIO RIVERA GENOVA - MUNICIPIO DE GENOVA 
32. I.E SAN VICENTE DE PAUL - MUNICIPIO DE PIJAO
</t>
  </si>
  <si>
    <t>PLAN DE ACCIÓN POLÍTICA GENERACIÓN DE INGRESOS ESTRATEGIA 2</t>
  </si>
  <si>
    <t>2021 (FÍSICA)</t>
  </si>
  <si>
    <t>2021 (ECONÓMICA)</t>
  </si>
  <si>
    <t>2022 Diciembre (FÍSICA)</t>
  </si>
  <si>
    <t>2022 Diciembre (ECONÓMICA)</t>
  </si>
  <si>
    <t>2023 (FÍSICA)</t>
  </si>
  <si>
    <t>2023 (ECONÓMICA)</t>
  </si>
  <si>
    <t>2024 I TRIMESTRE (FÍSICA)</t>
  </si>
  <si>
    <t>2024 I TRIMESTRE (ECONÓMICA)</t>
  </si>
  <si>
    <t>Mejoramiento de las MIPYMES</t>
  </si>
  <si>
    <t>Oportunidades para la formalización y la acumulación de activos</t>
  </si>
  <si>
    <t>Aumentar la tasa de formalización de las MIPYMES para garantizar los márgenes de sostenibilidad y desarrollo a escala.</t>
  </si>
  <si>
    <t>Tasa de formalización de las MIPYMES</t>
  </si>
  <si>
    <t>4 municipios</t>
  </si>
  <si>
    <t>Jornadas Formalización Sector Turismo. Visitar y sensibilizar hacia la formalización a todos los propietarios de  los establecimientos identificados como informales del sector turismo.</t>
  </si>
  <si>
    <t>Visitar y sensibilizar hacia la formalización a todos los propietarios de  los establecimientos identificados como informales del sector turismo.</t>
  </si>
  <si>
    <t>Campaña Soy Formal. Promover la cultura de la formalidad y sus beneficios mediante la campaña "SOY FORMAL" la cual se materializa en piezas de publicidad en los diferentes medios de comunicación regionales así como en las redes sociales de la entidad y sus canales internos de comunicación.</t>
  </si>
  <si>
    <t>Promover la cultura de la formalidad y sus beneficios mediante la campaña "SOY FORMAL" la cual se materializa en piezas de publicidad en los diferentes medios de comunicación regionales así como en las redes sociales de la entidad y sus canales internos de comunicación.</t>
  </si>
  <si>
    <t>Indicador anual. Esta información es adquiridad atraves del boletin Dinámica empresarial de la cámara de comercio, el cual en verificación no ha sido publicado.</t>
  </si>
  <si>
    <t>Gobernación - Secretaría de Turismo, Industria y Comercio</t>
  </si>
  <si>
    <t>Ordenamiento social y uso productivo del territorio rural. "Tú y yo con un campo planificado"</t>
  </si>
  <si>
    <t>Servicio de apoyo para el fomento de la formalidad</t>
  </si>
  <si>
    <t>Empresas asistidas técnicamente</t>
  </si>
  <si>
    <t>Para la vigencia 2020 la tasa de formalizaciòn es 75%. Corresponde a 4.661 empresas matriculadas, renovadas 15003 de un total de 19906.
Fuente: informe Càmara de comercio"Dinamica empresarial del Quindìo"</t>
  </si>
  <si>
    <t>Para la vigencia 2021 la tasa de formalizaciòn es del 77%. Corresponde al 4.844 empresas matriculadas, renovadas 16055 de un tola de 20899.</t>
  </si>
  <si>
    <t>Para la vigencia 2022 la tasa de formalizaciòn es 100%. Corresponde a 5.064 empresas creadas.
Fuente: https://www.cronicadelquindio.com/noticias/economia/en-el-quindio-se-presento-un-incremento-historico-este-ano-en-la-creacion-de-empresas 
 Se sensibilizaron 150 personas en la formalización, mediante las acciones de socialización y ajuste al PLAN DE ORDENAMIENTO PRODUCTIVO Y SOCIAL DE LA PROPIEDAD RURAL DEL DEPARTAMENTO DEL QUINDÍO, así como apoyo a convenio de Cooperación Técnica entre la Unidad de Planificación Rural Agropecuaria UPRA, POPSPR, SIPRA y EVAS, además de actividades de apoyo a proceso de evaluación de tierras desde el componente estructural y productivo para el departamento del Quindío y en coordinación con el equipo de trabajo de la UPRA se apoyó la  definición y ajuste de los tipos de utilización de la tierra (TUT) para las apuestas productivas y las metodologías de extensión agropecuaria (PDEA),  la asistencia técnica agropecuaria en la certificación de las BPA, BPG, GAB y BPM con los usuarios de las asociaciones COSPASQUIN Y ASOPROFIL de los municipios de CIRCASIA Y FILANDIA.</t>
  </si>
  <si>
    <t xml:space="preserve">Para la vigencia 2023 la tasa de formalizaciòn de la MIPYMES es de 100% donde las empresas registradas en Càmara de Comercio para la vigencia 2023 corresponde a 22.300 (Fuente: Informe econòmico Càmara de Comercio 2023). 
No obstante, Catorce (14) empresas asistidas técnicamente, a través de la Dirección de Industria y Comercio con la socialización del programa de asistencia técnica a las Mipymes para el acceso a nuevos mercados, el cual consiste en el acompañamiento para la realización del diagnóstico en materia de mercadeo como punto de partida para el apoyo a la posterior formulación del plan de mercadeo de cada una de las siguientes empresas:
1.GASTROBAR EL ORIGEN: Municipio: Circasia Q.,  Finca villa Lucero vereda el cristalino municipio de Circasia Q,  Actividad comercial: Restaurante,  Apertura: 11 de febrero 2023,  Empleaos generados: cuatro (4)             
2. TIENDA DE ROPA HUELLA. Municipio: Armenia Q, dirección: Barrio la Miranda Mz E casa 3 de Armenia, actividad comercial: Venta de ropa nacional y americana para dama, apertura: 22 de noviembre del 2022, Empleos generados: Dos (2)
3. JHOMBA SPORT: Municipio: Armenia Q., dirección: Cra. 17 calle 19 esquina centro comercial Manhattan local 29 segundo piso, actividad comercial: Almacén de diseño y publicidad, apertura: en el año 2016, Empleos generados: Siete (7) 
4. BAR BACARDI. Municipio: Armenia Q, Carrera 19 con calle 1 # 19 local 33 de Nisa Bulevar Armenia, Apertura: 22 años (reinaugurado el 23 de marzo de 2023, Empleos generados: DOS (2), Establecimiento de comercio dirigido a la venta y consumo de licor
5. Hotel sexto by Icono: Municipio: Armenia Q, Dirección: carrera 14 con calle 35 Norte # 18, avenida bolívar Armenia, Apertura: 1 de septiembre del 2022, Empleaos generados Siete (7) establecimiento de comercio que pertenece a icono centro empresarial
6. TIERRACOFFE: Municipio: Quimbaya, Dirección: calle 19 # 5-29, apertura: 6 de agosto del 2022, empleos generados: Tres (3), establecimiento comercial de café y repostería  
7. A. típico café consciente y saludable: Municipio: Circasia, dirección: calle 8 # 14-51, apertura: 10 de marzo de 2023, empleados: Dos (2) los propietarios, tienda saludable. 
8. Crearte Y &amp; V: Municipio: La Tebaida., apertura: Hace dos años, empleados: Dos (2), una con discapacidad auditiva (sorda muda), taller de artesanías
9. El horno pizza artesanal: Municipio: Armenia, dirección: carrera 17 con calle 2 # 38 barrio fundadores, apertura: Hace un año, empleados: uno (1), establecimiento: gastronómico
10. Mafe Boutique: Municipio: Armenia, dirección: barrio laureles de Armenia Calle 16 número 19 local 2, apertura: 28 de abril de 2023, empleos generados:  uno (1), establecimiento comercial de ropa.
11. MOSTO CAFE &amp; PUB: Municipio: Armenia, dirección: carrera 14 #35N-18 local 103, apertura: agosto de 2022, empleos: seis (6), establecimiento café y bar.
12. Todo hogar: Municipio: Circasia, Dirección: carrera 15 # 8-16, Apertura: año 2011, empleos generados: Determinado por turnos, establecimiento de lencería para el hogar.
13. Sabores de mi tierra: Municipio: Armenia, dirección: Cra 14 Nro. 11-22 piso 2 y 3, apertura 2023, Establecimiento: Gastronómico.
14. Ricuras del Pacifico: Municipio: Armenia, dirección: Barrio la cristalina manzana 3 casa, apertura 2021, Empleados: tres (3), Establecimiento: Gastronómico.
Algunos de los emprendimientos que se venían trabajando en vigencias anteriores y de acuerdo al diagnóstico realizado estos no siguieron por falta de recursos e inversión y otros cambiaron de domicilio.   </t>
  </si>
  <si>
    <t>12 municipios</t>
  </si>
  <si>
    <t>Campaña Soy Formal               Promover la cultura de la formalidad y sus beneficios mediante la campaña "SOY FORMAL" la cual se materializa en piezas de publicidad en los diferentes medios de comunicación regionales así como en las redes sociales de la entidad y sus canales internos de comunicación.</t>
  </si>
  <si>
    <t>Censo Empresarial. Visitar y sensibilizar hacia la formalización a todos los propietarios de los establecimientos identificados como informales en todo el departamento del Quindío</t>
  </si>
  <si>
    <t>Visitar y sensibilizar hacia la formalización a todos los propietarios de los establecimientos identificados como informales en todo el departamento del Quindío</t>
  </si>
  <si>
    <t>Aumentar el financiamiento para microemprendedores y pequeñas empresas</t>
  </si>
  <si>
    <t>Fortalecer los programas productivos, programas de bancarización y ahorro, para el apalancamiento financiero de las MIPYMES.</t>
  </si>
  <si>
    <t>Programas productivos, programas de bancarización y ahorro, fortalecidos</t>
  </si>
  <si>
    <t>60% de los programas identificados  en linea base</t>
  </si>
  <si>
    <t>Quindío rural, inteligente, competitivo y empresarial</t>
  </si>
  <si>
    <t>Hacia el Emprendimiento, Empresarismo, asociatividad y generación de empleo en el Departamento del Quindío</t>
  </si>
  <si>
    <r>
      <rPr>
        <sz val="10"/>
        <color theme="1"/>
        <rFont val="Calibri"/>
        <family val="2"/>
      </rPr>
      <t xml:space="preserve">Implementar un programa de gestión financiera para el desarrollo de emprendimiento, empresarismo y asociatividad </t>
    </r>
    <r>
      <rPr>
        <b/>
        <sz val="10"/>
        <color theme="1"/>
        <rFont val="Calibri"/>
        <family val="2"/>
      </rPr>
      <t>(46)</t>
    </r>
  </si>
  <si>
    <t xml:space="preserve">Se implementó el Programa de Gestión Financiera para contrarestrar el gota a gota en los municipios de Montenegro y La Tebaida. </t>
  </si>
  <si>
    <t>El Programa Solidiario  no es de bancarizacion  ni de ahorro</t>
  </si>
  <si>
    <t>El Departamento del Quindío por medio de la Secretaría de Turismo, Industria y Comercio, en 2017 firmó un convenio con la Cooperativa de Ahorro y Crédito COFINCAFE, con el fin de establecer un programa de acceso a crédito flexible para micros y pequeños empresarios.  Esta línea de crédito llamada “Solidiario” funciono en todos los municipios del Departamento con excepción de Armenia, sin embargo para el 2018 se proyectó para que funcione en la totalidad del territorio.</t>
  </si>
  <si>
    <t>Creditos solidiario: En el segundo trimestre se otorgaron 297 y en el IV trimestre se otrogaron 104</t>
  </si>
  <si>
    <t>al Segundo trimestre no se ha realizado ningun comvenio para el credisolidario</t>
  </si>
  <si>
    <t>Gobernación - Secretaría de Agricultura</t>
  </si>
  <si>
    <t>Servicio de apoyo financiero para proyectos productivos</t>
  </si>
  <si>
    <t>Proyectos productivos cofinanciados</t>
  </si>
  <si>
    <t>El porcentaje de programas productivos, programas de bancarización y ahorro, fortalecidos en el año 2020 fue del 0%; se han  realizado gestiones pertinentes para la estructuración de los perfiles de alianzas productivas del Ministerio de agricultura y en el acompañamiento técnico y diagnóstico a las organizaciones rurales apoyadas por la secretaría de Agricultura, con recursos de la meta formalización de empresas, meta que se armonizó en el nuevo plan de desarrollo, lográndose la estructuración de 17 perfiles de alianzas productivas en 8 municipios del departamento, y de los cuales 7 fueron priorizados por la dependencia para aprobación del MADR, con la gestión de aproximadamente 3.729.864.656 millones de pesos y la posibilidad de beneficiar a 263 productores rurales a través de acuerdos comerciales y de agricultura por contrato. 
Actualmente se está perfeccionando con el Ministerio de Agricultura el convenio interinstitucional de Alianzas productivas, para proceder a desembolsos de los recursos.</t>
  </si>
  <si>
    <t>Para la vigencia 2021 no se fortalecieron programas productivos. Sin embargo se cofinanciaron 6 proyectos productivos a través de convocatoria realizada por el Ministerio de Agricultura y  Desarrollo rural, a través de la figura  vigencia futura,  así:
1. Convenio No. 084 - 2021, con la ASOCIACIÓN VICTIMAS DE PIJAO “ASOVICPI”.
2. Convenio No. 078-2021 con la  ASOCIACIÓN DE PRODUCTORES DE AGUACATE DE FILANDIA (HASSFILANDIA.
3. Convenio No. 087 con la   ASOCIACION AGROPLATANERA DEL CACIQUE CALARCÁ.
4. Convenio No. 080-2021 con la ASOCIACIÓN DE RELEVO GENERACIONAL DEL CAMPO ARMENIA – ASORGEC.
5. Convenio No.085-2021 con la ASOCIACIÓN AGROPECUARIA AGROQUIN.
6. Convenio No. 083-2021 con la ASOCIACIÓN DE PLANTAS AROMATICAS Y DESHIDRATADOS DEL QUINDIO (AROMAQUIN) CALARCA.</t>
  </si>
  <si>
    <t>Para la vigencia 2022 se fortalecieron 8 programas productivos. Se cofinanciaron 8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087-2021, con la   ASOCIACION AGROPLATANERA DEL CACIQUE CALARCÁ.                                                                                                            4. Convenio No. 080-2021 con la ASOCIACIÓN DE RELEVO GENERACIONAL DEL CAMPO ARMENIA – ASORGEC .
5. Convenio No.  046: AUNAR ESFUERZOS ENTRE LA ORGANIZACIÓN DE PRODUCTORES ASOCIACIÓN EMPRESARIAL AGROPECUARIA DE LA VEREDA LA MARIELA PIJAO Y EL DEPARTAMENTO DEL QUINDÍO.
6. Convenio No. 041   AUNAR ESFUERZOS ENTRE LA ORGANIZACIÓN DE PRODUCTORES ASOCIACIÓN DE JOVENES CAFETEROS DE GÉNOVA “ASOJOCA” Y EL DEPARTAMENTO DEL QUINDÍO.
7- Convenio No. 042: AUNAR ESFUERZOS ENTRE LA ORGANIZACIÓN DE PRODUCTORES ASOCIACIÓN DE DESPLAZADOS DEL MUNICIPIO DE GENOVA QUINDIO “ASDEGEQUIN Y EL DEPARTAMENTO DEL QUINDÍO.
8- Convenio No. 040: AUNAR ESFUERZOS ENTRE LA ORGANIZACIÓN DE PRODUCTORES CORPORACION DE PASSIFLORAS DEL QUINDIO  “CORPASSQUIN Y EL DEPARTAMENTO DEL QUINDÍO.
Cabe anotar que son los mismos proyectos de la vigencia 2021 (los cuales no fueron reportados en ese año ya que quedaron como vigencia futura y se pagaron en esta vigencia).</t>
  </si>
  <si>
    <t>Para la vigencia 2023 se apoyaron 304 crèditos con un subsidio 3 puntos compensados en la tasa de interès entre el Departamento y el Banco agrario de Colombia (Fuente: Sec de agricultura departamental 2023).
Tambièn, a través de 8 convenios de alianzas productivas.
1. ALIANZA ASOEMGE (Asociación de jóvenes emprendedores de Génova), CONVENIO 019, cuyo objeto es: Aunar esfuerzos entre la asociación de jóvenes emprendedores de Génova - ASOEMGE, y el departamento del Quindío, para desarrollar la ejecución del  proyecto alianza productiva por la equidad de género PAAP, para el mejoramiento e innovación tecnológica de banano gros Michel en el municipio de Génova Quindío” dentro de la convocatoria realizada por el ministerio de agricultura y desarrollo rural.(pago realizado el 15 de septiembre de 2023)
2. ALIANZA PORCIGENOVA (Asociación Genovesa de Porcicultores), CONVENIO 016, cuyo objeto es: Aunar esfuerzos entre la organización de productores “Asociación Genovesa de Porcicultores – PORCIGÉNOVA y el departamento del Quindío, para desarrollar la ejecución del proyecto alianza productiva  PAAP, para el fortalecimiento de la producción y comercialización de carne de cerdo para la asociación genovesa de porcicultores-PORCIGO, dentro de la convocatoria realizada por el ministerio de Agricultura y Desarrollo Rural.
3. ALIANZA MANOS UNIDAS (Organización de Productores “FUNDACIÓN MANOS UNIDAS DE DIOS FMUD), CONVENIO 017, cuyo objeto es: Aunar esfuerzos entre la organización de productores “fundación manos unidas de dios FMUD”  y el departamento del Quindío, para desarrollar la ejecución del  proyecto alianza productiva  PAAP, para la producción agroecológica de guadua en los municipios de Buenavista y córdoba, Quindío, dentro de la convocatoria realizada por el ministerio de Agricultura y Desarrollo Rural.
4. ALIANZA  AROMA DE CAMPO ((Organización de productores “Asociación de Mujeres Cafeteras de Génova (huevo, Génova – Quindío), CONVENIO 021, cuyo objeto es: Aunar esfuerzos entre la organización de productores “asociación de mujeres cafeteras de Génova – aroma de campo y el departamento del Quindío, para desarrollar la ejecución del  proyecto alianza productiva  PAAP, como estrategia de reactivación económica a través del fortalecimiento de la producción y comercialización de huevo campesino en el municipio de Génova Quindío bajo el enfoque de mujer rural dentro de la convocatoria realizada por el ministerio de Agricultura y Desarrollo Rural.(pago realizado el 16 de agosto de 2023)
5. ALIANZA  QUIMBAYA- La organización de productores asociación de mercados campesinos de Quimbaya” (huevo, Quimbaya – Quindío), CONVENIO 020, cuyo objeto es: Aunar esfuerzos entre la organización de productores “asociación de mercados campesinos de Quimbaya y el departamento del Quindío, para desarrollar la ejecución del  proyecto alianza productiva  PAAP, para el fortalecimiento de la producción y comercialización de huevo campesino en el municipio de Quimbaya Quindío, dentro de la convocatoria realizada por el ministerio de Agricultura y Desarrollo Rural.
6. ALIANZA ACCAM, Asociación campesinos en conservación alta montaña - ACCAM,  (ganadería leche, Génova - ACCAM), CONVENIO 018, cuyo objeto es: Aunar esfuerzos entre la asociación campesinos en conservación alta montaña – ACCAM y el departamento del Quindío, para desarrollar la ejecución del  proyecto alianza productiva  PAAP, para la reactivación económica de ganaderos de alta montaña del municipio de Génova Quindío, dentro de la convocatoria realizada por el ministerio de Agricultura y Desarrollo Rural.(pago realizado el 16 de agosto de 2023)
7. ALIANZA ASOPICIR, Asociación de piscicultores de circasia – ASOPICIR”, (Tilapia, Buenavista y Circasia – Quindío), CONVENIO 022, cuyo objeto es: Aunar esfuerzos entre la “asociación de piscicultores de circasia – ASOPICIR y el departamento del Quindío, para desarrollar la ejecución del  proyecto alianza productiva  PAAP, para la producción agroecológica y la empresarización de la piscicultura en los municipios de Buenavista y Circasia Quindío, dentro de la convocatoria realizada por el ministerio de Agricultura y Desarrollo Rural
8. ALIANZA ASOTRARUGEN, Asociación de trabajadores rurales de Génova Quindío – ASOTRARUGEN (Plátano, Génova y Pijao – Quindío),  CONVENIO 027, cuyo objeto es: Aunar esfuerzos entre la “asociación de trabajadores rurales de Génova Quindío – ASOTRARUGEN y el departamento del Quindío, para desarrollar la ejecución del  proyecto alianza productiva  PAAP, para el mejoramiento e innovación tecnológica del cultivo de plátano dominico hartón de los municipios cordilleranos de Pijao y Génova Quindío dentro de la convocatoria realizada por el ministerio de Agricultura y Desarrollo Rural.(pago realizado el 16 de agosto de 2023)</t>
  </si>
  <si>
    <t>Ampliar las coberturas y montos de crédito financiero y servicios complementarios para las MIPYMES.</t>
  </si>
  <si>
    <t>Tasa de Cobertura de crédito financiero para las MIPYMES</t>
  </si>
  <si>
    <t>5 PP x encima de la linea base</t>
  </si>
  <si>
    <t>Según el informe de inclusión Financiera de 2016 de la Superintendencia Financiera, del total de registros deudores existentes en el pais, el 71% corresponde a créditos para PYMES y el 12% a micro empresarios.</t>
  </si>
  <si>
    <t>El indicador 2017 esta actualizado según reporte de Banca de las Oportunidades con indicadores exclusivos para el Departamento del Quindío.</t>
  </si>
  <si>
    <t>Este indicador dentro de sus fuentes de información no cuenta con una entidad que realice un seguimiento o medición de este tema a nivel departamental, por consiguiente se toma la información recopilada por Banca de las Oportunidades y por la Superintendencia Financiera, entidades que trimestralmente publican un informe a nivel nacional de los avances en materia de inclusión financiera dentro del cual contemplan la cobertura de crédito para PYMES</t>
  </si>
  <si>
    <t>En la página de la banca de las oportunidades se encuentra el consolidado de los créditos otorgados por todos los corresponsales bancarios, y el cúal no se encuentra en tasa de cobertura sino en millones de pesos.</t>
  </si>
  <si>
    <t>Esta información es entregada por la entidad de la banca de las oportunidades con corte a junio de 2018, ya que la generan de manera semestral.</t>
  </si>
  <si>
    <t>la informacion para el 2019 no se encuentra pubicada aun, la pagina d epublicacion es: http://bancadelasoportunidades.gov.co/index.php/es/publicaciones/reportes-trimestrales</t>
  </si>
  <si>
    <t>Gestión de la información y el conocimiento ambiental. "Tú y yo conscientes con la naturaleza"</t>
  </si>
  <si>
    <t>Servicio de apoyo financiero a emprendimientos</t>
  </si>
  <si>
    <t>Emprendimientos apoyados</t>
  </si>
  <si>
    <t>La tasa de Cobertura de crédito financiero para las MIPYMES para la vigencia 2020 es de 1%. Se realizó el apoyo financiero a emprendimiento verdes del Quindío, se construyó una matriz multicriterio, para así poder priorizar los emprendimientos que se encuentren mas avanzados y poder fortalecerlos en articulación con la CRQ, además se construyeron piezas publicitarias para la socialización de los 37 emprendimientos que se encuentran inscritos ante la oficina de negocios verdes del Quindío. 
Finalmente se apoyó con recursos financieros de Once Millones de Pesos a la asociación de hortalizas de (Armenia, Circasia y Salento), realizando el cierre financiero que le permitió participar en el modelo de los proyectos de "Alianzas Para la Paz", siendo éste el emprendimiento verde apoyado por parte de la Secretaría de Agricultura, Desarrollo Rural y Medio Ambiente. 
De igual forma se realizó acercamiento con los integrantes del Mercado Agroecológico del Quindío, donde se les apoyó con un espacio físico en el Centro de Convenciones para que hicieran la realización de la feria agroecológica.</t>
  </si>
  <si>
    <t>La tasa de Cobertura de crédito financiero para las MIPYMES en la vigencia 2021 es de 1% promediado de acuerdo a lo programado y ejecutado por vigencia.
Se apoyó 1 emprendimiento: 
1.  Se consolida y formaliza el mercado agroecológico, con el establecimiento de la asociación de mercado agroecológico del Quindío y la ejecución de (12) jornadas de forma continua cada 15 días en el centro metropolitano de convenciones. MERCADOS VERDES 2021 Se realizó el apoyo y acompañamiento al Mercado Agroecológico del Quindío – MAGRO desde el mes de enero del 2021 hasta el mes de diciembre del 2021, con el desarrollo en el  Centro Cultural Metropolitano de Convenciones del mercado agroecológico “MAGRO”, donde se efectuaron veinte (20) mercados que fortalecieron la reactivación económica.
Se realizó Convenio No.082-2021 con la COOPERAIVA TERRITORIO NUESTRO BUENAVISTA-CORDOBA). ALIANZAS PRODUCTIVAS se efectuó el apoyo y acompañamiento a la “ALIANZA PRODUCTIVA PARA LA SIEMBRA Y SOSTENIMIENTO DE HORTALIZAS BAJO PRODUCCION AGROECOLOGICA EN LOS MUNICIPIOS DE CIRCASIA, SALENTO Y ARMENIA EN EL DEPARTAMENTO DEL QUINDIO”, con el objetivo de fortalecer financieramente emprendimientos verdes, mejorar los ingresos y la calidad de vida de 40 familias de pequeños productores de los municipios de Circasia, Armenia y Salento en el Departamento de Quindío, quedo como Vigencia Futura para relizar el pago en esta vigencia.</t>
  </si>
  <si>
    <t>La tasa de Cobertura de crédito financiero para las MIPYMES en la vigencia 2022 es de 5% promediado de acuerdo a lo programado y ejecutado por vigencia. Se apoyaron 5 emprendimientos verdes en la participación de la "Feria Artesanal Armenia 2022" los cuales fueron: MAICHI, GOTA DE ORO, SALSAS Y ADEREZOS DE LA SIERRA, CACACO Y ASOMERGEN.
También se han realizado las siguientes actividades:
1. Acompañamiento logístico a los emprendimientos verdes que hacen parte del Mercado Agroecológico para la realización del Mercado Mensual en el Centro Cultural Metropolitano beneficiándose 120 emprendimientos verdes del departamento del Quindío.
2. Diligenciamiento de la matriz multicriterio de negocios verdes y sostenibles a 8 emprendimientos verdes de la Asociación Mercado Agroecológico del Quindío - MAGRO.          
3. Implementación de lineamientos técnicos a 3 emprendimientos verdes de la Asociación Mercado Agroecológico del Quindío - MAGRO.     
4. Acompañamiento como Secretaría Técnica al  Comité Departamental de la Cadena Productiva de la Guadua/Bambú y su Agroindustria en el Quindío, donde se está realizando la reglamentación de la ley 2206 del 17 de mayo de 2022.      
5. Realización de evento en el Centro Cultural Metropolitano de Convenciones con el objetivo de fortalecer la incorporación de criterios de sostenibilidad y sustentabilidad en nuestro departamento de manera articulada con la Mesa Departamental de Economía Circular donde participaron 40 emprendimientos verdes del departamento del Quindío.                                                                                                                                                                                                                                                                                                                                                                                                                                               6. Se apoyó con recursos a la Cooperativa Territorio Nuestro a través del convenio interinstitucional de asociación No. 082, para construir e implementar huertas orgánicas agroempresariales en los Municipios de Buenavista y Córdoba.
7. Apoyo a 1 emprendimiento verde de la Asociación Mercado Agroecológico del Quindío - MAGRO, en la gestión de un stand para su participación del festival gastronómico llevado a cabo en el Centro Recreacional Comfenalco - Soleden, en esta oportunidad el emprendedor pudo comercializar sus productos y generar contactos con diferentes restaurantes interesados en su línea gastronómica.                    8. Entrega en comodato a la asociación Mercado Agroecológico del Quindío - MAGRO, de una cabina activa y un congelador horizontal de 2 puertas con el objetivo de fortalecer la asociación. 
9. Celebración del día de la Guadua en el Centro Nacional para el Estudio del Bambú Guadua.
10. Firma del convenio con el Ministerio de Agricultura y Desarrollo Rural para el proyecto de la alianza productiva de Guadua en los municipios de Buenavista y Córdoba donde se beneficiaran 40 familias, esta es la única y primera alianza de guadua a nivel nacional. 
11. Apoyo en articulación con FENALCO a 1 emprendimiento verde de la Asociación Mercado Agroecológico del Quindío - MAGRO para su participación en el Festival Gastronómico de Comfenalco.
12. Se apoyó con recursos a la Asociación de Mercados Campesinos de Génova Asomergen a través del convenio interinstitucional de asociación No.50 del 27 de diciembre</t>
  </si>
  <si>
    <t>La tasa de cobertura de crédito financiero para las MIPYMES en la vigencia 2023 es de 20% promediado de acuerdo a lo programado y ejecutado por vigencia (Fuente: Sec de Turismo; industria y Comercio 2023). 
Tambien, seapoyaron 8 emprendimientos:
 1. Gota de oro apiarios
2. Cinco Cacao
3. Bufalart
4. Flora del bosque
5. Maichi Mermeladas
6. Reserva La Rivera
7. Apícola el Dorado
8. Verde Vereda
De igual forma se apoyo de manera técnico los siguientes emprendimientos o actividades :
1. Gestión para el préstamo del espacio de la pérgola del Centro Cultural Metropolitano de Convenciones en donde se llevaron a cabo 6 Mercados Agroecológicos de la Asociación Mercado Agroecológico del Quindío - MAGRO, beneficiándose 40 emprendimientos verdes del departamento del Quindío por cada mercado.                                                                                                                                                          2. Acompañamiento como Secretaría Técnica en 4 sesiones ordinarias y extraordinarias del Comité Departamental de la Cadena Productiva de la Guadua/Bambú y su Agroindustria en el Quindío - CDCPGBAQ.                                                                                                                                3. Acompañamiento en la estructuración de la iniciativa clúster de la Guadua del departamento del Quindío, participando de 5 sesiones de la mesa y en el evento de caracterización de los actores de la cadena.                                                                                                                                                                                                                                                                                                                                   4. Apoyo y acompañamiento a los Comités Directivos de la Alianza de hortalizas Territorio Nuestro de los municipios de Buenavista y Córdoba.                                                                                                                                                                                                                                                              • Articulación con la CRQ en la implementación de lineamientos técnicos de Negocios Verdes a 3 emprendimientos verdes del Mercado Agroecológico del Quindío (MAGRO), con el objetivo de lograr el aval del uso de la marca del sello de Negocios Verdes del Ministerio de Ambiente y Desarrollo Sostenible.
       EMPRENDIMIENTOS VERDES EN PROCESO DEL USO DE MARCA:
1. BUFALART.
2. SALSAS LA CRESPITA.
3. ECO FINCA LA MARIA.
• Apoyo con el préstamo de la Pérgola del Centro Cultural Metropolitano de Convenciones para la realización de 6 Mercados Agroecológicos del Quindío - MAGRO, en donde participan 42 emprendimientos verdes asociados a la Asociación Mercado Agroecológico del Quindío – MAGRO, logrando comercializar sus productos a través de la estrategia de circuitos cortos de comercialización.</t>
  </si>
  <si>
    <t>Coberturas en servicios complementarios</t>
  </si>
  <si>
    <t>Según el informe de Inclusión Financiera de 2016 de la Superintendencia Financiera, el nivel de profundización en servicios complementarios fue del 47,08%</t>
  </si>
  <si>
    <t>En la página de la banca de las oportunidades se encuentra el consolidado de los corresponsales bancarios, los cuales se toman como la cobertura en el departamento. Así mismo es la cantidad de corresponsales mas no la tasa.</t>
  </si>
  <si>
    <t>Indicador con informaciòn no definida</t>
  </si>
  <si>
    <t>La cobertura en servicios complementarios para la vigencia 2023 no definida; NOTA: Indicador con informaciòn no definida por los actores responsables al aplicar el seguimiento.</t>
  </si>
  <si>
    <t xml:space="preserve">Estimular la acumulación de activos en Familias Emprendedoras,  Organizaciones y Asociaciones de Economías a pequeña esquela </t>
  </si>
  <si>
    <t xml:space="preserve">Promedio Anual de Familias, Organizaciones y Asociaciones con acumulación de activos </t>
  </si>
  <si>
    <t>70% de las FOA adscritas al programa</t>
  </si>
  <si>
    <t>N.A</t>
  </si>
  <si>
    <t>Asociación jovenes creciendo por un bien común - ASOJCBC                           ASOVIRPAZ                                                            COPROAVIR SAS                                                      DRT MOVIL                                                              COCONADE                                                      La informacion fue suministrada por ACOPI</t>
  </si>
  <si>
    <t>No existe un programa como tal que este focalizado a la acumulación de activos. Sin una linea es muy diuficil poder proyectar la meta de la politica.</t>
  </si>
  <si>
    <t>Se hicieron caracterizaciones de emprendimiento y fortalecimiento empresariales del departamento, aportados por 4 secretarias: Interior(68), Familia(34), Agricultura(5) y Turismo(20). ACOPI(23), de los cuales se apoyaron 21 iniciativas de emprendimiento y fortalecimiento empresarial</t>
  </si>
  <si>
    <t>Se identificaron 149 proyectos entre emprendimientos y fortalecimientos</t>
  </si>
  <si>
    <t>Servicio de apoyo financiero para el acceso a activos productivos y de comercialización</t>
  </si>
  <si>
    <t>Productores apoyados con activos productivos y de comercialización</t>
  </si>
  <si>
    <t>Este proyecto no existía en el año 2020.</t>
  </si>
  <si>
    <t>Se apoyaron 202 Productores con activos productivos y de comercialización a través de los Convenios:
Convenio No. 051 2021 con  LA ASOCIACION DE MUJERES CAFETERAS DE GÉNOVA (AROMA DE CAMPO) CON EL FIN DE REALIZAR ACTIVIDADES CONJUNTAS DE COORDINACION, COOPERACIÓN, COLABORACIÓN, EJECUCIÓN Y TRANSFERENCIA DE CONOCIMIENTOS EN EL MARCO DEL PROYECTO “FORTALECER LA CADENA DE VALOR DEL CAFÉ A TRAVES DEL MEJORAMIENTO DE LOS SISTEMAS POS COSECHA, beneficiarios 154 mujeres cafeteras pequeñas productoras rurales, HACIA MERCADOS DIFERENCIADOS EN EL MUNICIPIO DE GÉNOVA QUINDÍO.
Convenio No. 087 con la  ASOCIACIÓN AGROPLATANERA DEL CACIQUE CALARCÁ , beneficiarios 34 productores.
Convenio No. 013 - 2021 de tasa subsidiada  con el Banco Agrario de Colombia,  para beneficiar a los pequeños productores  con créditos de hasta de $15,000.000 donde el gobierno departamental subsidiara 3 puntos de la tasa de interés, beneficiarios 14 peqeños productores</t>
  </si>
  <si>
    <t>Se apoyaron 195 familias. Para el apoyo a productores con activos productivos y de comercialización, dentro del convenio de tasa subsidiada con el Banco Agrario, se logró certificar la aprobación de tasa ante el banco de 195 solicitudes de crédito de los municipios del Departamento del Quindío, distribuidos asi:
Armenia: 3 créditos por valor de $25.000
Calarcá: 21 créditos por valor de $ 207.803.200
Buenavista: 11 créditos por valor de $ 82.400.000
Circasia: 4 créditos por valor de $ 45.000.000
Córdoba: 30 créditos por valor de $ 186.251.000
Filandia: 25 créditos por valor de $ 170.576.000
Génova: 28 créditos por valor de $ 240.876.000
La Tebaida: 5 créditos por valor de $ 36.200.000
Montenegro: 4 créditos por valor de $ 28.744.000
Pijao: 37 créditos por valor de $ 310.208.000
Quimbaya: 27 créditos por valor de $ 182.119.500
Para un total de 195 créditos por valor de $1.515.177.700</t>
  </si>
  <si>
    <r>
      <rPr>
        <b/>
        <sz val="10"/>
        <color theme="1"/>
        <rFont val="Calibri"/>
        <family val="2"/>
      </rPr>
      <t xml:space="preserve">NOTA: </t>
    </r>
    <r>
      <rPr>
        <sz val="10"/>
        <color theme="1"/>
        <rFont val="Calibri"/>
        <family val="2"/>
      </rPr>
      <t>Para el apoyo a productores con activos productivos y de comercialización, se solicito viabilidad jurídica de 1 convenio a la oficina Jurídica que cobijò a 304 productores. (</t>
    </r>
    <r>
      <rPr>
        <b/>
        <sz val="10"/>
        <color theme="1"/>
        <rFont val="Calibri"/>
        <family val="2"/>
      </rPr>
      <t>Fuente:</t>
    </r>
    <r>
      <rPr>
        <sz val="10"/>
        <color theme="1"/>
        <rFont val="Calibri"/>
        <family val="2"/>
      </rPr>
      <t xml:space="preserve"> Sec de agricultura departamental 2023).
Tambièn, se apoyaron 166 productores con activos productivos y de comercialización, mediante (1) convenio de alianzas productivas con PORCIGENOVA, Convenio No. 016 con la Organización de Productores Asociación Genovesa de Porcicultores (Porcicultura, Génova– Quindío), para aunar esfuerzos entre la organización de productores “asociación genovesa de porcicultores – PORCIGENOVA y el departamento del Quindío, para desarrollar la ejecución del proyecto alianza productiva  PAAP, para el fortalecimiento de la producción y comercialización de carne de cerdo para la asociación genovesa de porcicultores-porcino, dentro de la convocatoria realizada por el ministerio de Agricultura y Desarrollo Rural.</t>
    </r>
  </si>
  <si>
    <t>Fortalecer la cofinanciación de los tres niveles del Estado para aumentar el monto y número de convenios en programas de micro-crédito financiero.</t>
  </si>
  <si>
    <t>Tasa de cofinanciación de los 3 niveles de Gobierno</t>
  </si>
  <si>
    <t>En las metas del Plan de desarrollo que competen a la secretaria de hacienda, no existe una que corresponda con la accion y el indicador señalado</t>
  </si>
  <si>
    <t>Se firmo convenio con BANCOLDEX para la creación de una linea de crédito dirigida al fortalecimiento de pequeños y medianos empresarios del Departamento, en este convenio se invirtieron $70.000.000.                             Mediante dicho convenio se logró que la cofinanciación de BANCOLDEX fuera del 7,44% E.A. sobre los créditos desembolsados.</t>
  </si>
  <si>
    <t xml:space="preserve">El indicador debe contemplar que el gobierno nacional cuenta con entidades de segundo piso como Findeter, Finagro y Bancoldex, además existen otras entidades como el Fondo Nacional de Garantias, que son entidades de financiamiento empresarial que sirven como fuentes de recursos para las MIPYMES, y cada entidad es autonoma en el manejo de sus tasas de interes, tasas de cofinanciación y condiciones de crédito, si a esto se le suma que dichas entidades deben desembolsar los recursos a través de la banca comercial (primer piso) se hace dificil establecer una única tasa de cofinanciación.
El inidicador debería estar orientado a definir el número de lineas de crédito cofinanciadas por el gobierno nacional, departamental y municipal direccionadas a fortalecer el financiamiento de las MIPYMES y a las cuales se tiene acceso en el departamento del Quindío.
</t>
  </si>
  <si>
    <t>Se recolecta informacion de las tasas de interes de 2018 de las tres entidades Bancoldex, Finagro, Findeter.</t>
  </si>
  <si>
    <t>No se ejecuto financieramente con la administracion para este periodo, se promedia las tasas de interes para sacar la proyeccion.</t>
  </si>
  <si>
    <t>Se recolecta informacion de las tasas de interes de 2019 de las tres entidades Bancoldex, Finagro, Findeter.</t>
  </si>
  <si>
    <t>No se ejecuto financieramente ningun contrato o convenio con la administracion y los bancos para  el primer y segundo trimetre, se promedia las tasas de interes para sacar la proyeccion.</t>
  </si>
  <si>
    <t>Generación y formalización del empleo. "Tú y yo con empleo de calidad"</t>
  </si>
  <si>
    <t>Servicios de apoyo financiero para la creación de empresas</t>
  </si>
  <si>
    <t>Planes de negocio financiados</t>
  </si>
  <si>
    <t>NOTA: PLA47-2020, TASA NO DEFINIDA, pero se realizan 
tres (03) Planes de negociación financiados (Informe con corte a noviembre); en el marco del convenio con Bancoldex de la siguiente manera:
Empresas grandes:
Actividad Económica: Parques de atracciones.
Actividad Económica: Publicidad.  
Empresas medianas:
Actividad económica: Construcción de edificios residenciales.
Actividad económica: Limpieza general interior de edificio.
Actividad económica: Comercio al por mayor de productos.
Actividad económica: Fabricación de muebles.
Micro empresas:
Actividad económica: Comercio al por mayor de materiales.
Actividad económica: Otros tipos de alojamientos para viajes.
Actividad económica: Comercio al por menor de todo tipo.
Pequeña empresa:
Actividad económica: Elaboración de bebidas no alcohólicas.
Actividad económica: Comercio de partes, piezas (autopartes).
Actividad económica: Turismo (Alojamientos de hoteles).
Actividad económica: Cultivo de plátano y banano.
Actividad económica: Comercio al por menor de productos.
Actividad económica: Actividades de otras asociaciones. 
Actividad económica: Elaboración de otros productos alimenticios
Actividad económica: Comercio de motocicletas y de sus partes.</t>
  </si>
  <si>
    <t>NOTA: PLA47-2021. TASA NO DEFINIDA, pero 
se firma contrato interadministrativo con la entidad Bancoldex, por medio de la cual se fomenta la reactivación económica, como respuesta a los efectos de la pandemia del Covid 19 y se compensa la tasa para la financiación de 259 planes de negocio, desde la firma del contrato en octubre de 2020 hasta octubre de 2021. Para el año 2021 se beneficiaron X planes de negocio.</t>
  </si>
  <si>
    <t>NOTA: PLA47-2022.  TASA NO DEFINIDA, pero se ejecutan
cuatro (04) Planes de negociación financiados; en el marco del convenio con el Banco Agrario, los cuales quedaron pendientes de ejecución en la vigencia 2021 (soportados en vigencias futuras). Los cuales fueron entregados en la vigencia 2022 con los siguientes resultados:
1. Capital de trabajo para la transformación y comercialización (Micro finanzas)   
Actividades comerciales y de servicios (Montos desembolsados):  
En el municipio de Armenia: $ 180.0000
En el municipio Calarcá:  $ 19.900.000 
En el municipio de Circasia: $ 7.000.000
En el municipio de Quimbaya $ 20.000.000
En el municipio La Tebaida $ 4.000.000
En el municipio de Salento $ 2.300.000
2. Fortalecimiento capital de trabajo
Pago proveedores y compara de surtido (La Tebaida)
Monto desembolsado $ 21.000.000
3. Capital de trabajo multidestino (Micro finanzas)
Actividades comerciales y de servicios (Montos desembolsados):  
En el municipio de Armenia: $ 341.800.000
En el municipio de Circasia: $ 3.500.000
En el municipio de Quimbaya $ 12.500.000
4. Micro empresarios, capital de trabajo
 En el municipio de Armenia: $ 92.380.000
 En el municipio Calarcá:  $ 7.000.000
 En el corregimiento de Barcelona:  $ 7.000.000
 En el municipio Circasia:  $ 7.000.000 
Así mismo se comprometieron los recursos, para fortalecer un plan de negocios del Fondo Emprender (SENA), que se encuentra en proceso de ejecución. 
FAL</t>
  </si>
  <si>
    <t xml:space="preserve">Tasa de cofinanciación de los 3 niveles de Gobierno para la vigencia 2023 se expresa en valores absolutos por valor de $1950.000.000 donde se beneficiaron 8 Alianzas. (Fuente: Informaciòn preliminar de la Sec de Agricultura departamental para la cofinanciaciòn  del nivel central y departamental).
Sin embargo, cuatro (04) Planes de negociación financiados; a través del Fondo departamental emprendimiento 
1. Sector gastronómicos cafés especiales: Industria de alimentos Arepas el Quindiano. Anónima Cocina, Café Galería San Sebastián, Elizabeth Gourmet Cocina Italiana, El mordisco, Míster arroz, Inkitchen, Cha-Tè, y  ATípico, La Cocina de Floris
2. Sector Comercial Artesanías, bisutería y productos exóticos: Pagoda By Tuk Tuk, Artesanías baldosas pintorescas, Bolsos francos, Industria Capri sas, Ac articueros, y Elemento tierra
3. Economía Circular: La compostera del eje, Biosfera Green tecnologies, Productos la perla, Reciclaplus, y Greenpublicidad sas
4. Sector moda y belleza: Sammy Estética y Belleza, SANTAMARIA CONFECCIONES y Simon´s Spa
</t>
  </si>
  <si>
    <t xml:space="preserve">Tasa de cofinanciación de los 3 niveles de Gobierno para la vigencia 2024 I trimestre se expresa en valores absolutos $ 5366900 (Fuente: Informaciòn preliminar de la Sec de Agricultura y STUIC departamental para la cofinanciaciòn  del nivel central y departamental) </t>
  </si>
  <si>
    <t>Aumentar el indice de cofinanciacion del Gobierno Nacional a través del ajuste en el procedimiento para acceder a los recursos.</t>
  </si>
  <si>
    <t>Indice de cofinanciación del orden nacional</t>
  </si>
  <si>
    <t>&gt;=60%</t>
  </si>
  <si>
    <t>El indicador debería ser número de programas gestionados por las entidades territoriales para acceder a recursos del orden nacional.</t>
  </si>
  <si>
    <t>Este indicador realmente no es claro frente a su medición, debido a que no define puntualmente cual es el origen y el argumento para establecer una línea base del 30%.  Se sugiere replantear este indicador para que contenga el promedio de las tasas que manejan las entidades bancarias de segundo piso a nivel nacional y que tengan presencia en el Departamento.
Se propone medir el número de programas con porcentaje de cofinanciación de cualquiera de las fuentes de financiamiento del gobierno central.</t>
  </si>
  <si>
    <t>Este indicador se encuentra mal diseñado, ya que no es viable debido a que no hay una medicion del mismo por que no hay información pública sobre la rentalidad de las empresas.</t>
  </si>
  <si>
    <t>Servicio de asistencia técnica para la generación y formalización del empleo</t>
  </si>
  <si>
    <t>para la vigencia 2020 el indice de confinanciaciòn del gobierno nacional para acceder a recursos es de: (No definido)</t>
  </si>
  <si>
    <t xml:space="preserve">Para la vigencia 2021 el incice de confinanciaciòn del gobierno nacional no està identiifcado. Sin embarego, con un avance del 100%, con doce (12) Talleres de oferta institucional realizados, a través de la Secretaría con el apoyo de Colpensiones, SENA, Ministerio del Trabajo y municipios: 
1. Taller Beneficios Económicos Periódicos (BEPS), con el propósito de Presentar el programa del gobierno BEPS, aclarar dudas y dar soluciones, a los asistentes. Dirigido a funcionarios de la Secretaría de Gobierno de la alcaldía de Montenegro con el fin de replicar la información a los diferentes usuarios que llegan al ente territorial y solicitan dicha información. 
2. Taller Beneficios Económicos Periódicos (BEPS), con el propósito de Presentar el programa del gobierno BEPS, aclarar dudas y dar soluciones, a los asistentes. Dirigido a la Fundación FEMEE de Armenia Quindío. 
3. Taller Beneficios Económicos Periódicos (BEPS), con el propósito de Presentar el programa del gobierno BEPS, aclarar dudas y dar soluciones, a los asistentes. Dirigido a la Fundación ASORQUIN de Armenia Quindío. 
4. Taller Beneficios Económicos Periódicos (BEPS), con el propósito de Presentar el programa del gobierno BEPS, aclarar dudas y dar soluciones, a los asistentes. Dirigido a los Gestores Culturales de Génova Quindío.
5.  Taller Beneficios Económicos Periódicos (BEPS), con el propósito de Para la vigencia 2021 el incice de confinanciaciòn del gobierno nacional para acceder a recursos es dPresentar el programa del gobierno BEPS, aclarar dudas y dar soluciones, a los asistentes. Dirigido a los campesinos del municipio de Génova Quindío.
6.  Taller Beneficios Económicos Periódicos (BEPS), con el propósito de Presentar el programa del gobierno BEPS, aclarar dudas y dar soluciones, a los asistentes. Dirigido a la Asociación EMFOCO corregimiento de la Virginia Calarcá.
7. Taller Beneficios Económicos Periódicos (BEPS), con el propósito de Presentar el programa del gobierno BEPS, aclarar dudas y dar soluciones, a los asistentes. Dirigido a personas en situación de discapacidad del municipio de Buenavista.
8. Taller Beneficios Económicos Periódicos (BEPS), con el propósito de Presentar el programa del gobierno BEPS, aclarar dudas y dar soluciones, a los asistentes. Dirigido a la fundación ATEEQ de Armenia Q. 
9. Taller Beneficios Económicos Periódicos (BEPS), con el propósito de Presentar el programa del gobierno BEPS, aclarar dudas y dar soluciones, a los asistentes. Dirigido a Grupo OSCID Quimbaya.
10.  Taller Beneficios Económicos Periódicos (BEPS), con el propósito de Presentar el programa del gobierno BEPS, aclarar dudas y dar soluciones, a los asistentes. Dirigido a la población joven del municipio de Quimbaya. 
11. Charla tele trabajo, trabajo en casa y trabajo remoto a cargo del Ministerio de Trabajo sede Bogotá, con el fin de dar a conocer el marco normativo, y la aplicabilidad en las empresas, así como los derechos y obligaciones de empleadores y empleados.   
12. Taller Beneficios Económicos Periódicos (BEPS) a victimas en el municipio de Armenia. 
</t>
  </si>
  <si>
    <t xml:space="preserve">Para la vigencia 2022 el incice de confinanciaciòn del gobierno nacional para acceder a recursos no està definidio.
Sin embargo, con un avance en doce (12) Talleres de oferta institucional realizados, a través de la Secretaría con el apoyo de Colpensiones, SENA y Comfenalco se llevó a cabo la siguiente oferta: 
1. Taller Institucional Colpensiones Casa de la cultura Barcelona, participaron 26 personas. Realizada el 28/01/2022
2. Taller Institucional Colpensiones Biblioteca Montenegro, participaron 28 personas. Realizada el 04/02/2022
3. Taller Institucional Colpensiones Emprendedores Armenia, participaron 14 personas. Realizada el 17/02/2022
4. Taller Institucional Colpensiones Emprendedores Armenia. Participaron 15 personas. Realizada el 22/02/2022.
5. Taller Institucional Colpensiones Emprendedores Armenia. Participaron 15 personas. Realizada el 24/02/2022.
6. Jornada institucional en el municipio de Salento, donde participaron Colpensiones, Comfenalco y la APE del SENA, que se ubicó en la plaza principal. Participo una persona. Realizada 10/03/2022.
7. Taller Institucional Colpensiones en el municipio de Córdoba realizado en el marco del mercado campesino donde participaron 5 personas. Realizada 09/04/2022. 
8. Taller Institucional Colpensiones en el municipio de Armenia, dirigido a la asociación de discapacitados físicos, donde participaron 10 personas. Realizado 06/06/2022.
9 Taller de oferta institucional del sector trabajo, para la generación y formalización del empleo en el municipio de Montenegro, dirigido a población general. Participaron 22 personas.
10 Taller de oferta institucional del sector trabajo, para la generación y formalización del empleo en el municipio de Montenegro, dirigido a población OSIGC y hoteleros. Participaron 25 personas.
11 Taller de oferta institucional del sector trabajo, para la generación y formalización del empleo en el municipio de Quimbaya, dirigido a Hoteleros. Participaron 9 personas. 
12. Taller de oferta institucional del programa del gobierno BEPS, aclarar dudas y dar soluciones, a los asistentes. En el municipio de La Tebaida, dirigido a comerciantes. Participaron 32 personas.
</t>
  </si>
  <si>
    <t xml:space="preserve">Para la vigencia 2023 el indice de confinanciaciòn del gobierno nacional para acceder a recursos es de 82,5 donde se contò con un monto por valor de $1600.000.0000 (Fuente: Informaciòn preliminar de la Sec de agricultura departamental 2023). 
Sin embargo, con un avance de (4) Talleres de oferta institucional realizados, a través de la Secretaría de turismo, industria y comercio: con el apoyo de Colpensiones y Min-trabajo se llevó a cabo la siguiente oferta: 
1. Taller Institucional Colpensiones (Presentar el programa del gobierno BEPS, aclarar dudas y dar soluciones, a los asistentes.), realizado en el municipio de Circasia, dirigido a comerciantes, donde asistieron 7 personas y se llevó a cabo el día 11/02/2023.
2. Foro virtual a cargo del Ministerio de trabajo, donde se socializó el marco normativo de los horarios flexibles y el trabajo remoto en las empresas colombianas, dirigido al público en general, asistieron 16 personas y se llevó a cabo el día 24 /02/2023.
3. En el marco de la feria de colores, organizada por asociaciones de mujeres en la ciudad de Armenia, y a la cual fue invitada la Secretaría de Turismo, Industria y Comercio, donde se dio a conocer a 34 emprendedores la oferta institucional de nuestras dependencias. El evento se llevó a cabo el día 04 /03/2023.
4. En el marco de la feria mujeres AP SENA organizada por esta entidad en la ciudad de Armenia, y a la cual fue invitada la Secretaría de Turismo, Industria y Comercio, se dio a conocer a 9 mujeres emprendedoras, la oferta institucional de nuestras dependencias. El evento se llevó a cabo el día 08 /03/2023. 
</t>
  </si>
  <si>
    <t>Desarrollo de Emprendimientos rentables y sostenibles</t>
  </si>
  <si>
    <t>Elevar los márgenes de rentabilidad de las MIPYMES para aumentar los márgenes de sostenibilidad y productividad.</t>
  </si>
  <si>
    <t>Unidades de respuesta con margenes de rentabilidad.</t>
  </si>
  <si>
    <t>Primero se debe aclarar que en el departamento no existe registro o informe que mida o realice seguimiento al promedio de los márgenes de rentabilidad de las MIPYMES, por lo tanto no es posible determinar el número de unidades de respuesta.
Se recomienda en este sentido realizar seguimiento al total de inversiones del sector privado en el departamento o valor total del capital constituido por las empresas formalizadas, dicha información la registra Cámara de Comercio de Armenia y del Quindio en su informe anual de dinamica empresarial.</t>
  </si>
  <si>
    <t>No hay una medición a nivel departamental que mida el promedio o nivle de rentabilidad de las MIPYMES.  Los datos más aproximados son los publicados por los gremios y que generalmente son de alcance nacional.
Se propone tener en cuenta el aumento de capital de las sociedades afiliadas a la Cámara de Comercio de Armenia y del Quindío.</t>
  </si>
  <si>
    <t xml:space="preserve">Productividad y competitividad de las empresas colombianas. "Tú y yo con empresas competitivas" </t>
  </si>
  <si>
    <t>Servicio de asistencia técnica a las MiPymes para el acceso a nuevos mercados</t>
  </si>
  <si>
    <t>Durante la vugencia 2020 las unidade de respuesta con màrgenes de rentabilidad para elevar la rentabilidad de las MIPYMES para aumentar los márgenes de sostenibilidad y productividad fue de 15.
Quince (15) empresas asistidas técnicamente, a través del análisis de mercado tradicional y digital mediante la campaña “Del Quindío a tu casa”, articulado con Artesanías de Colombia, que busca darle acompañamiento técnico a las empresas, especialmente en Marketin digital, con las siguientes empresas:
1. Luis Leonardo Domínguez Ávila (Armenia), Orfebrería (Todo tipo de Joyas en plata o en oro especializado en Filigrana.
2. Gloria Inés Rivera Chávez (Armenia), Tejeduría (Decoración y utilitarios).
3. Luis Enrique Morales Vargas (Armenia) Alferia (Tazas platos cafeteras materos jarros pocillos vasos)
4. Ana Delia Barahona (Armenia) Volúmenes estructurados Tafilería (Contenedores utilitarios).
5. Telares del Café (Calarcá) Tejeduría (línea de mesa, decorativos, accesorios).
6. Millarte (Circasia) Carpintería (Portallaves, cuadros decorativos, cruces).
7. Asodisquin (Quimbaya) Orfebrería (cadenas, aretes, collares, anillos brazaletes, etc.)
8. Asociación Argentum (Quimbaya) Joyería (Dijes, collares, anillos, topitos, pines, manillas, tobilleras, mancuernas.
9. Tocora (Salento) Carpintería (Lámparas, floreros, revisteros).
10. Saja Artesanías (Salento) Tejeduría (Fibras naturales de guasca de plátano, capacho de palma areca, amero y semillas).
11. Guadua Arte Diseño (Córdoba) Objetos decorativos en guadua 
12. Dekometal (Filandia) figuras en metal.
13. Leyton tienda artesanal (Armenia) Artesanía (artículos decorativos en madera tallados y pintados a mano). Artesanía
14. Jhon Herrera (Armenia) Relojes en madera
15. HENRY TIERRADENTRO (Armenia) manualidades (COLLARES, PULSERAS)
Se tiene proyectado para el mes de Enero de 2021 el lanzamiento de la página web y el portafolio de servicios de los productos artesanales.</t>
  </si>
  <si>
    <t>Durante la vugencia 2021 las unidade de respuesta con màrgenes de rentabilidad para elevar la rentabilidad de las MIPYMES para aumentar los márgenes de sostenibilidad y productividad fue de 14. Con un avance del 100% en empresas asistidas técnicamente, a través de la estrategia del Quindío a tu casa, y el catálogo de artesanos como herramienta de promoción y difusión, se llevó a cabo la exposición artesanal de Armenia 2021 realizada en el Centro Cultural Metropolitano de Convenciones en el segundo semestre de este año, donde participaron 45 emprendedores en trece categorías diferentes, lo cuales obtuvieron ventas por valor de $ 63.732.000.
1. Tejidos ancestrales
2. Productos Alimenticios.
3. Bisutería
4. Productos madera y metal
5. Cerámica-cuero
6. Moda y belleza.
7. Arte manual 
8. Cuero hecho a mano
9. Arte porcelana y derivado
10. Accesorios tejidos y bordados
11. Tapizados 
12. Procesado de ropa
13. Cosméticos naturales
14. Nails Spa</t>
  </si>
  <si>
    <t>Durante la vigencia 2022 las unidade de respuesta con màrgenes de rentabilidad para elevar la rentabilidad de las MIPYMES para aumentar los márgenes de sostenibilidad y productividad fue de 15. Quince (15) empresas asistidas técnicamente, a través de la dirección de industria y comercio se socializó el programa de asistencia técnica a las Mi Pymes para el acceso a nuevos mercados, el cual consiste en el acompañamiento para la realización del diagnóstico en materia de mercadeo como punto de partida para el apoyo a la posterior formulación del plan de mercadeo de cada una de las empresas.</t>
  </si>
  <si>
    <t xml:space="preserve">Durante la vigencia 2023 las unidades de respuesta con màrgenes de rentabilidad para elevar la rentabilidad de las MIPYMES para aumentar los márgenes de sostenibilidad y productividad fue de 14 (Fuente: Sec de turismo, Industria y Comercio 2023). En tal sentido, catorce (14) empresas asistidas técnicamente, a través de la Dirección de Industria y Comercio con la socialización del programa de asistencia técnica a las Mipymes para el acceso a nuevos mercados, el cual consiste en el acompañamiento para la realización del diagnóstico en materia de mercadeo como punto de partida para el apoyo a la posterior formulación del plan de mercadeo de cada una de las siguientes empresas:
1.GASTROBAR EL ORIGEN: Municipio: Circasia Q.,  Finca villa Lucero vereda el cristalino municipio de Circasia Q,  Actividad comercial: Restaurante,  Apertura: 11 de febrero 2023,  Empleaos generados: cuatro (4)             
2. TIENDA DE ROPA HUELLA. Municipio: Armenia Q, dirección: Barrio la Miranda Mz E casa 3 de Armenia, actividad comercial: Venta de ropa nacional y americana para dama, apertura: 22 de noviembre del 2022, Empleos generados: Dos (2)
3. JHOMBA SPORT: Municipio: Armenia Q., dirección: Cra. 17 calle 19 esquina centro comercial Manhattan local 29 segundo piso, actividad comercial: Almacén de diseño y publicidad, apertura: en el año 2016, Empleos generados: Siete (7) 
4. BAR BACARDI. Municipio: Armenia Q, Carrera 19 con calle 1 # 19 local 33 de Nisa Bulevar Armenia, Apertura: 22 años (reinaugurado el 23 de marzo de 2023, Empleos generados: DOS (2), Establecimiento de comercio dirigido a la venta y consumo de licor
5. Hotel sexto by Icono: Municipio: Armenia Q, Dirección: carrera 14 con calle 35 Norte # 18, avenida bolívar Armenia, Apertura: 1 de septiembre del 2022, Empleaos generados Siete (7) establecimiento de comercio que pertenece a icono centro empresarial
6. TIERRACOFFE: Municipio: Quimbaya, Dirección: calle 19 # 5-29, apertura: 6 de agosto del 2022, empleos generados: Tres (3), establecimiento comercial de café y repostería  
7. A. típico café consciente y saludable: Municipio: Circasia, dirección: calle 8 # 14-51, apertura: 10 de marzo de 2023, empleados: Dos (2) los propietarios, tienda saludable. 
8. Crearte Y &amp; V: Municipio: La Tebaida., apertura: Hace dos años, empleados: Dos (2), una con discapacidad auditiva (sorda muda), taller de artesanías
9. El horno pizza artesanal: Municipio: Armenia, dirección: carrera 17 con calle 2 # 38 barrio fundadores, apertura: Hace un año, empleados: uno (1), establecimiento: gastronómico
10. Mafe Boutique: Municipio: Armenia, dirección: barrio laureles de Armenia Calle 16 número 19 local 2, apertura: 28 de abril de 2023, empleos generados:  uno (1), establecimiento comercial de ropa.
11. MOSTO CAFE &amp; PUB: Municipio: Armenia, dirección: carrera 14 #35N-18 local 103, apertura: agosto de 2022, empleos: seis (6), establecimiento café y bar.
12. Todo hogar: Municipio: Circasia, Dirección: carrera 15 # 8-16, Apertura: año 2011, empleos generados: Determinado por turnos, establecimiento de lencería para el hogar.
13. Sabores de mi tierra: Municipio: Armenia, dirección: Cra 14 Nro. 11-22 piso 2 y 3, apertura 2023, Establecimiento: Gastronómico.
14. Ricuras del Pacifico: Municipio: Armenia, dirección: Barrio la cristalina manzana 3 casa, apertura 2021, Empleados: tres (3), Establecimiento: Gastronómico.
Algunos de los emprendimientos que se venían trabajando en vigencias anteriores y de acuerdo al diagnóstico realizado estos no siguieron por falta de recursos e inversión y otros cambiaron de domicilio.   </t>
  </si>
  <si>
    <t>Capacitar y sensibilizar a las Familias en asociatividad familiar y comunitaria con énfasis en acumulación de activos para el bienestar familiar, comunitario y social.</t>
  </si>
  <si>
    <t>No. de Familias capacitadas y sensibilizadas</t>
  </si>
  <si>
    <t>Género y poblaciones con enfoque diferencial</t>
  </si>
  <si>
    <t>Mujeres constructoras de Familia y de paz</t>
  </si>
  <si>
    <r>
      <rPr>
        <sz val="10"/>
        <color theme="1"/>
        <rFont val="Calibri"/>
        <family val="2"/>
      </rPr>
      <t xml:space="preserve">Revisar, ajustar e implementar la política pública de equidad de género para la mujer del departamento </t>
    </r>
    <r>
      <rPr>
        <b/>
        <sz val="10"/>
        <color theme="1"/>
        <rFont val="Calibri"/>
        <family val="2"/>
      </rPr>
      <t>(197)</t>
    </r>
  </si>
  <si>
    <t>Proyecto Red de Mujeres Cafeteras, en Pijao: Paisaje Mujer y Café                                                                         15 mujeres apoyadas</t>
  </si>
  <si>
    <t>Se propone como meta de producto la politica publica de equidad de genero, ya que no se encuentra una que le apunte a esta accion dentro de las metas correspondientes a la secretaria de familia y como indicador, numero de mujeres capacitadas. Para esta accion se identifica la participacion de otros actores por medio del convenio 071 de 2016 (infraestructura, agricultura, Alcaldia Pijao, Fundacion Smurfit Kappa Colombia)</t>
  </si>
  <si>
    <t>Se realizaron visitas, acompañamientos, asesorias y capacitaciones a 361 personas del Departamento, en temas referentes al emprendimiento, el empresarismo, la asociatividad y el desarrollo de proyectos productivos.</t>
  </si>
  <si>
    <t>Se ha trabajado en asociatividad en la Red departamental de Mujeres cafeteras en los Municipios de Córdoba, Pijao, Filandia, Salento, Quimbaya, Buenavista, Montengro, Armenia, La Tebaida, Circasia, Génova. Café Mujer, Paisaje Mujer y Cafe, Mujer Café Salento, Tumbago, Paraiso de Mujer, María Antonia, Raices Quindianas, Asociación de Mujeres cafeteras de La Tabida, Encanto Cafetero, Asociación San Juan del Agro Génova, Quindío.</t>
  </si>
  <si>
    <t xml:space="preserve">Esta acción refiere el profesional Fabian Badillo que se revise con Interior, ya que allí a traves de Seguridad Humana trabajan la parte asociativa y comunitaria. Manifiesta que se va a revisar la meta programada y de ser necesario su ajuste y/o modifcación, ya que se encuentra muy alta para su cumplimiento. </t>
  </si>
  <si>
    <t>Servicio de apoyo para el fomento organizativo de la Agricultura Campesina, Familiar y Comunitaria</t>
  </si>
  <si>
    <t>Productores agropecuarios apoyados</t>
  </si>
  <si>
    <t>El No. de Familias capacitadas y sensibilizadas en el año 2020 fueron de 240.  Se apoyaron 240 productores agropecuarios fortaleciendo los procesos en los municipios de Filandia, Salento, Circasia, Armenia, Córdoba, Pijao, Génova y Quimbaya, que  en en implementado el mercado campesino, a través del acompañamiento y la asesoría en procesos organizativos y de comercialización además de buscar su vinculación dentro de las convocatorias del Ministerio de Agricultura y Desarrollo Rural.</t>
  </si>
  <si>
    <t>El No. de Familias capacitadas y sensibilizadas en el año 2021 fue de 760. Se  apoyaron 760 productores agropecuarios, con el acompañamiento y asesoramiento en la estructuración de perfiles de alianzas productivas, gestionando recursos  en los 12 municipios del departamento impactando a diferentes renglones productivos tales como plátano, hortalizas, apicultura, ganadería, pasifloras, aguacate, aromáticas. Se firmaron convenios con  las asociaciones productivas así: 
Convenio No. 061*2021 con LA ASOCIACION DE PRODUCTORES  CAMPESINOS DE CORDOBA – PROCORD; Convenio No. 066 -02021 con   LA ASOCIACION  DE MUJERES CAFETERAS DE BUENAVISTA – PARAISO DE MUJER;  Convenio No.070-2021 con la ASOCIACION DE PRODUCTORES  Y COMERCIALIZADORES AGROPECUARIOS – ASOPYCA; Convenio No. 072 -2021 LA ASOCIACION AGROPECUARIA CORDILLERANA – ASOAGROCORDILLERA; Convenio  No.074-2021  con  ASOHORTICAS  ASOCIACIÓN DE HORTICULTORES DE CIRCASIA, ARMENIA Y SALENTO; Convenio No. 075-2021 con LA ASOCIACION DE PRODUCTORES  DE PLATANO DE FILANDIA – ASPROFIL, Convenio No. 080-2021 con la ASOCIACIÓN DE RELEVO GENERACIONAL DEL CAMPO ARMENIA – ASORGEC ; Convenio No. 079-2021 con la ASOCIACION CAMPESINA  AGROPECUARIA  “AGROPECOL QUIMBAYA.</t>
  </si>
  <si>
    <t xml:space="preserve">El No. de Familias capacitadas y sensibilizadas en el año 2022 fue de 1400.  Se apoyaron  1400 productores agropecuarios en  los municipios de: ARMENIA, BUENAVISTA, CALARCA, CORDOBA, CIRCASIA, FILANDIA,  GENOVA, MONTENEGRO, LA TEBAIDA,  PIJAO, QUIMBAYA Y SALENTO , con el desarrollo de las siguientes  acciones: promoción y difusión de la cartilla de seguridad alimentaria,  el desarrollo de  actividades para la sostenibilidad de las parcelas de agricultura familiar campesina preestablecidas y/o biofabricas para la producción de biopreparados,  con el propósito de consolidar el liderazgo empresarial, la asociatividad, la extensión agropecuaria y las alianzas productivas en  seguridad alimentaria, se </t>
  </si>
  <si>
    <t>El No. de Familias capacitadas y sensibilizadas en el año 2023 fue de 100. (fuente: Sec de agricultura Departamental 2023). En tal sentido, se apoyaron 100 productores agropecuarios en  los municipios de: ARMENIA, BUENAVISTA, CALARCA, CORDOBA, CIRCASIA, FILANDIA,  GENOVA, MONTENEGRO, LA TEBAIDA,  PIJAO, QUIMBAYA Y SALENTO , con el desarrollo de las siguientes  acciones: Apoyo técnico, apoyo adquisición de herramientas básicas, insumos y semillas para el fomento organizativo de la Agricultura campesina, familiar y comunitaria y actividades de promoción y difusión la cartilla de seguridad alimentaria.</t>
  </si>
  <si>
    <t xml:space="preserve">El No. de Familias capacitadas y sensibilizadas en el año 2024 I trimestre fue de 80. (fuente: Sec de agricultura Departamental 2024). </t>
  </si>
  <si>
    <t>Ingresos suficientes y sostenibles</t>
  </si>
  <si>
    <t>Impulso de la independencia económica de las Familias para la acumulación de activos y el ahorro.</t>
  </si>
  <si>
    <t>Consolidar las MIPYMES Familiares a través del desarrollo y aseguramiento de capitales.</t>
  </si>
  <si>
    <t>Sistema de capitales aplicado en MIPYMES familiares</t>
  </si>
  <si>
    <t>En la Camara de Comercio, no se tiene registro cualitativo ni cuantitaivo de los aportes familiares.</t>
  </si>
  <si>
    <t>Actualmente no se esta trabajando en este indicador, debido a que no se viene desarrollando el módelo de sistema de capitales que se pueda aplicar a las PYMES del Departamento.  Se recomienda eliminar estos indicadores de la Política.</t>
  </si>
  <si>
    <t>Este indicador se refiere al desarrollo de un modelo de gestión empresarial que sirva como herramienta a las empresas para facilitar el diseño, seguimiento y ajuste de las estrategias ejecutadas para la administración eficiente y eficaz de los recursos (capitales) físicos, técnicos, humanos, financieros, mercadológicos, kwon How, etc.  Esto con el fin de mejorar su competitividad y productividad.  Sobre este indicador no se viene ejecutando ninguna acción específica debido a que no se encuentra armonizada con el Plan Departamental de Desarrollo.  Se sugiere la eliminación de dicho indicador de la Política..                 Esta acción no esta armonizada con el actual Plan Departamental de Desarrollo, por lo tanto no se esta trabajando en el desarrollo de este modelo.
Se propone suprimir este indicador y no tenerlo en cuenta para la Política.</t>
  </si>
  <si>
    <t>Este indicador no es viable de seguimiento debido a que dicho sistema de capitales no existe.</t>
  </si>
  <si>
    <t>Inclusión social y equidad</t>
  </si>
  <si>
    <t>Inclusión social y productiva para la población en situación de vulnerabilidad. "Tú y yo, superamos la vulneravilidad"</t>
  </si>
  <si>
    <t>Servicio de acompañamiento familiar y comunitario para la superación de la pobreza</t>
  </si>
  <si>
    <t>Comunidades con acompañamiento familiar</t>
  </si>
  <si>
    <t>Durante la vigencia 2020 los sistema de capitales aplicado en MIPYMES familiares no identificado. Se realizò acercamiento a los municipios con la socialización del proyecto, priorización de sectores vulnerables por parte de las Alcaldías Municipales y focalización de familias con algún tipo de violencia para desarrollar el programa de acompañamiento familiar y comunitario.
Talleres realizados en los doce municipios del departamento para brindar acompañamiento familiar y comunitario en los sectores priorizados por los alcaldes, donde el indice de violencia es más alto.</t>
  </si>
  <si>
    <t>Durante la vigencia 2021 los sistema de capitales aplicado en MIPYMES familiares no identificado. No obstante, la Dirección de Desarrollo Humano y Familia con el fin de prestar el servicio de acompañamiento familiar y comunitario para la superación de la pobreza en el departamento del Quindío, realizo las siguientes acciones:
1. Llevo a cabo la caracterización y la elaboración de la matriz de avance de plan de negocio a 21 unidades y/o ideas de negocio.
2. Se realizó asistencia técnica en elaboración de planes de negocio y se profundizo en la idea de negocio, el portafolio de servicios y/o productos y  análisis de marcado y costos.
3. Se realizó articulación con la Secretaria de Agricultura para el registro de marca, código de barras, y sellos de calidad.
4. Se oferto diplomado en emprendimiento y gestión, y se realizó postulación de los interesados. 
Lo anterior desarrollado en los 12 municipios de: Armenia, Buenavista, Calarcá, Circasia, Córdoba, Filandia, Génova, La Tebaida, Montenegro, Pijao, Quimbaya y Salento.
- Reunión con entidades como EL SENA, Cámara de comercio, Secretaría de Agricultura y Turismo Industria y Comercio para identificar la oferta disponible para proyectos, unidades productivas y/o de emprendimiento en el departamento del Quindío.</t>
  </si>
  <si>
    <t>Durante la vigencia 2022 los sistema de capitales aplicado en MIPYMES familiares no identificado. No obstante,se realizaron  acciones para prestar servicio de acompañamiento familiar y comunitario para la superación de la pobreza a las comunidades de los municipios de Armenia, Calarcá, Córdoba, Génova, Pijao,  Quimbaya, Montenegro, Buena Vista,  La Tebaida, Filandia, Circasia y Salento, a través de la caracterización e identificación de necesidades de los proyectos familiares y comunitarios reportados por las Alcaldías, donde se brindó asistencia técnica que  cada emprendimiento  en: Diseño de imagen del emprendimiento, plan de cuentas, registro de cámara de comercio requisitos y beneficios que les ofrecen.</t>
  </si>
  <si>
    <t>Durante la vigencia 2023 los sistema de capitales aplicado en MIPYMES familiares no identificado. Sin embargo, durante el presente periodo se realizó en los doce municipios del departamento del Quindío, Armenia, Calarcá, Filandia, Salento, Circacia, Montenegro, Quimbaya, La Tebaida, Buenavista, Córdoba, Pijao y Génova, servicio de acompañamiento familiar y comunitario orientado a la inclusión social y productiva para el emprendimiento de alternativas de generación de ingresos, con el desarrollo de  las siguientes acciones:
 Asistencias técnicas a emprendimientos para realizar el logo y promocionar la marca, Oferta las capacitaciones para creación de contenido y manejo contable para los emprendimientos, Asistencia técnica para apoyar emprendimiento que está en etapa de Pitch para proceso fondo emprender, Se brindó información sobre los requisitos para formalizar los emprendimientos ante Cámara de Comercio para Colombianos y Migrantes, Se gestionó espacio en las ferias para exhibición y ventas de sus productos, Se brindó información de la legalización de los negocios y Se asesoró en estrategias de ventas personalizadas y en redes.</t>
  </si>
  <si>
    <t>Numero de capitales desarrollados en el modelo</t>
  </si>
  <si>
    <t>Numero de capitales desarrollados en el modelo para la vigencia 2020 no identificados.</t>
  </si>
  <si>
    <t>Numero de capitales desarrollados en el modelo para la vigencia 2021 no identificados.</t>
  </si>
  <si>
    <t>Numero de capitales desarrollados en el modelo para la vigencia 2022 no identificados.</t>
  </si>
  <si>
    <t>Numero de capitales desarrollados en el modelo para la vigencia 2023 no identificados.</t>
  </si>
  <si>
    <t>Vincular las asociaciones de la población menos favorecida con las actividades económicas de las Medianas Empresas en los puntos de la cadena de valor de la producción.</t>
  </si>
  <si>
    <t>Tasa de participación de asociaciones familiares en la cadena de producción.</t>
  </si>
  <si>
    <t>&gt;30% de la linea base identificada</t>
  </si>
  <si>
    <t>Se apoyaron 248 personas (50 familias) en eventos de promoción, comercialización, ferias y establecimiento de relaciones comerciales con miras a fortalecer los procesos de encadenamiento productivo y sus respectivas empresas.</t>
  </si>
  <si>
    <t>"Actualmente no existe un registro del número de asociaciones vinculadas a cadenas de producción"
"Se recomienda estableces el número de asociaciones productivas beneficiadas o fortalecidas a través de programas liderados por la administración departamental"</t>
  </si>
  <si>
    <t>Servicio de asesoría para el fortalecimiento de la asociatividad</t>
  </si>
  <si>
    <t>Asociaciones fortalecidas</t>
  </si>
  <si>
    <t>La Tasa de participación de asociaciones familiares en la cadena de producción para la vigencia 2020 es de 25%. En el proceso de servicio de asesoría para el fortalecimiento de la asociatividad, se han  fortalecido 25 asociaciones del Departamento en aspectos empresariales.
Fundación FUCAENSUQUI.
Fundación Apragen
Asociación Adegequin
Asociación Asprofil 
Asociación frutos de córdoba.
Asociación Asoplagen
Asociación Asodergen
Asociación Asocafes
Asociación Asoproagro
Asociación Agrosolidaria
Asociación Asocapapi 
Asociación Asocampo
Asociación Acapacor
Asociación Asohercad 
Asociación Asopracir
Asociación Asoplacir 
Asociación Agrocun
Asociación Agriquin
Asociación de mujeres
Asociación Asojulia
Asociación Has filandia 
Asociación Asovit 
Asociación Asocafecorsa 
Asociación Musáceas 
Asociación Apropal
Fundación jampi.</t>
  </si>
  <si>
    <t>La Tasa de participación de asociaciones familiares en la cadena de producción para la vigencia 2021 es de 30%. En el fortalecimiento a la asociatividad se atendieron 30 emprendimientos  y organizaciones  rurales en los cuales evidenciaron mejoras en el tema agroindustrial y comercial, se brindó asesoría y asistencia técnica a los emprendimientos rurales y urbanos del departamento, representados por asociaciones y/o personas naturales que demandaron acompañamiento en los procesos productivos, comerciales y organizacionales orientados a fortalecer la base social,  la generación de productos, cumplimiento sanitario, formalización comercial, estandarización y desarrollo de nuevos productos y el tramité sanitario de los productos terminados. Hacen parte los siguientes:
1. Asociación Agrosolidaria (Pijao) 
2. Fundación Centro Agro Empresarial del Sur del Quindío Fucaemsuqui.
3. Asociación Agropecuaria de Pijao
4. Asociación de Desplazados de Génova Quindío Asdegequin.
5. Asociación de Productores de Plátano de Montenegro, Aproplam
6. Asociación de Plataneros de Génova, Apragen,
7. Asociación Asocapapi (Pijao)
8. Asociación de Productores de Cerdos de Génova Asprocergen,  Porcigenova (Génova).
9. Corporación Cordilleranos del Quindío.
10. Asociación Asomujer 
11. Asociación Agrícola y Cunicula del Quindío Agrocun.
12. Asociación de Desplazados de Circasia Asodecir.
13. Asociación Productores de Alimentos Frutos de Córdoba Quindío.
14 Asociación Herencia Cafetera del Quindío.
15. Asohercaq.
16. Asociación de Cafés Especiales Cordillera Salento Asocafecorsa.
17. Fundación Social Jiampi.
18. Asociación Quimbaya Quindío Agropecuaria Quimquinagro.     
19. Asociación de Mujeres Cafeteras de Filandia.
20. Asojulia.
21.  Asociación de Productores de Plátano de Filandia- Asprofil.
22. Asoproagro.
23. Asocampo.
24. Asociación Acapacor.
25. Asociación Agriquin.
26. Asociación de Productores Agrícolas de Circasia- Asopracir, 
27.  ASOPODER
28. Aprolacir
29. Asotaagro
30. Asociación Procor- (Córdoba)
 De igual manera, se logró evidenciar la generación de 8 empleos en las organizaciones y emprendimientos rurales caracterizados, que corresponde al 27% de lo proyectado en la vigencia. Se observa una mejoría en la generación de espacios de trabajos temporales y por horas, debido a una reactivación económica después del aislamiento por covid 19.</t>
  </si>
  <si>
    <t>La Tasa de participación de asociaciones familiares en la cadena de producción para la vigencia 2022 es de 30%. Para realizar el servicio de asesoría para el fortalecimiento de la asociatividad, se atendieron 30 Asociaciones del sector rural, a las cuales se les brindó asesoría y asistencia en diversos temas técnicos, comerciales y organizacionales orientados a fortalecer la base social, la generación de productos, el cumplimiento sanitario, la formalización comercial y el apoyo a temas sanitarios de los productos terminados.
 Las asociaciones fortalecidas corresponden a:
1. AGROCUN (Circasia).
2. ASOCAFECORSA (Salento).
3. Asociación QQ (Armenia).
4. AGROSOLIDARIA (Pijao).
5. ASOCAMPO (Armenia).
6. ASODECIR (Circasia).
7. ASORGEC (Armenia).
8. Fundación Jiampi (La Tebaida).
9. Asociación Herencia Campesina (Armenia).
10. Asociación Asoproagro (Filandia).
11. Asociación Mujeres Cafeteras de Armenia.
12. Asociación Mujeres Cafeteras de Génova.
13. Asociación Mujeres Cafeteras de La Tebaida.
14. Asociación Mujeres Cafeteras de Circasia.
15. Asociación Mujeres Cafeteras de Buenavista.
16. Asociación Quimquinagro (Quimbaya).
17. Asociación mujeres cafeteras de Barcelona.
18. Asociación de desplazados de Génova Quindío ASDEGEQUIN.
19. Asociación de productores agropecuarios de Génova APRAGEN (GENOVA).
20. Asociación productores frutos de córdoba (Córdoba- Quindío).
21. Se realizó la cofinanciación de 1 proyecto productivo, Convenio No.085-2021 con la ASOCIACIÓN AGROPECUARIA AGROQUIN.
22. Asociación de productores de plátano ASPROFIL (FILANDIA).
23. Fundación centro agro empresarial del sur del Quindío.
24. Asociaciones de mercados campesinos del departamento del Quindío (10 ASOCIACIONES LEGALMENTE CONSTITUIDAS).
25. Asociación mujeres cafeteras de Montenegro.
26. Asociación paisaje mujer y café (Pijao ).
27. Asociación mujeres cafeteras (Filandia).
28.Asocuacion mujeres cafeteras(córdoba)
29.AGROASOPIJAO
30.ASOCAPAPI
Nota: anualmente se realiza una revisión de las asociaciones priorizadas la cual consiste en verificar su cumplimiento en la Dian (Declaración de Renta), Cámara de Comercio (registro mercantil), y actividad económica que permanezca activa-, de acuerdo a estos criterios algunas asociaciones no se pueden seguir acompañando.</t>
  </si>
  <si>
    <t>La Tasa de participación de asociaciones familiares en la cadena de producción para la vigencia 2023 es de 30% (Fuente: Sec de agricultura departamental 2023). Se fortalecieron 30 asociaciones del sector rural,  realizando acompañamiento y/o asesoría técnica con un equipo multidisciplinario orientado a fortalecer aspectos técnicos (cumplimiento sanitario, desarrollo de productos, diseño y elaboración de formatos de registro, apoyo en trámites sanitarios, estandarización de procesos), aspectos comerciales (diseños creativos, asesoría en eventos, acompañamiento en comercialización), aspectos jurídicos (legalización y organización de temas jurídicos) y otros aspectos organizaciones como atender casos puntuales en el tema psicosocial, salud y seguridad en el trabajo, apoyo en procesos de compras públicas y asesoría en circuitos cortos de comercialización.Las asociaciones fortalecidas corresponden a:
1. Asociación de desplazados de circasia- ASODECIR
2. Asociación de productores de alimentos frutos de Córdoba Quindío 
3. Asociación herencia cafetera del Quindío- ASOHERCA
4. Fundación centro agroempresarial del sur del Quindío-FUCAEMSUQUI
5. Asociación Agropecuaria de pijao- ASOAGROPIJAO 
6. Asociación de mercado campesino de circasia -AMERCACIR 
7. Fundación social JIAMPI 
8. Asociación de desplazados de Génova Quindío- ASDEGEQUIN 
9. Asociación Quimbaya Quindío Agropecuaria-QUIMQUINAGRO 
10. Asociación de cafés especiales TUMBAGO
11. Asociación paisaje mujer y café “PIJAO”
12. Asociación de mujeres cafeteras de Buena Vista  
13. ASOPROAGRO 
14. ASOCAMPO 
15. Asociación de productores de caña y procesadores de panela de Córdoba 
16. ASOCAPAPI
17. Asociación de productores agrícolas de circasia -ASOPRACIR
18. Asociación PORCIGENOVA 
19. Asociación ASOPODERMQ 
20. Asociación de productores agropecuarios de Génova Quindío -APRAGEM 
21. Asociación de queseros del Quindío QQ
22. Asociación mujeres cafeteras de Barcelona, MUCABAT
23. Asociación de relevo generacional, ASORGEC
24. Asociación Agrocum
25. Asociación Procord
26. Asociación Asochapogen
27. Asociación Asoagrocordillera
28. Asociación Asomergen
29.Asociacion mujeres cafeteras Génova
30.asociacion mujeres cafeteras filandia.</t>
  </si>
  <si>
    <t>La Tasa de participación de asociaciones familiares en la cadena de producción para la vigencia 2024 I Trimestre es de 10% en valor obasoluto (Fuente: Sec de agricultura departamental 2024).
NOTA: Se están fortaleciendo 10 asociaciones con la realizaciòn de un diagnóstico de carácter socio empresarial y organizacional, y en algunas se realizó seguimiento a bienes entregados en calidad de comodatos. Las asociaciones son:
- Acapacor
- Cooperativa Territorio Lo Nuestro
- Asociacion Procord
- Apragen
- Aprolacir
- Asdegequin
- Asopodermq
- Mujeres cafeteras de Armenia
- Mujeres cafeteras de Montenegro
- Asociación Herencia Campesina</t>
  </si>
  <si>
    <t>Vincular a las cadenas productivas y promisorias de la región las poblaciones vulnerables</t>
  </si>
  <si>
    <t>Acompañar integralmente la ejecución de proyectos productivos para Familias en condición de pobreza.</t>
  </si>
  <si>
    <t>% de proyectos productivos asistidos y acompañados con metodologías flexibles.</t>
  </si>
  <si>
    <t>70% de los proyectos aprobados ante el DPS y Gobierno</t>
  </si>
  <si>
    <t xml:space="preserve">Se apoyaron 5 proyectos de los 50 que se presentaron: ACOPI    ASOJCBC                           ASOVIRPAZ                                                            COPROAVIR SAS                                                      DRT MOVIL                                                              COCONADE </t>
  </si>
  <si>
    <t>Se apoyaron 25 unidades de emprendimiento y fortalecimiento empresarial en el Departamento del Quindío a travpes del Convenio con ACOPI Centro Occidente.</t>
  </si>
  <si>
    <t>Para la vigencia 2020 el % de proyectos productivos asistidos y acompañados con metodologías flexibles es de 0%. NOTA: Se han  realizado gestiones pertinentes para la estructuración de los perfiles de alianzas productivas del ministerio de agricultura y en el acompañamiento técnico y diagnóstico a las organizaciones rurales apoyadas por la secretaría de Agricultura, con recursos de la meta formalización de empresas, meta que se armonizó en el nuevo plan de desarrollo, lográndose la estructuración de 17 perfiles de alianzas productivas en 8 municipios del departamento, y de los cuales 7 fueron priorizados por la dependencia para aprobación del MADR, con la gestión de aproximadamente 3.729.864.656 millones de pesos y la posibilidad de beneficiar a 263 productores rurales a través de acuerdos comerciales y de agricultura por contrato. 
Actualmente se está perfeccionando con el Ministerio de Agricultura el convenio interinstitucional de Alianzas productivas, para proceder a desembolsos de los recursos.</t>
  </si>
  <si>
    <t>El % de proyectos productivos asistidos y acompañados con metodologías flexibles para la vigencia 2021 es de 0%. Se cofinanciaron 6 proyectos productivos a través de convocatoria realizada por el Ministerio de Agricultura y  Desarrollo rural, a través de la figura vigencia futura,  así:
1. Convenio No. 084 - 2021, con la ASOCIACIÓN VICTIMAS DE PIJAO “ASOVICPI”.
2. Convenio No. 078-2021 con la  ASOCIACIÓN DE PRODUCTORES DE AGUACATE DE FILANDIA (HASSFILANDIA.
3. Convenio No. 087 con la   ASOCIACION AGROPLATANERA DEL CACIQUE CALARCÁ.
4. Convenio No. 080-2021 con la ASOCIACIÓN DE RELEVO GENERACIONAL DEL CAMPO ARMENIA – ASORGEC.
5. Convenio No.085-2021 con la ASOCIACIÓN AGROPECUARIA AGROQUIN.
6. Convenio No. 083-2021 con la ASOCIACIÓN DE PLANTAS AROMATICAS Y DESHIDRATADOS DEL QUINDIO (AROMAQUIN) CALARCA.</t>
  </si>
  <si>
    <t>El % de proyectos productivos asistidos y acompañados con metodologías flexibles para la vigencia 2022 es de 0%. Se cofinanciaron 8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087-2021, con la   ASOCIACION AGROPLATANERA DEL CACIQUE CALARCÁ.                                                                                                            4. Convenio No. 080-2021 con la ASOCIACIÓN DE RELEVO GENERACIONAL DEL CAMPO ARMENIA – ASORGEC .
5. Convenio No.  046: AUNAR ESFUERZOS ENTRE LA ORGANIZACIÓN DE PRODUCTORES ASOCIACIÓN EMPRESARIAL AGROPECUARIA DE LA VEREDA LA MARIELA PIJAO Y EL DEPARTAMENTO DEL QUINDÍO.
6. Convenio No. 041   AUNAR ESFUERZOS ENTRE LA ORGANIZACIÓN DE PRODUCTORES ASOCIACIÓN DE JOVENES CAFETEROS DE GÉNOVA “ASOJOCA” Y EL DEPARTAMENTO DEL QUINDÍO.
7- Convenio No. 042: AUNAR ESFUERZOS ENTRE LA ORGANIZACIÓN DE PRODUCTORES ASOCIACIÓN DE DESPLAZADOS DEL MUNICIPIO DE GENOVA QUINDIO “ASDEGEQUIN Y EL DEPARTAMENTO DEL QUINDÍO.
8- Convenio No. 040: AUNAR ESFUERZOS ENTRE LA ORGANIZACIÓN DE PRODUCTORES CORPORACION DE PASSIFLORAS DEL QUINDIO  “CORPASSQUIN Y EL DEPARTAMENTO DEL QUINDÍO.
Cabe anotar que son los mismos proyectos de la vigencia 2021 (los cuales no fueron reportados en ese año ya que quedaron como vigencia futura y se pagaron en esta vigencia).</t>
  </si>
  <si>
    <t>El % de proyectos productivos asistidos y acompañados con metodologías flexibles para la vigencia 2023 es de 8% (Fuente: Sec de agricultura departamental 2023). Se cofinanciaron 8 proyectos productivos, a través de 8 convenios de alianzas productivas.
1. ALIANZA ASOEMGE (Asociación de jóvenes emprendedores de Génova), CONVENIO 019, cuyo objeto es: Aunar esfuerzos entre la asociación de jóvenes emprendedores de Génova - ASOEMGE, y el departamento del Quindío, para desarrollar la ejecución del  proyecto alianza productiva por la equidad de género PAAP, para el mejoramiento e innovación tecnológica de banano gros Michel en el municipio de Génova Quindío” dentro de la convocatoria realizada por el ministerio de agricultura y desarrollo rural.(pago realizado el 15 de septiembre de 2023)
2. ALIANZA PORCIGENOVA (Asociación Genovesa de Porcicultores), CONVENIO 016, cuyo objeto es: Aunar esfuerzos entre la organización de productores “Asociación Genovesa de Porcicultores – PORCIGÉNOVA y el departamento del Quindío, para desarrollar la ejecución del proyecto alianza productiva  PAAP, para el fortalecimiento de la producción y comercialización de carne de cerdo para la asociación genovesa de porcicultores-PORCIGO, dentro de la convocatoria realizada por el ministerio de Agricultura y Desarrollo Rural.
3. ALIANZA MANOS UNIDAS (Organización de Productores “FUNDACIÓN MANOS UNIDAS DE DIOS FMUD), CONVENIO 017, cuyo objeto es: Aunar esfuerzos entre la organización de productores “fundación manos unidas de dios FMUD”  y el departamento del Quindío, para desarrollar la ejecución del  proyecto alianza productiva  PAAP, para la producción agroecológica de guadua en los municipios de Buenavista y córdoba, Quindío, dentro de la convocatoria realizada por el ministerio de Agricultura y Desarrollo Rural.
4. ALIANZA  AROMA DE CAMPO ((Organización de productores “Asociación de Mujeres Cafeteras de Génova (huevo, Génova – Quindío), CONVENIO 021, cuyo objeto es: Aunar esfuerzos entre la organización de productores “asociación de mujeres cafeteras de Génova – aroma de campo y el departamento del Quindío, para desarrollar la ejecución del  proyecto alianza productiva  PAAP, como estrategia de reactivación económica a través del fortalecimiento de la producción y comercialización de huevo campesino en el municipio de Génova Quindío bajo el enfoque de mujer rural dentro de la convocatoria realizada por el ministerio de Agricultura y Desarrollo Rural.(pago realizado el 16 de agosto de 2023)
5. ALIANZA  QUIMBAYA- La organización de productores asociación de mercados campesinos de Quimbaya” (huevo, Quimbaya – Quindío), CONVENIO 020, cuyo objeto es: Aunar esfuerzos entre la organización de productores “asociación de mercados campesinos de Quimbaya y el departamento del Quindío, para desarrollar la ejecución del  proyecto alianza productiva  PAAP, para el fortalecimiento de la producción y comercialización de huevo campesino en el municipio de Quimbaya Quindío, dentro de la convocatoria realizada por el ministerio de Agricultura y Desarrollo Rural.
6. ALIANZA ACCAM, Asociación campesinos en conservación alta montaña - ACCAM,  (ganadería leche, Génova - ACCAM), CONVENIO 018, cuyo objeto es: Aunar esfuerzos entre la asociación campesinos en conservación alta montaña – ACCAM y el departamento del Quindío, para desarrollar la ejecución del  proyecto alianza productiva  PAAP, para la reactivación económica de ganaderos de alta montaña del municipio de Génova Quindío, dentro de la convocatoria realizada por el ministerio de Agricultura y Desarrollo Rural.(pago realizado el 16 de agosto de 2023)
7. ALIANZA ASOPICIR, Asociación de piscicultores de circasia – ASOPICIR”, (Tilapia, Buenavista y Circasia – Quindío), CONVENIO 022, cuyo objeto es: Aunar esfuerzos entre la “asociación de piscicultores de circasia – ASOPICIR y el departamento del Quindío, para desarrollar la ejecución del  proyecto alianza productiva  PAAP, para la producción agroecológica y la empresarización de la piscicultura en los municipios de Buenavista y Circasia Quindío, dentro de la convocatoria realizada por el ministerio de Agricultura y Desarrollo Rural
8. ALIANZA ASOTRARUGEN, Asociación de trabajadores rurales de Génova Quindío – ASOTRARUGEN (Plátano, Génova y Pijao – Quindío),  CONVENIO 027, cuyo objeto es: Aunar esfuerzos entre la “asociación de trabajadores rurales de Génova Quindío – ASOTRARUGEN y el departamento del Quindío, para desarrollar la ejecución del  proyecto alianza productiva  PAAP, para el mejoramiento e innovación tecnológica del cultivo de plátano dominico hartón de los municipios cordilleranos de Pijao y Génova Quindío dentro de la convocatoria realizada por el ministerio de Agricultura y Desarrollo Rural.(pago realizado el 16 de agosto de 2023).</t>
  </si>
  <si>
    <t xml:space="preserve">El % de proyectos productivos asistidos y acompañados con metodologías flexibles para la vigencia 2024 es de 0% (Fuente: Sec de agricultura departamental 2024). </t>
  </si>
  <si>
    <t>Incrementar las oportunidades de inclusión laboral a mujeres cabeza de hogar, jóvenes y familias en condición vulnerable.</t>
  </si>
  <si>
    <t>Disminución en tasa de desempleo mujeres</t>
  </si>
  <si>
    <t>4PP x debajo de la tasa nacional</t>
  </si>
  <si>
    <t>Se realizaron algunos proyectos de los cuales no estan dirigidos solamente a la inclusión de las mujeres.</t>
  </si>
  <si>
    <t>La Secretaria de familia realiza apoyo para la ejecucion de estas acciones, pero no es el responsable directo es una responsabilidad compartida</t>
  </si>
  <si>
    <t xml:space="preserve">Este indicador se publica anualmente mediante la Gran Encuesta Integrada de Hogares (GEIH) realizada de forma anual por el Departamento Administrativo Nacional de Estadística – DANE, que para el caso de los departamentos publica los resultados de dicha encuesta generalmente después del primer trimestre del año siguiente al año de la medición, por lo tanto para el año 2017 aún no se tienen resultados consolidados.              </t>
  </si>
  <si>
    <t>Se toma como referencia y programado la tasa de desempleo del departamento que es del 13,9%</t>
  </si>
  <si>
    <t>Se toma como referencia y programado la tasa de desempleo del departamento que es del 14,1%, se saca del DANE y el observatorio departamental.</t>
  </si>
  <si>
    <t>informe anual http://www.dane.gov.co/index.php/estadisticas-por-tema/mercado-laboral/mercado-laboral-por-departamentos</t>
  </si>
  <si>
    <t>Talleres de oferta institucional realizados</t>
  </si>
  <si>
    <t>27.1%</t>
  </si>
  <si>
    <t>La tasa de desempleo en mujeres para el 2020 fue del 27.1%. Se realizaron acciones como cinco (5) talleres de oferta institucional:
En articulación con el APE SENA Agencia pública de empleo y Colpensiones, se han realizado 5 talleres de oferta institucional de acceso al empleo:
- Córdoba, taller de inducción a la vida laboral. Con el propósito de que los buscadores de empleo aprendan a utilizar el aplicativo de la Agencia, participantes 7, alumnos Ciudadela Educativa José María Córdoba. 
- Córdoba, taller de inducción a la vida laboral. Con el propósito de que los buscadores de empleo aprendan a utilizar el aplicativo de la Agencia, participantes, ex -alumnos Ciudadela Educativa José María Córdoba. 
- Córdoba, taller de Régimen de Prima Media RPM. Con el propósito de dar a conocer los objetivos, beneficios y demás propósitos del régimen pensional público, participantes 16, alumnos y ex -alumnos Ciudadela Educativa José María Córdoba.
-Quimbaya, APE (Agencia Pública de Empleo) para empresario. Con el propósito Que los buscadores de empleo conozcan la manera de utilizar el aplicativo de la agencia de empleo, participantes 7, operadores turísticos del municipio.  
- Armenia, APE (Agencia Pública de Empleo) Con el propósito de dar a conocer el manejo del aplicativo de la búsqueda de empleo en la APE, participantes 12 personas en situación de discapacidad.</t>
  </si>
  <si>
    <t xml:space="preserve">La tasa de desempleo en mujeres para el 2021 fue del 17,7%. (Inforamciòn- Observatorio Quindìo2022) presentando un comportamiento negativo con respecto al indicador planteado.  Con un avance del 100%, con doce (12) Talleres de oferta institucional realizados, a través de la Secretaría con el apoyo de Colpensiones, SENA, Ministerio del Trabajo y municipios: 
1. Taller Beneficios Económicos Periódicos (BEPS), con el propósito de Presentar el programa del gobierno BEPS, aclarar dudas y dar soluciones, a los asistentes. Dirigido a funcionarios de la Secretaría de Gobierno de la alcaldía de Montenegro con el fin de replicar la información a los diferentes usuarios que llegan al ente territorial y solicitan dicha información. 
2. Taller Beneficios Económicos Periódicos (BEPS), con el propósito de Presentar el programa del gobierno BEPS, aclarar dudas y dar soluciones, a los asistentes. Dirigido a la Fundación FEMEE de Armenia Quindío. 
3. Taller Beneficios Económicos Periódicos (BEPS), con el propósito de Presentar el programa del gobierno BEPS, aclarar dudas y dar soluciones, a los asistentes. Dirigido a la Fundación ASORQUIN de Armenia Quindío. 
4. Taller Beneficios Económicos Periódicos (BEPS), con el propósito de Presentar el programa del gobierno BEPS, aclarar dudas y dar soluciones, a los asistentes. Dirigido a los Gestores Culturales de Génova Quindío.
5.  Taller Beneficios Económicos Periódicos (BEPS), con el propósito de Presentar el programa del gobierno BEPS, aclarar dudas y dar soluciones, a los asistentes. Dirigido a los campesinos del municipio de Génova Quindío.
6.  Taller Beneficios Económicos Periódicos (BEPS), con el propósito de Presentar el programa del gobierno BEPS, aclarar dudas y dar soluciones, a los asistentes. Dirigido a la Asociación EMFOCO corregimiento de la Virginia Calarcá.
7. Taller Beneficios Económicos Periódicos (BEPS), con el propósito de Presentar el programa del gobierno BEPS, aclarar dudas y dar soluciones, a los asistentes. Dirigido a personas en situación de discapacidad del municipio de Buenavista.
8. Taller Beneficios Económicos Periódicos (BEPS), con el propósito de Presentar el programa del gobierno BEPS, aclarar dudas y dar soluciones, a los asistentes. Dirigido a la fundación ATEEQ de Armenia Q. 
9. Taller Beneficios Económicos Periódicos (BEPS), con el propósito de Presentar el programa del gobierno BEPS, aclarar dudas y dar soluciones, a los asistentes. Dirigido a Grupo OSCID Quimbaya.
10.  Taller Beneficios Económicos Periódicos (BEPS), con el propósito de Presentar el programa del gobierno BEPS, aclarar dudas y dar soluciones, a los asistentes. Dirigido a la población joven del municipio de Quimbaya. 
11. Charla tele trabajo, trabajo en casa y trabajo remoto a cargo del Ministerio de Trabajo sede Bogotá, con el fin de dar a conocer el marco normativo, y la aplicabilidad en las empresas, así como los derechos y obligaciones de empleadores y empleados.   
12. Taller Beneficios Económicos Periódicos (BEPS) a victimas en el municipio de Armenia. 
</t>
  </si>
  <si>
    <t xml:space="preserve">La tasa de desempleo en mujeres para el 2022 fue del 16,4%. (Inforamciòn- Observatorio Quindìo2022) presentando un comportamiento negativo con respecto al indicador planteado. Con un avance en doce (12) Talleres de oferta institucional realizados, a través de la Secretaría con el apoyo de Colpensiones, SENA y Comfenalco se llevó a cabo la siguiente oferta: 
1. Taller Institucional Colpensiones Casa de la cultura Barcelona, participaron 26 personas. Realizada el 28/01/2022
2. Taller Institucional Colpensiones Biblioteca Montenegro, participaron 28 personas. Realizada el 04/02/2022
3. Taller Institucional Colpensiones Emprendedores Armenia, participaron 14 personas. Realizada el 17/02/2022
4. Taller Institucional Colpensiones Emprendedores Armenia. Participaron 15 personas. Realizada el 22/02/2022.
5. Taller Institucional Colpensiones Emprendedores Armenia. Participaron 15 personas. Realizada el 24/02/2022.
6. Jornada institucional en el municipio de Salento, donde participaron Colpensiones, Comfenalco y la APE del SENA, que se ubicó en la plaza principal. Participo una persona. Realizada 10/03/2022.
7. Taller Institucional Colpensiones en el municipio de Córdoba realizado en el marco del mercado campesino donde participaron 5 personas. Realizada 09/04/2022. 
8. Taller Institucional Colpensiones en el municipio de Armenia, dirigido a la asociación de discapacitados físicos, donde participaron 10 personas. Realizado 06/06/2022.
9 Taller de oferta institucional del sector trabajo, para la generación y formalización del empleo en el municipio de Montenegro, dirigido a población general. Participaron 22 personas.
10 Taller de oferta institucional del sector trabajo, para la generación y formalización del empleo en el municipio de Montenegro, dirigido a población OSIGC y hoteleros. Participaron 25 personas.
11 Taller de oferta institucional del sector trabajo, para la generación y formalización del empleo en el municipio de Quimbaya, dirigido a Hoteleros. Participaron 9 personas. 
12. Taller de oferta institucional del programa del gobierno BEPS, aclarar dudas y dar soluciones, a los asistentes. En el municipio de La Tebaida, dirigido a comerciantes. Participaron 32 personas.
</t>
  </si>
  <si>
    <t>La disminuciòn de la tasa de desempleo en mujeres para el año 2023 fue 0,8% ya que el Dto del Quindìo para la vigencia se ubicò en un 12,2% presentando una variaciòn 0,8 respecto a la media nacional la cual se ubicò en 13,0% en la misma vigencia 2023. (Fuente DANE 2023). Sin embargo, se efectuaron Once (11) Talleres de oferta institucional realizados, a través de la Secretaría de Turismo, Industria y Comercio: con el apoyo de Colpensiones y Min-trabajo se llevó a cabo la siguiente oferta: 
1. Taller Institucional Colpensiones (Presentar el programa del gobierno BEPS, aclarar dudas y dar soluciones, a los asistentes.), realizado en el municipio de Circasia, dirigido a comerciantes, donde asistieron 7 personas 
2. Foro virtual a cargo del Ministerio de trabajo, donde se socializó el marco normativo de los horarios flexibles y el trabajo remoto en las empresas colombianas, dirigido al público en general, asistieron 16 personas 
3. En el marco de la feria de colores, organizada por asociaciones de mujeres en la ciudad de Armenia, y a la cual fue invitada la Secretaría de Turismo, Industria y Comercio, donde se dio a conocer a 34 emprendedores la oferta institucional de nuestras dependencias. 
4. En el marco de la feria mujeres AP SENA organizada por esta entidad en la ciudad de Armenia, y a la cual fue invitada la Secretaría de Turismo, Industria y Comercio, se dio a conocer a 9 mujeres emprendedoras, la oferta institucional de nuestras dependencias. 
5. Se llevo a cabo taller del APE manejo del aplicativo de la búsqueda de empleo a través del SENA en el municipio de Génova Q. dirigida a jóvenes de instituciones educativas del grado once, impactando 57 estudiantes.
6. Se llevó a cabo el taller de Pautas de Seguridad y Salud en el trabajo SST. En el municipio de Quimbaya, dirigida por parte de la ARL positiva a Propietarios locales, plaza de mercado de esa localidad, asistieron 10 personas. 
7. Se llevó a cabo el taller de Pautas de Seguridad y Salud en el trabajo SST. En el municipio de Montenegro, dirigida por parte de la ARL positiva a Propietarios locales, plaza de mercado de esa localidad, asistieron 14 personas. 
8. Se llevó a cabo el taller manejo del aplicativo de la búsqueda de empleo en la APE. A cargo del SENA, en el municipio de Armenia, dirigido a estudiantes de la Institución Educativa Cristóbal Colon donde asistieron 37 personas. 
9. Se llevó a cabo un curso básico de primeros auxilios. En el municipio de Montenegro, dirigida por parte de la cruz roja a Propietarios locales, plaza de mercado de esa localidad, asistieron 25 personas.
10. Se llevó a cabo el taller de Curso servicio al cliente y ruta de la formalidad y portafolio CINNE (Centro de Innovación Empresarial). En el municipio de Calarcá, dirigido a Empresarios y comerciantes de esa localidad, asistieron 10 personas.
11. Se llevó a cabo un curso básico de primeros auxilios. En el municipio de Montenegro, dirigida por parte del SENA a Propietarios locales, plaza de mercado de esa localidad, asistieron 12 personas.</t>
  </si>
  <si>
    <t>Disminución en tasa de desempleo mujeres y jóvenes</t>
  </si>
  <si>
    <t>Trimestre Móvil Dic 2014 - Feb 2015</t>
  </si>
  <si>
    <t xml:space="preserve">Este indicador se publica anualmente mediante la Gran Encuesta Integrada de Hogares (GEIH) realizada de forma anual por el Departamento Administrativo Nacional de Estadística – DANE, que para el caso de los departamentos publica los resultados de dicha encuesta generalmente después del primer trimestre del año siguiente al año de la medición, por lo tanto para el año 2017 aún no se tienen resultados consolidados.          </t>
  </si>
  <si>
    <t>Para este indicador se determinaron las siguientes tasas de desempleo:
Mujeres: 18,1%
Población entre 18 y 28 años: 22%
Población entre los 29 y 40 años: 11%
Se procedio a promedari las tres tasas para un resultado de 17,03%</t>
  </si>
  <si>
    <t>Para este indicador se determinaron las siguientes tasas de desempleo:
Mujeres: 18,1%
Población entre 18 y 28 años: 21%
Población entre los 29 y 40 años: 14%
Se procedio a promedari las tres tasas para un resultado de 23,1%</t>
  </si>
  <si>
    <t>DANE</t>
  </si>
  <si>
    <t>FUENTE DANE</t>
  </si>
  <si>
    <t>Disminución en tasa de desempleo mujeres y jóvenes, para el 2020 fue de 23,50%</t>
  </si>
  <si>
    <t xml:space="preserve">Disminución en tasa de desempleo mujeres y jóvenes, para el 2021 no definida </t>
  </si>
  <si>
    <t xml:space="preserve">Disminución en tasa de desempleo mujeres y jóvenes, para el 2022 no definida </t>
  </si>
  <si>
    <t>La disminución en tasa de desempleo mujeres y jóvenes (Hombres), para el 2023 fue de 3,9 a junio del 2023. (Fuente DANE y Ministerio del Trabajo)</t>
  </si>
  <si>
    <t>Implementar el programa Enganche Laboral para las familias de UNIDOS.</t>
  </si>
  <si>
    <t>No de Beneficiarios</t>
  </si>
  <si>
    <t>Fuente: Ficha V3 del DPS</t>
  </si>
  <si>
    <t>Información enviada por el DPS en su cobertura del programa de Red Unidos. El indicador está dado en la cantidad de hogares beneficiados. Así mismo este valor corresponde al período de agosto a noviembre de 2018.</t>
  </si>
  <si>
    <t>Departamento para la Prosperidad Social - Ministerio de Trabajo</t>
  </si>
  <si>
    <t>Programa sin operatividad en el departamento desde 2016.</t>
  </si>
  <si>
    <t>Impulso al crecimiento financiero a travès de la bancarización y el ahorro</t>
  </si>
  <si>
    <t>Ampliar el número de Unidades Agrícolas Familiares (UAF) para la ejecución y fortalecimiento de proyectos productivos que generen capital.</t>
  </si>
  <si>
    <t>Número de UAF asignadas al departamento</t>
  </si>
  <si>
    <t>Soberanía, seguridad alimentaria y nutricional</t>
  </si>
  <si>
    <t>Fomento a la agricultura familiar campesina, agricultura urbana y mercados campesinos para la seguridad alimentaria</t>
  </si>
  <si>
    <r>
      <rPr>
        <sz val="10"/>
        <color theme="1"/>
        <rFont val="Calibri"/>
        <family val="2"/>
      </rPr>
      <t>Apoyar la conformación de cuatro (4) alianzas para contratos de compra anticipada de productos de la agricultura familiar en el departamento del Quindío</t>
    </r>
    <r>
      <rPr>
        <b/>
        <sz val="10"/>
        <color theme="1"/>
        <rFont val="Calibri"/>
        <family val="2"/>
      </rPr>
      <t xml:space="preserve"> (123)</t>
    </r>
  </si>
  <si>
    <t>Se apoyó la conformación de una alianza para contratos de compra anticipada de productos de la agricultura familiar campesina. Se brindó asistencia técnica pecuaria con el fín de promover una producción limpia e inocua.</t>
  </si>
  <si>
    <t xml:space="preserve">En el plan de desarrollo se pretende dar cumplimiento a esta actividad conforme a lo expuesto anteriormente y asi darle una armonizacion a esta politica publica </t>
  </si>
  <si>
    <t xml:space="preserve">En el marco del Programa “Proyecto Alianzas Productivas” del Ministerio de Agricultura y Desarrollo Rural (MADR) se ha apoyado en la conformacion de 4 alianzas productivas en donde uno de los objetivos es crear vinculos comerciales entre los productores y aliados comerciales </t>
  </si>
  <si>
    <t>A la fecha se han creado 3 alianzas para contratos de compra anticipada de productos de la agricultura familiar en el departamento del Quindío  
1. Alianza entre la asociacion Fruta Andina del municipio de Córdoba y el aliado comercial Plata Crunch para la comercializacion de platano.        
 2. Alianza entre un productor del municipio de Circasia y el aliado comercial Plata Crunch para la comercializacion de platano.                                       
3. Alianza entre un productor de hortalizas (lechugas) y el aliado comercial Supermercado Ventanilla Verde a traves de Mi Querido Fruver.                 
Adicional a esto se hace apoyo en los 9 proyectos de alianzas productivas del Ministerio de Agricultura los cuales cuentan con un componente de alianza comercial de los productos agropecuarios (platano, cacao, panela, leche, queso)</t>
  </si>
  <si>
    <t>INCODER-AGENCIA DE TIERRA</t>
  </si>
  <si>
    <t>Se le solicitò a la entidad correspondiente INCODER, atravès de correo certificado en el domicilio registrado, pero fue devuelto por la empresa de correo, como direcciòn no correspondiente.</t>
  </si>
  <si>
    <t>Se le solicitò a la entidad correspondiente INCODER, sin embargo no se recibiò informaciòn al recpecto.</t>
  </si>
  <si>
    <t>Se realizò visita a la Agencia de Tierras  (Oficina Armenia);  se enviò correo con documento de solicitud de informaciòn a la Agencia de Tierrrras el dìa 06 de julio del 2023.</t>
  </si>
  <si>
    <t>El número de UAF asignadas al departamento no identificado; Se realizò visita a la Agencia Nacional de Tierras  (Oficina sede Armenia);  se enviò correo con documento de solicitud de la informaciòn a la Agencia de Tierrras-ANT el dìa 06 de julio del 2023, sin obtener respuesta de acuerdo a la solicitud realizada.</t>
  </si>
  <si>
    <t>Inclusión Laboral</t>
  </si>
  <si>
    <t>Promoción de oportunidades de empleo con calidad</t>
  </si>
  <si>
    <t>Incrementar las oportunidades de inclusión en el mercado laboral de jóvenes egresados y PEA profesional para reducir la tasa de subempleados.</t>
  </si>
  <si>
    <t>No.de subempleados</t>
  </si>
  <si>
    <t>4 PP X debajo de la tasa nacional</t>
  </si>
  <si>
    <t>Según el DANE, se clasifican en subempleados objetivos y subempleados subjetivos, el segundo es el que se diligencia en la matriz</t>
  </si>
  <si>
    <t>El Ministerio de Trabajo no destina recursos especificamente para reducir la tasa de subempleo, pero indirectamente si a traves de lo que es formalizacion laboral</t>
  </si>
  <si>
    <t>No se ha publicado el informe de la GEIH de 2017 por parte del DANE.</t>
  </si>
  <si>
    <t>El indicador se actualiza anualmente.</t>
  </si>
  <si>
    <t>Información anual</t>
  </si>
  <si>
    <t>informacion anual</t>
  </si>
  <si>
    <t>No.de subempleados/ este indicador cambia de nombre a subocupados</t>
  </si>
  <si>
    <t>En el año 2020 no se registra informaciòn, fuente DANE, por temas de pandemìa Covid 19, el indicador cambia de nombre a Subocupados.</t>
  </si>
  <si>
    <t xml:space="preserve">Para la vigencia 2021 el No.de subempleados para el departemento del Quindio es de 20.381 con porcentaje de 7,65%. Este indicador cambiò de denominaciòn: Subocupados) (NOTA: En este indicador la linea base y la linea proyectada, no estàn en concordancia, puesto que la base està expresada en nùmeros enteros y la proyectada en puntos porcentuales.). Con un avance del 100%, con doce (12) Talleres de oferta institucional realizados, a través de la Secretaría con el apoyo de Colpensiones, SENA, Ministerio del Trabajo y municipios: 
1. Taller Beneficios Económicos Periódicos (BEPS), con el propósito de Presentar el programa del gobierno BEPS, aclarar dudas y dar soluciones, a los asistentes. Dirigido a funcionarios de la Secretaría de Gobierno de la alcaldía de Montenegro con el fin de replicar la información a los diferentes usuarios que llegan al ente territorial y solicitan dicha información. 
2. Taller Beneficios Económicos Periódicos (BEPS), con el propósito de Presentar el programa del gobierno BEPS, aclarar dudas y dar soluciones, a los asistentes. Dirigido a la Fundación FEMEE de Armenia Quindío. 
3. Taller Beneficios Económicos Periódicos (BEPS), con el propósito de Presentar el programa del gobierno BEPS, aclarar dudas y dar soluciones, a los asistentes. Dirigido a la Fundación ASORQUIN de Armenia Quindío. 
4. Taller Beneficios Económicos Periódicos (BEPS), con el propósito de Presentar el programa del gobierno BEPS, aclarar dudas y dar soluciones, a los asistentes. Dirigido a los Gestores Culturales de Génova Quindío.
5.  Taller Beneficios Económicos Periódicos (BEPS), con el propósito de Presentar el programa del gobierno BEPS, aclarar dudas y dar soluciones, a los asistentes. Dirigido a los campesinos del municipio de Génova Quindío.
6.  Taller Beneficios Económicos Periódicos (BEPS), con el propósito de Presentar el programa del gobierno BEPS, aclarar dudas y dar soluciones, a los asistentes. Dirigido a la Asociación EMFOCO corregimiento de la Virginia Calarcá.
7. Taller Beneficios Económicos Periódicos (BEPS), con el propósito de Presentar el programa del gobierno BEPS, aclarar dudas y dar soluciones, a los asistentes. Dirigido a personas en situación de discapacidad del municipio de Buenavista.
8. Taller Beneficios Económicos Periódicos (BEPS), con el propósito de Presentar el programa del gobierno BEPS, aclarar dudas y dar soluciones, a los asistentes. Dirigido a la fundación ATEEQ de Armenia Q. 
9. Taller Beneficios Económicos Periódicos (BEPS), con el propósito de Presentar el programa del gobierno BEPS, aclarar dudas y dar soluciones, a los asistentes. Dirigido a Grupo OSCID Quimbaya.
10.  Taller Beneficios Económicos Periódicos (BEPS), con el propósito de Presentar el programa del gobierno BEPS, aclarar dudas y dar soluciones, a los asistentes. Dirigido a la población joven del municipio de Quimbaya. 
11. Charla tele trabajo, trabajo en casa y trabajo remoto a cargo del Ministerio de Trabajo sede Bogotá, con el fin de dar a conocer el marco normativo, y la aplicabilidad en las empresas, así como los derechos y obligaciones de empleadores y empleados.   
12. Taller Beneficios Económicos Periódicos (BEPS) a victimas en el municipio de Armenia. 
</t>
  </si>
  <si>
    <t xml:space="preserve">Para la vigencia 2022 el No.de subempleados para el departemento del Quindio es de 16975. Con porcentaje de 8,2%. (informe DANE por departamneto). Sin embargo, con un avance en doce (12) Talleres de oferta institucional realizados, a través de la Secretaría con el apoyo de Colpensiones, SENA y Comfenalco se llevó a cabo la siguiente oferta: 
1. Taller Institucional Colpensiones Casa de la cultura Barcelona, participaron 26 personas. Realizada el 28/01/2022
2. Taller Institucional Colpensiones Biblioteca Montenegro, participaron 28 personas. Realizada el 04/02/2022
3. Taller Institucional Colpensiones Emprendedores Armenia, participaron 14 personas. Realizada el 17/02/2022
4. Taller Institucional Colpensiones Emprendedores Armenia. Participaron 15 personas. Realizada el 22/02/2022.
5. Taller Institucional Colpensiones Emprendedores Armenia. Participaron 15 personas. Realizada el 24/02/2022.
6. Jornada institucional en el municipio de Salento, donde participaron Colpensiones, Comfenalco y la APE del SENA, que se ubicó en la plaza principal. Participo una persona. Realizada 10/03/2022.
7. Taller Institucional Colpensiones en el municipio de Córdoba realizado en el marco del mercado campesino donde participaron 5 personas. Realizada 09/04/2022. 
8. Taller Institucional Colpensiones en el municipio de Armenia, dirigido a la asociación de discapacitados físicos, donde participaron 10 personas. Realizado 06/06/2022.
9 Taller de oferta institucional del sector trabajo, para la generación y formalización del empleo en el municipio de Montenegro, dirigido a población general. Participaron 22 personas.
10 Taller de oferta institucional del sector trabajo, para la generación y formalización del empleo en el municipio de Montenegro, dirigido a población OSIGC y hoteleros. Participaron 25 personas.
11 Taller de oferta institucional del sector trabajo, para la generación y formalización del empleo en el municipio de Quimbaya, dirigido a Hoteleros. Participaron 9 personas. 
12. Taller de oferta institucional del programa del gobierno BEPS, aclarar dudas y dar soluciones, a los asistentes. En el municipio de La Tebaida, dirigido a comerciantes. Participaron 32 personas.
</t>
  </si>
  <si>
    <t xml:space="preserve">Para la vigencia 2023 el No.de subocupados para el departemento del Quindio no definido, el DANE no ha publicado el informe tècnico de la vigencia 2023. Sin embargo, se contò con un porcentaje del 8,2% en los primeros trimestres (DANE). Con un avance de (4) Talleres de oferta institucional realizados, a través de la Secretaría de turismo, industria y comercio: con el apoyo de Colpensiones y Min-trabajo se llevó a cabo la siguiente oferta: 
1. Taller Institucional Colpensiones (Presentar el programa del gobierno BEPS, aclarar dudas y dar soluciones, a los asistentes.), realizado en el municipio de Circasia, dirigido a comerciantes, donde asistieron 7 personas y se llevó a cabo el día 11/02/2023.
2. Foro virtual a cargo del Ministerio de trabajo, donde se socializó el marco normativo de los horarios flexibles y el trabajo remoto en las empresas colombianas, dirigido al público en general, asistieron 16 personas y se llevó a cabo el día 24 /02/2023.
3. En el marco de la feria de colores, organizada por asociaciones de mujeres en la ciudad de Armenia, y a la cual fue invitada la Secretaría de Turismo, Industria y Comercio, donde se dio a conocer a 34 emprendedores la oferta institucional de nuestras dependencias. El evento se llevó a cabo el día 04 /03/2023.
4. En el marco de la feria mujeres AP SENA organizada por esta entidad en la ciudad de Armenia, y a la cual fue invitada la Secretaría de Turismo, Industria y Comercio, se dio a conocer a 9 mujeres emprendedoras, la oferta institucional de nuestras dependencias. El evento se llevó a cabo el día 08 /03/2023. 
</t>
  </si>
  <si>
    <t>Promover y crear alianzas con las PYMES y Empresas para la financiación que brinda el Estado en salario y seguridad social a jóvenes que sean vinculados por primera vez.</t>
  </si>
  <si>
    <t>No. de jovenes vinculados con este programa (Ministerio del Trabajo)</t>
  </si>
  <si>
    <t>Gestión empresarial para promover la vinculación laboral de jóvenes sin experiencia; plan de medios y socialización en diferentes espacios con empresarios, para que se beneficien de este importante proyecto            (Informacion suministrada por Comfenalco)                                Programa 40.000 Primeros Empleos. La ejecución presupuestal, corresponde a los reembolsos realizados a los empresarios a la fecha de corte. La ejecución no es del 100%, toda vez que estos se realizan previa entrega de los respectivos soportes de pagos que realizan los empleadores a los jóvenes vinculados laboralmente.</t>
  </si>
  <si>
    <t>Programa 40.000 Primeros Empleos. La ejecución presupuestal, corresponde a los reembolsos realizados a los empresarios a la fecha de corte. La ejecución no es del 100%, toda vez que estos se realizan previa entrega de los respectivos soportes de pagos que realizan los empleadores a los jóvenes vinculados laboralmente.</t>
  </si>
  <si>
    <t>Gestión empresarial para promover la vinculación laboral de jóvenes sin experiencia; plan de medios y socialización en diferentes espacios con empresarios, para que se beneficien de este importante proyecto.                                          Programa 40.000 Primeros Empleos. La ejecución presupuestal, corresponde a los reembolsos realizados a los empresarios a la fecha de corte</t>
  </si>
  <si>
    <r>
      <rPr>
        <sz val="10"/>
        <color theme="1"/>
        <rFont val="Calibri"/>
        <family val="2"/>
      </rPr>
      <t xml:space="preserve">Comfenalco Quindío a través de la ejecución del Programa 40.000 Primeros Empleos durante el año 2018, con corte al 30 de septiembre de 2018, le ha brindado la posibilidad a </t>
    </r>
    <r>
      <rPr>
        <sz val="10"/>
        <color rgb="FF000000"/>
        <rFont val="Calibri"/>
        <family val="2"/>
      </rPr>
      <t>29</t>
    </r>
    <r>
      <rPr>
        <sz val="10"/>
        <color theme="1"/>
        <rFont val="Calibri"/>
        <family val="2"/>
      </rPr>
      <t xml:space="preserve"> empresas de beneficiarse con el auxilio económico que este proyecto les permite obtener, por la vinculación de jóvenes sin experiencia laboral.  De igual manera 73  jóvenes han sido contratados por estas empresas.  Con este programa más jóvenes han podido continuar aplicando a ofertas laborales formales, poniendo a disposición de las empresas todo su potencial; talento; creatividad e innovación.  $657´047. 008               (Este valor corresponde a lo asignado para apoyo a empresas durante el año 2018, equivalente a $577´301.890 +  gastos de administración ejecutados a septiembre 30 de 2018 por $79´745.118).</t>
    </r>
  </si>
  <si>
    <t xml:space="preserve">Esperando información solicitada por medio de llamada telefónica a la Coordinadora Marta Lucia Osorio. </t>
  </si>
  <si>
    <t>Comfenalco - Ministerio de Trabajo</t>
  </si>
  <si>
    <t>No. de jovenes vinculados con este programa para la vigencia 2020 no defino, se consulta el ministerio de trabajo, y nos remite a Comfenalco, dicen no tener informaciòn al respecto.</t>
  </si>
  <si>
    <t>No. de jovenes vinculados con este programa para la vigencia 2021 no defino, se consulta el ministerio de trabajo, y nos remite a Comfenalco, dicen no tener informaciòn al respecto.</t>
  </si>
  <si>
    <t>No. de jovenes vinculados con este programa para la vigencia 2022 no defino, se consulta el ministerio de trabajo, y nos remite a Comfenalco, dicen no tener informaciòn al respecto.</t>
  </si>
  <si>
    <t>No. de jòvenes vinculados con este programa para la vigencia 2023 no definido. NOTA: Se consulta el ministerio de trabajo, y nos remite a Comfenalco, informando no tener informaciòn consolidada al respecto.</t>
  </si>
  <si>
    <t>Aumentar la tasa de participación en personal ocupado del sector comercio, hoteles y restaurantes.</t>
  </si>
  <si>
    <t>Tasa de personal ocupado en el sector</t>
  </si>
  <si>
    <t>8 PP X encima de la tasa departamental</t>
  </si>
  <si>
    <t>Este indicador se tomó del último informe de la Gran Encuesta Integrada de Hogares (DANE) - Centro de Pensamiento Turístico de Colombia, en el cual se muestra que el turismo representa el 7,23%  del empleo de Colombia y que en promedio el sector turístico genera el 7,83% del empleo en los departamentos del país.</t>
  </si>
  <si>
    <t>Informacion suministrada por el Índice de Competitividad Turística Regional de Colombia - ICTRC 2018</t>
  </si>
  <si>
    <t>Número de personas vinculadas con la industria del turismo que manifiestan haber sido contratados de manera directa por la empresa en donde prestan sus servicios, en relación con el total de personal ocupado en el sector</t>
  </si>
  <si>
    <t>no han realizado la publicacion d ela informacion del primer trimestre del 2019, fuente: http://www.cptur.org/Publicaciones</t>
  </si>
  <si>
    <t>DATOS SUMINISTRADOS POR PLANEACIÒN DEPARTAMENTAL POR PARTE DE LA CONTRATISTA ANGELA BOLÌVAR.</t>
  </si>
  <si>
    <t>La tasa de personal ocupado en el sector para el 2020 es de 50,8%, FUENTE DANE, GRAN ENCUESTA INTEGRADA DE HOGARES, ABRIL 2023, esta tasa pasò a llamarse Tasa de subocupados.</t>
  </si>
  <si>
    <t>La tasa de personal ocupado en el sector para el 2021 es de 96,9%, FUENTE DANE, GRAN ENCUESTA INTEGRADA DE HOGARES, ABRIL 2023, esta tasa pasò a llamarse Tasa de subocupados.</t>
  </si>
  <si>
    <t>La tasa de personal ocupado en el sector para el 2022 es de 95,32%, FUENTE DANE, GRAN ENCUESTA INTEGRADA DE HOGARES, ABRIL 2023, esta tasa pasò a llamarse Tasa de subocupados.</t>
  </si>
  <si>
    <t>La tasa de personal ocupado en el sector para el 2023 es de 38,2%;(Fuente: DANE 2023). Sin considerar la ponderaciòn porcentual de los sectores hoteles y restaurantes, esta tasa pasò a llamarse tasa de subocupados.</t>
  </si>
  <si>
    <t>Perfilar la Red de Prestadores de Servicio de Empleo, que oferta personal a ser contratado por las empresas con el fin de mejorar y aumentar las oportunidades de trabajo.</t>
  </si>
  <si>
    <t>% de Prestadores de Servicio de Empleo formados para aplicación de perfiles</t>
  </si>
  <si>
    <t>90%</t>
  </si>
  <si>
    <r>
      <rPr>
        <b/>
        <i/>
        <sz val="10"/>
        <color theme="1"/>
        <rFont val="Calibri"/>
        <family val="2"/>
      </rPr>
      <t xml:space="preserve">SENA, Comfenalco, UniQuindiío, Gran Colombia, Alcaldía          </t>
    </r>
    <r>
      <rPr>
        <sz val="10"/>
        <color theme="1"/>
        <rFont val="Calibri"/>
        <family val="2"/>
      </rPr>
      <t xml:space="preserve">            Asesoría personalizada a todos los usuarios que se acercan ó se comunican a solicitar los servicios de La Agencia; Brigadas Móviles de Empleo; participación en diferentes actividades para promover el Servicio Público de Empleo ((Informacion suministrada por Comfenalco)                                                            La Agencia de Gestión y Colocación de Empleo, realiza la labor de intemediación laboral; perfilando a los candidatos que mejor se ajustan a los perfiles solicitados por los empresarios y remitiéndolos a los procesos de selección que las empresas definen. Para este proceso, La Agencia cuenta con la herramienta técnica, Prueba Performance y el acompañamiento y asesoría permanente a los buscadores de empleo con profesional calificado para el fortalecimiento de sus competencias básicas y laborales específicas a través de la capacitación ajustada a los diferentes perfiles y necesidades de los oferentes, así como del sector productivo del departamento del Quindío.</t>
    </r>
  </si>
  <si>
    <t>La Agencia de Gestión y Colocación de Empleo, realiza la labor de intemediación laboral; perfilando a los candidatos que mejor se ajustan a los perfiles solicitados por los empresarios y remitiéndolos a los procesos de selección que las empresas definen. Para este proceso, La Agencia cuenta con la herramienta técnica, Prueba Performance y el acompañamiento y asesoría permanente a los buscadores de empleo con profesional calificado para el fortalecimiento de sus competencias básicas y laborales específicas a través de la capacitación ajustada a los diferentes perfiles y necesidades de los oferentes, así como del sector productivo del departamento del Quindío.</t>
  </si>
  <si>
    <t>Asesoría personalizada a todos los usuarios que se acercan ó se comunican a solicitar los servicios de La Agencia; Brigadas Móviles de Empleo; participación en diferentes actividades para promover el Servicio Público de Empleo.                                                            La Agencia de Gestión y Colocación de Empleo, realiza la labor de intemediación laboral; perfilando a los candidatos que mejor se ajustan a los perfiles solicitados por los empresarios y remitiéndolos a los procesos de selección que las empresas definen. Para este proceso, La Agencia cuenta con la herramienta técnica, Prueba Performance y el acompañamiento y asesoría permanente a los buscadores de empleo con profesional calificado para el fortalecimiento de sus competencias básicas y laborales específicas a través de la capacitación ajustada a los diferentes perfiles y necesidades de los oferentes, así como del sector productivo del departamento del Quindío.</t>
  </si>
  <si>
    <t>numero de colocaciones a traves de las agencias publicas de empleo</t>
  </si>
  <si>
    <t xml:space="preserve">APE SENA- Agencia público de empleo Comfenalco </t>
  </si>
  <si>
    <t>Indicador sin informaciòn definida</t>
  </si>
  <si>
    <t>El % de Prestadores de Servicio de Empleo formados para aplicación de perfiles para el 2023 no està definido; NOTA: El Indicador sin informaciòn definida, por parte de las entidades responsables para la vigencia 2023.</t>
  </si>
  <si>
    <t>Aumentar la efectividad de las mesas sectoriales para el desarrollo del talento humano por competencias laborales acorde al mercado laboral.</t>
  </si>
  <si>
    <t>% de efectivadad de las Mesas Sectoriales para el Quindío</t>
  </si>
  <si>
    <t>A través de alianzas como el acuerdo del empleo, se busca promover la articulación interinstitucional, en pro de brindar mayores oportunidades a la población quindiana.</t>
  </si>
  <si>
    <t>Comfenalco - SENA</t>
  </si>
  <si>
    <t>El % de efectivadad de las Mesas Sectoriales para el Quindío en la vigencia 2023 no definido; NOTA: Indicador sin informaciòn definida y concreta por parte de la entidad responsable para la vigencia 2023.</t>
  </si>
  <si>
    <t xml:space="preserve">Fomentar las condiciones de trabajo decente y digno para la protección de los trabajadores. </t>
  </si>
  <si>
    <t>No de Condiciones fomentadas en las MIPYMES, y Empresas.</t>
  </si>
  <si>
    <t>La gobernación del Quindío viene trabajando junto con el Ministerio de Trabajo para implementar medidas que fomenten y creen condiciones idoneas para trabajo decente y digno, en Octubre del presente año se firmo un acuerdo de voluntades para la promoción del empleo en el departamento.  Dentro de este acuerdo se contempla trabajar junto con los gremios en temas de formalización laboral y empresarial.
Adicionalmente la Dirección Territorial del Ministerio viene adelantando acuerdos con empresas del departamento para adelantar procesos de formalización laboral.  En el 2016 se firmaron 7 de estos acuerdos y en el 2017 van 3 acuerdos firmados y se proyectan 5 más al cierre del 2017.</t>
  </si>
  <si>
    <t>Acuerdo de formalización laboral con el hotel las Bailarinas.</t>
  </si>
  <si>
    <t>empresa trans arama s.a.s, transporte salento tour s.a.s, ,cooperativa de transportadores armenia san fransisco cootrasanf</t>
  </si>
  <si>
    <t>Ministerio de Turismo, Industria y Comercio - Unidad Administrativa del Servicio Público de Empleo</t>
  </si>
  <si>
    <t>Durante la vigencia 2020  el nùmero de  condiciones fomentadas en las MiPYMES son: 
 1. Crear empleos y ocupaciones decentes.
2. Garantizar los derechos fundamentales en el trabajo.
3. Extender la protección y seguridad social (cobertura).
4. Reforzar el tripartismo y el diálogo social</t>
  </si>
  <si>
    <t>Durante la vigencia 2021 el nùmero de  condiciones fomentadas en las MiPYMES son: 
1. Crear empleos y ocupaciones decentes.
2. Garantizar los derechos fundamentales en el trabajo.
3. Extender la protección y seguridad social (cobertura).
4. Reforzar el tripartismo y el diálogo social</t>
  </si>
  <si>
    <t>Durante la vigencia 2022 el nùmero de  condiciones fomentadas en las MiPYMES son: 
 1. Crear empleos y ocupaciones decentes.
2. Garantizar los derechos fundamentales en el trabajo.
3. Extender la protección y seguridad social (cobertura).
4. Reforzar el tripartismo y el diálogo social</t>
  </si>
  <si>
    <t>Durante la vigencia 2023 el nùmero de  condiciones fomentadas en las MiPYMES son: 
 1. Crear empleos y ocupaciones decentes.
2. Garantizar los derechos fundamentales en el trabajo.
3. Extender la protección y seguridad social (cobertura).
4. Reforzar el tripartismo y el diálogo social</t>
  </si>
  <si>
    <t>Durante la vigencia 2024 I Trimestre el nùmero de  condiciones fomentadas en las MiPYMES son: 
 1. Crear empleos y ocupaciones decentes.
2. Garantizar los derechos fundamentales en el trabajo.
3. Extender la protección y seguridad social (cobertura).
4. Reforzar el tripartismo y el diálogo social</t>
  </si>
  <si>
    <t>2021</t>
  </si>
  <si>
    <t>Tasa de personal ocupado en el sector-ANGELA</t>
  </si>
  <si>
    <t>% LINEA BASE 35.8%</t>
  </si>
  <si>
    <t>comercio/repaciòn de vehìculos</t>
  </si>
  <si>
    <t>reporte anual</t>
  </si>
  <si>
    <t>hoteles</t>
  </si>
  <si>
    <t>restaurantes</t>
  </si>
  <si>
    <t xml:space="preserve">FUENTE DANE, GRAN ENCUESTA INTEGRADA DE HOGARES, ABRIL 2023 </t>
  </si>
  <si>
    <t xml:space="preserve">En este indicador la linea base y la linea proyectada, no estàn en concordancia, puesto que la base està expresada en nùmeros enteros y la proyectada en puntos porcentuales. </t>
  </si>
  <si>
    <t>Esta nota va en observaciones.</t>
  </si>
  <si>
    <t>TASA NACIONAL DE SUBOCUPADOS</t>
  </si>
  <si>
    <t>8,2 datos primer semestre</t>
  </si>
  <si>
    <t>PLAN DE ACCIÓN POLÍTICA GENERACIÓN DE INGRESOS ESTRATEGIA 3</t>
  </si>
  <si>
    <t>2024 I TRIMESTRE  (FÍSICA)</t>
  </si>
  <si>
    <t>Desarrollo Productivo, Industrial y Exportador</t>
  </si>
  <si>
    <t>Transformación de los Sectores Agropecuario, Industrial y de Servicios  para la innovación productiva</t>
  </si>
  <si>
    <t>Fortalecer los sectores agropecuario, subsector café, aguacate, sectores industrial y servicios para elevar la producción de los sectores y participación en el PIB.</t>
  </si>
  <si>
    <t>Tasa de participacion en el PIB nacional</t>
  </si>
  <si>
    <t>Innovación para una Caficultura sostenible en el Departamento del Quindío</t>
  </si>
  <si>
    <r>
      <rPr>
        <sz val="10"/>
        <color theme="1"/>
        <rFont val="Calibri"/>
        <family val="2"/>
      </rPr>
      <t>Capacitar a cuatrocientos (400) caficultores del departamento en producción limpia y sostenible con producción de café con taza limpia, catación, tostión y barismo</t>
    </r>
    <r>
      <rPr>
        <b/>
        <sz val="10"/>
        <color theme="1"/>
        <rFont val="Calibri"/>
        <family val="2"/>
      </rPr>
      <t xml:space="preserve"> (21)</t>
    </r>
  </si>
  <si>
    <t>Se llevaron a cabo múltiples actividades de capacitación a caficultores de la región en el tema de producción limpia, se realizaron labores de promoción de cafés especiales y se firmaron convenios interinstitucionales en pro de una caficultura sostenible, con producción limpia, aseguramiento de la calidad y valor agregado</t>
  </si>
  <si>
    <t xml:space="preserve">En el plan de desarrollo se pretende dar cumplimiento a esta actividad conforme a lo expuesto anteriormente y asi darle una armonizacion a esta politica publica     PIB 2016 0,78% </t>
  </si>
  <si>
    <t xml:space="preserve">A la fecha se han capacitado 194 caficultores en produccion limpia y sostenible, catacion, tostion y barismo en el marco del convenio 078 y por los contratistas de la secretaría </t>
  </si>
  <si>
    <t>En el plan de desarrollo se pretende dar cumplimiento a esta actividad conforme a lo expuesto anteriormente y asi darle una armonizacion a esta politica publica</t>
  </si>
  <si>
    <t xml:space="preserve">Se capacitaron 505 caficultores del Departamento en diferentes temas técnicos como aseguramiento de la calidad del café, implementación de buenas prácticas agrícolas y de  manufactura, producción limpia y sostenible con obtención de café con taza limpia. A demás en aspectos de catación, tostión y barismo). Estas capacitaciones se realizaron por parte de contratista del Departamento y a través de convenio y en coordinación con el Comité Departamental de Cafeteros del Quindío, La Cooperativa de Caficultores del Quindío, El Sena y  La Cámara de Comercio de Armenia y del Quindío.        </t>
  </si>
  <si>
    <t xml:space="preserve">Aunque el El PIB nacional es calculado trimestralmente, el departamental es realizado anualmente, </t>
  </si>
  <si>
    <t>Se capacitaron 6 caficultores en los Municipios de Circasia y Pijao, en temas de tostión y conceptos básicos de la planta de café. Se inició actividades en el mes de febrero con un contratista y hasta la fecha solo va el primer informe de actividades correspondiente a febrero - marzo. Se esta gestionando un nuevo convenio con el Comité Departamental de Cafeteros, Sena, Cooperativa de Caficultores y la Cámara de comercio, en el cual se contará con un objetivo de capacitación.</t>
  </si>
  <si>
    <t>Se capacitaron 95 caficultores en los Municipios de Calarcá, Circasia, Filandia, Cordoba y Pijao, las capacitaciones se han realizado en producción limpia, buenas prácticas de manufactura en el beneficio del café, aseguramiento de la calidad</t>
  </si>
  <si>
    <t>La tasa de participacion en el PIB nacional en el año 2020 fue del 0.8%. Fuente: DANE (Meta economica expresada en miles de millones de pesos).</t>
  </si>
  <si>
    <t>La tasa de participacion en el PIB nacional en el año 2021 fue del 0.8%. Fuente: DANE  (Meta economica expresada en miles de millones de pesos).</t>
  </si>
  <si>
    <t>La tasa de participacion en el PIB nacional en el año 2022 fue del 0.8%. Fuente: DANE (Meta economica expresada en miles de millones de pesos).</t>
  </si>
  <si>
    <t>1.0</t>
  </si>
  <si>
    <t>La tasa de participacion en el PIB nacional en el año 2023 fue del 1.0%. Fuente: DANE (Meta econòmica expresada en miles de millones de pesos).</t>
  </si>
  <si>
    <t>Tasa de participación PIB sector agropecuario: subsector café y aguacate</t>
  </si>
  <si>
    <t xml:space="preserve">&gt;18% </t>
  </si>
  <si>
    <t>Impulso a la competitividad productiva y empresarial del sector Rural</t>
  </si>
  <si>
    <r>
      <rPr>
        <sz val="10"/>
        <color theme="1"/>
        <rFont val="Calibri"/>
        <family val="2"/>
      </rPr>
      <t xml:space="preserve">Apoyar (5) cinco sectores productivos del Departamento en ruedas de negocio </t>
    </r>
    <r>
      <rPr>
        <b/>
        <sz val="10"/>
        <color theme="1"/>
        <rFont val="Calibri"/>
        <family val="2"/>
      </rPr>
      <t>(35)</t>
    </r>
  </si>
  <si>
    <t>En desarrollo de ésta meta, se desarrollaron labores de educación y gestión ambientales con líderes de diferentes grupos productivos y asociativos del Departamento.</t>
  </si>
  <si>
    <t xml:space="preserve">Se realizaron actividades de producción más limpia en dos sectores productivos, en los cuales desarrollamos BPA en el sector Ganadero y el sector de Curtiembres (considenrado dentro de la misma cadena de valor ), asi mismos se trabajo en el sector de la Guadua. En estos sectores se cuenta con los proyectos de regalias de Guadua y Curitiembre que nos llevan a BPA; tambien se apoyó el Foro de Ganaderia sostenible donde se llego a casi 350 personas, donde compartimos casos de exito locales, nacionales e internacionales; se entrego material digital e impreso practico para la adopcion de las BPA para la ganaderia sostenible. Adicionalmente, por medio del Convenio Cambio Climatico 017 se firmo el convenio para la estructuración de modelo de producción agricola innovadora, para ser implementadas las BPA el proximo año.  Adicionalmente, se cuenta con personal contratado para la realización de fichas tecnicas y check list de los criterios de BPA de los 5 sectores del cuatrenio, con el fin de facilitar su divulgacion, adopción y repicación. </t>
  </si>
  <si>
    <t>18.5%</t>
  </si>
  <si>
    <t>La tasa de participación PIB sector agropecuario: subsector café y aguacate, en el año 2020 es del 18.5%. Fuente: DANE.</t>
  </si>
  <si>
    <t>La tasa de participación PIB sector agropecuario: subsector café y aguacate, en el año 2021 es del 19.4%. Fuente: DANE.</t>
  </si>
  <si>
    <t>La tasa de participación PIB sector agropecuario: subsector café y aguacate, en el año 2022 es del 21,3 %. Fuente: DANE.</t>
  </si>
  <si>
    <t>La tasa de participación PIB sector agropecuario: subsector café y aguacate, en el año 2023 es del 13,6 %. (Fuente: DANE-GEIH 2023)</t>
  </si>
  <si>
    <t>Tasa de participación PIB sector Industria Manufacturera</t>
  </si>
  <si>
    <t xml:space="preserve">=&gt;9% </t>
  </si>
  <si>
    <t>El PIB departamental del año 2016 es dado en miles de millones y fue de 6788. Y en el sector de industria manufacturera fue de 384. Fuente: PIB Departamento 2016 (DANE)</t>
  </si>
  <si>
    <t>Aunque el El PIB nacional es calculado trimestralmente, el departamental es realizado anualmente.</t>
  </si>
  <si>
    <t>4.2%</t>
  </si>
  <si>
    <t>La tasa de participación PIB sector Industria Manufacturera en el año 2020 fue del 4.2%. Fuente: INFORME ANUAL DEL DEPARTAMENTO DEL QUINDÍO.</t>
  </si>
  <si>
    <t>La tasa de participación PIB sector Industria Manufacturera en el año 2021 fue del 4.5%. Fuente: INFORME ANUAL DEL DEPARTAMENTO DEL QUINDÍO
2021.</t>
  </si>
  <si>
    <t>La tasa de participación PIB sector Industria Manufacturera en el año 2022 fue del 4.5%.</t>
  </si>
  <si>
    <t>La tasa de participación PIB sector Industria Manufacturera en el año 2023 decreciò -6,2%. (Fuente: DANE 2023).</t>
  </si>
  <si>
    <t>Tasa de participación PIB sector servicios sociales, comunales y personales</t>
  </si>
  <si>
    <t xml:space="preserve">=&gt;25% </t>
  </si>
  <si>
    <t>El PIB departamental del año 2016 es dado en miles de millones y fue de 6788. Y en el sector de servicios sociales, comunales y personales fue de 1447. Fuente: PIB Departamento 2016 (DANE)</t>
  </si>
  <si>
    <t>EL INDICADOR ES Administración pública y defensa; planes de seguridad social de afiliación obligatoria; educación; actividades de atención de la salud humana y de servicios sociales</t>
  </si>
  <si>
    <t>La tasa de participación PIB sector servicios sociales, comunales y personales en el año 2020 fue del 2.2%.</t>
  </si>
  <si>
    <t>La tasa de participación PIB sector servicios sociales, comunales y personales en el año 2021 fue del 2.6%.</t>
  </si>
  <si>
    <t>La tasa de participación PIB sector servicios sociales, comunales y personales en el año 2022 fue del 3,3 %.</t>
  </si>
  <si>
    <t>La tasa de participación PIB sector servicios sociales, comunales y personales en el año 2023 no definida. (Fuente: DANE; no ha publicado le informe tècnico de la vigencia 2023; tampoco se ha publicado el informe del observatorio departamental).</t>
  </si>
  <si>
    <t>Tasa de participación PIB sector comercio, restaurantes y hoteles</t>
  </si>
  <si>
    <t>9, 8% y 5,5%</t>
  </si>
  <si>
    <t>&gt;12% y  &gt;10%</t>
  </si>
  <si>
    <t>10% Y 6%</t>
  </si>
  <si>
    <t>8,01% Y 5,59%</t>
  </si>
  <si>
    <t>80,1% Y 93,16%</t>
  </si>
  <si>
    <t xml:space="preserve">544.000.000.000  Y 380.000000000 </t>
  </si>
  <si>
    <t>El PIB departamental del año 2016 es dado en miles de millones y fue de 6788. Y en el sector de comercio fue 544.000.000.000. y en el sector restaurantes, hoteles, bares y similares fue de 380.000.000.000. Fuente: PIB Departamento 2016 (DANE)</t>
  </si>
  <si>
    <t>INDICADOR: Comercio al por mayor y al por menor; reparación de vehículos automotores y motocicletas; Transporte y almacenamiento; Alojamiento y servicios de comida</t>
  </si>
  <si>
    <t>19.9%</t>
  </si>
  <si>
    <t>La tasa de participación PIB sector comercio, restaurantes y hoteles en el año 2020 fue del 19.9%.</t>
  </si>
  <si>
    <t>La tasa de participación PIB sector comercio, restaurantes y hoteles en el año 2021 fue del 21,1%.</t>
  </si>
  <si>
    <t>La tasa de participación PIB sector comercio, restaurantes y hoteles en el año 2022 fue del 22,5%.</t>
  </si>
  <si>
    <t>La tasa de participación PIB sector comercio, restaurantes y hoteles en el año 2023 no definida. (Fuente: DANE; no ha publicado le informe tècnico de la vigencia 2023).</t>
  </si>
  <si>
    <t xml:space="preserve">Mantener y fortalecer los programas de apoyo al ingreso del caficultor PIC, de Competitividad, y Permanencia Sostenibilidad y Futuro PSF en cafetales. </t>
  </si>
  <si>
    <t>Promedio de hectáreas renovadas</t>
  </si>
  <si>
    <t>= o ˃ 1.PP de la media nacional</t>
  </si>
  <si>
    <t>Capacitar a cuatrocientos (400) caficultores del departamento en producción limpia y sostenible con producción de café con taza limpia, catación, tostión y barismo (21)</t>
  </si>
  <si>
    <t>No son datos promedio sino total del 2016. El porcentaje equivale a hectáreas sembradas.
Fuente: Observatorio Dpto Quindio 2016.</t>
  </si>
  <si>
    <t>Evaluaciones agropecuarias municipales. Secreataria de Agricultura hectareas renovadas</t>
  </si>
  <si>
    <t>Se sugiere que el indicador sea: Hectareas sembradas</t>
  </si>
  <si>
    <t>Fuente sistema de información cafetero (SICA) noviembre 13 de 2018.</t>
  </si>
  <si>
    <t>Se soporta con documento impreso (SICA)</t>
  </si>
  <si>
    <t>Servicio de acompañamiento productivo y empresarial</t>
  </si>
  <si>
    <t>Unidades productivas beneficiadas</t>
  </si>
  <si>
    <t>Durante la vigencia 2020 se renovò un promedio de 500 hectarias renovadas. Para cumplir con estas dos metas de producto Productores agropecuarios apoyados Unidades productivas beneficiadas, se está realizando apoyo técnico en el fomento organizativo de la Agricultura Campesina, Familiar y Comunitaria (resolución 464 de 2017 MADR) y Proceso de identificación y formulación de Convenios de cofinanciación Alianzas productivas con MADR y Agencia de Desarrollo Rural (ADR) Proceso de implementación, evaluación y ajuste de la Política Pública de Seguridad Alimentaria y Nutricional (SAN ordenanza 050 de 2010 y 023 de 2014) a 500 beneficiarios.
Se realizó servicio de apoyo a la implementación de mecanismos y herramientas para el conocimiento, reducción y manejo de riesgos agropecuarios a 3 asociaciones de plataneros (300 productores), mediante proceso de identificación y formulación de Convenios de cofinanciación Finagro- MADR - Agencia de Desarrollo Rural (ADR)-Agencias de Seguros, para la implementación del seguro de cosecha en el departamento del Quindío.</t>
  </si>
  <si>
    <t>Durante la vigencia 2021 se renovò un promedio de 225 hectarias renovadas, Se beneficiaron 225 unidades productivas, con el acompañamiento y asesoramiento en la implementación del proyecto de formación de capacidades en el negocio global del café en lo referente al proceso agroindustrial y el reconocimiento de las cualidades organolépticas que debe cumplir el grano para su exportación a través de una plataforma que permite generar negocios de relación directa, en los municipios de Montenegro 9. Quimbaya 37. Filandia 60. Circacia 51. Calarca 68.</t>
  </si>
  <si>
    <t>Durante la vigencia 2022 se renovò un promedio de 150 hectarias renovadas. Se beneficiaron 150 unidades productivas. en las asociaciones: ASOCIACION LA MARIELA Y ASOVIP en el municipio de PIJAO, donde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t>
  </si>
  <si>
    <t>Durante la vigencia 2023 se renovò un promedio de 2173 hectarias renovadas en cafê (Fuente: Sec de agricultura con informaciòn del Comitè departamental de cafeteros). Se beneficiaron 150 unidades productivas de las asociaciones: ASOCIACION ASORMERGEN., ASOAGROCORDILLERA Y ASDEGEQUIN en el municipio de Génova y ASOPROCACIQUE Y AROMAQUIN del municipio de Calarcá, dónde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t>
  </si>
  <si>
    <t xml:space="preserve">Garantizar el modelo de desarrollo territorial  teniendo en cuenta la movilidad social impulsada por las nuevas tendencias de inversión productiva. </t>
  </si>
  <si>
    <t xml:space="preserve">No. de sistemas del MOD con directriz estratégica productiva y competitiva </t>
  </si>
  <si>
    <t xml:space="preserve">Los sistemas son:
Sistema Ambiental
Sistema Vial 
Sistema de Servicios Públicos
Sistema Productivo (Usos del Suelo)
Sistema clasificación del territorio - habitabilidad y asentamientos 
humanos
Sistema de Equipamientos Colectivos
Sistema de Espacio público
Fuente: Modelo de Ocupacion Departamental MOD </t>
  </si>
  <si>
    <t>Se cambio el MOD por el POD, siendo las directrices del MOD el insumo fundamental  de la implemantacion del POD</t>
  </si>
  <si>
    <t>Ciencia, tecnología e innovación agropecuaria. "Tú y yo con un agro interconectado"</t>
  </si>
  <si>
    <t>Documentos de lineamientos técnicos</t>
  </si>
  <si>
    <t>Sistemas de información actualizados</t>
  </si>
  <si>
    <t>No. de sistemas del MOD con directriz estratégica productiva y competitiva  fue de 1. Apoyo coordinación puesta en marcha de proyecto de CTI en sistemas de información y comunicación. Puesta en marcha de los instrumentos de planificación e información rural.</t>
  </si>
  <si>
    <t>No. de sistemas del MOD con directriz estratégica productiva y competitiva fue de 0. Se tenia previsto el lanzamiento de la plataforma comercial en el presente año como herramienta para el sustento de comercialización de las alianzas productivas las cuales sólo se legalizaron en el presente mes, por lo tanto no se inició su ejecución, con el fin de no generar detrimento, se decide aplazar la inversión en la actualización de esta plataforma hasta su lanzamiento y puesta en marcha. No obstante se encuentra actualizada con las empresas oferentes de las diferentes asociaciones del Departamento, encontrándose operativamente activa atendida con personal de planta.</t>
  </si>
  <si>
    <t>No. de sistemas del MOD con directriz estratégica productiva y competitiva fue de 2. Se apoyaron  las acciones en la elaboración del documento técnico del proyecto denominado:
1. Fortalecer la cadena productiva del cultivo de plátano variedad dominico hartón en las asociaciones de productores de los municipios de Buenavista, circasia, Filandia, Génova, Pijao y Quimbaya del departamento del Quindío.( musáceas).,
2. Seguimiento a la Implementación de un modelo de economía campesina en producción sostenible de café y establecimiento de plataformas de interpretación en torno al paisaje cultural cafetero en el Departamento del Quindío con avance del 75%.</t>
  </si>
  <si>
    <t>No. de sistemas del MOD con directriz estratégica productiva y competitiva fue 1 (Fuente: Sec de agricultura departamental 2023). Se actualizó el sistema de información en Agro negocios, así como la plataforma web y la aplicación (App), gracias al proceso de bolsa de programación llevado a cabo entre la Secretaría de Agricultura y la Secretaría de las TIC. Esta mejora fue posible mediante la ejecución de una inversión de $18.000.000 millones de pesos, lo que resultó en un significativo mejoramiento tanto visual como funcional de la aplicación. Este logro ha cumplido con la meta establecida, facilitando así el proceso de socialización con las alcaldías para garantizar su operación total.</t>
  </si>
  <si>
    <t xml:space="preserve">No. de sistemas del MOD con directriz estratégica productiva y competitiva fue 1 (Fuente: Sec de agricultura departamental 2024). </t>
  </si>
  <si>
    <t>Evaluar y garantizar el cumplimiento de las lineas de acción contenidas en el Plan Estrategico de Desarrollo Rural Departamental 2013-2023</t>
  </si>
  <si>
    <t>Proporción de lineas cumplidas</t>
  </si>
  <si>
    <t>11 estrategias</t>
  </si>
  <si>
    <t>38 lineas de accion</t>
  </si>
  <si>
    <r>
      <rPr>
        <sz val="10"/>
        <color theme="1"/>
        <rFont val="Calibri"/>
        <family val="2"/>
      </rPr>
      <t xml:space="preserve">El seguimiento al Plan Estrategico de Desarrollo Rural Departamental 2013-2023 se encuentra desactualizado con datos del año 2015. Debido a esto no permite identificar el comportamiento de las lineas de acción. Se recomienda que este indicador no sea medido con el plan estrategico sino con las lineas de accion de las metas de la secretaria de agricultura en el plan de desarrollo.
</t>
    </r>
    <r>
      <rPr>
        <b/>
        <sz val="10"/>
        <color theme="1"/>
        <rFont val="Calibri"/>
        <family val="2"/>
      </rPr>
      <t>Este plan esta en proceso de actualización.</t>
    </r>
  </si>
  <si>
    <t xml:space="preserve">ESTE NO ES EJECUTADO POR LA SECRETARIA DE AGRICULTURA Y ELLOS SUSTENTAN QUE ESTA EN ACTUALIZACIÓN. </t>
  </si>
  <si>
    <t>Documentos de planeación</t>
  </si>
  <si>
    <t>Planes de Desarrollo Agropecuario y Rural acompañados</t>
  </si>
  <si>
    <t>En la vigencia 2020 se garantizò y se diò cumplimiento a las lìneas de acciòn respecto a  las 11 estrategias del Plan Estrategico de Desarrollo Rural Departamental 2013-2023. Se elaboró un documento de planeación para el cumplimiento de la meta de servicio de acompañamiento en la implementación de planes de desarrollo agropecuarios rurales en los municipios; desarrollando los siguientes procesos: Proceso de adopción e implementación del Plan Departamental de Extensión Agropecuaria PEDEA (ordenanza 011 de 2020) con una población objetivo de 2.500 usuarios por año y Proceso de identificación y formulación convenio interinstitucional AGROSAVIA -Gobernación del Quindío, para la implementación de proyectos de investigación, extensión y transferencia de tecnología agropecuaria e inocuidad agroalimentaria en el departamento. 
Se acompañó y apoyó el cumplimiento de esta ordenanza a los 12 municipios del Departamento, mediante la identificación, formulación e implementación en los 12 planes de desarrollo agropecuario municipales.
También se adelantó el proceso de identificación y formulación convenio interinstitucional ICA-Gobernación para la implementación de proyectos de sanidad agropecuaria e inocuidad agroalimentaria en el departamento; así como en la identificación y formulación de 20 alianzas productivas enmarcadas en Buenas Practicas Agropecuarias, con una cobertura de aproximadamente 700 productores representados en los 12 municipios y en los encadenamientos promisorios del Departamento del Quindío.                                       Se adelantaron gestiones en coordinación con la Secretaria de Salud del Quindío (zoonosis), la Dirección de Desarrollo Sostenible de la SADRA, los gremios, las ONG, la institucionalidad pública y privada, para el proceso de identificación, formulación e implementación de la Política Pública de Protección y Bienestar Animal para el Departamento del Quindío (Mascotas, Silvestres, Zootécnicas y de Trabajo).</t>
  </si>
  <si>
    <t xml:space="preserve">En la vigencia 2021 se garantizò y se diò cumplimiento a las lìneas de acciòn respecto a  las 11 estrategias del Plan Estrategico de Desarrollo Rural Departamental 2013-2023. Se realizó acompañamiento en asesoría a los 12 municipios para la elaboración de los Planes de Desarrollo Rural Agropecuario, realizando diversas actividades de articulación con las administraciones locales en torno a la implementación de los PDA y el POPSPR en todos los Municipios. </t>
  </si>
  <si>
    <t>En la vigencia 2022 se garantizò y se diò cumplimiento a las lìneas de acciòn respecto  a  las 11 estrategias del Plan Estrategico de Desarrollo Rural Departamental 2013-2023. Para la implementación de los Planes de Desarrollo Agropecuario y Rural se desarrollaron actividades de servicios de extensión agropecuaria aplicando estrategias de productividad control sanitario e inocuidad en los municipios de:  ARMENIA, BUENAVISTA, FILANDIA, GENOVA, PIJAO, CALARCA, CIRCASIA, CORDOBA, LA TEBAIDA, MONTENEGRO , QUIMBAYA Y SALENTO, asistencia técnica agropecuaria en la certificación de las BPA (Buenas Prácticas Agrícolas), BPG (Buenas Prácticas Ganaderas) y BPM (Buenas prácticas Manufacturas) .</t>
  </si>
  <si>
    <t>En la vigencia 2023 se garantizò y se dio cumplimiento a las lìneas de acciòn respecto a las 11 estrategias del Plan Estrategico de Desarrollo Rural Departamental 2013-2023; (Fuente: Sec de agricultura departamental). Para el acompañamiento en la implementación de los Planes de Desarrollo Agropecuario y Rural, se realizaron las siguientes actividades:
1. Elaboración de un documento de planeación
2. Proceso de adopción e implementación del Plan Departamental de Extensión Agropecuaria PEDEA (ordenanza 011 de 2020) con una población objetivo de 2.500 usuarios por año.</t>
  </si>
  <si>
    <t>Fortalecer los agronegocios y agriculturas familiares de los cultivos permanentes (plátano, cítricos, entre otros) y cultivos transitorios que representen mayor producción industrial y personal ocupado.</t>
  </si>
  <si>
    <t>% de agronegocios familiares de cultivos permanentes priorizados en los Planes territoriales de asistencia técnica agropecuaria y empresarial</t>
  </si>
  <si>
    <r>
      <rPr>
        <sz val="10"/>
        <color theme="1"/>
        <rFont val="Calibri"/>
        <family val="2"/>
      </rPr>
      <t>Apoyar la conformación de cuatro (4) alianzas para contratos de compra anticipada de productos de la agricultura familiar en el departamento del Quindío</t>
    </r>
    <r>
      <rPr>
        <b/>
        <sz val="10"/>
        <color theme="1"/>
        <rFont val="Calibri"/>
        <family val="2"/>
      </rPr>
      <t xml:space="preserve"> (123)</t>
    </r>
  </si>
  <si>
    <t>Se apoyó la conformación de una alianza para contratos de compra anticipada de productos de la agricultuera familiar campesina. Se brindó asistencia técnica pecuaria con el fín de promover una producción limpia e inocua</t>
  </si>
  <si>
    <t>Se crearon 11 alianzas para contratos de compra anticipada de productos de la agricultura familiar en el departamento del Quindío. 1. Alianza entre la asociacion Fruta Andina del municipio de Cordoba y el aliado comercial Plata Crunch para la comercializacion de platano. 2. Alianza entre un productor del municipio de Circasia y el aliado comercial Plata Crunch para la comercializacion de platano. 3. Alianza entre un productor de hortalizas (lechugas) y el aliado comercial Supermercado Ventanilla Verde a traves de Mi Querido Fruver. Adicional a esto se hace apoyo en los 9 proyectos de alianzas productivas del Ministerio de Agricultura los cuales cuentan con un componente de alianza comercial de los productos agropecuarios (plátano, cacao, panela, leche, queso)
MUSACEAS plátano Calarcá  35  1.2 hectáreas por productor 42 hectáreas de plátano
ASPROFIL plátano filandia 46 1.1 hectáreas por productor 50.6 hectáreas de plátano
AGROSOLIDARIA plátano Salento 35 Salento 1.1 hectáreas por productor 38.5 hectáreas
ASOPRACIR Plátano Circasia 35 circasia 1.2 hectáreas por productor 42 hectáreas de plátano 
CORDILLERANOS cacao cordillera 56 Buenavista – Génova – Pijao 1.2 hectáreas por productor 67.2 hectáreas de cacao
ASOBPLAPI plátano  55 Pijao 1.4 hectáreas por productor 77 hectáreas de plátano 
ASCAPACORPIGEN panela 36 Córdoba, Pijao, Génova 0.75 hectáreas por productor 27 hectáreas de caña panelera.
APROLACIR Leche Circasia, salento 54 beneficiarios.
ASOPROAGRO Quesos Filandia 38 beneficiarios.
390 PRODUCTORES BENEFICIARIOS, Total Recursos Alianzas   $ 2.521.242.000,  Aportes Ministerio $ 2.179.040.000
Aportes Departamento $ 156.642.000,  Otras entidades aportantes: Municipios, Sena, Ica.</t>
  </si>
  <si>
    <t xml:space="preserve">Ya se  crearon 11 alianzas para contratos de compra anticipada de productos de la agricultura familiar en el departamento del Quindío. En el presenta año se viene realizando la ejecución de los recursos y el desarrollo de actividades de 6 alianzas productivas. Las otras tres ya cerraron su ejecución. </t>
  </si>
  <si>
    <t xml:space="preserve">Ya se  crearon 11 alianzas para contratos de compra anticipada de productos de la agricultura familiar en el departamento del Quindío. En el presente año se viene realizando la ejecución de los recursos y el desarrollo de actividades de 5 alianzas productivas. Las otras cuatro ya cerraron su ejecución. </t>
  </si>
  <si>
    <t>Servicio de asistencia técnica para emprendedores y/o empresas en edad temprana</t>
  </si>
  <si>
    <t xml:space="preserve">Necesidades empresariales atendidas a partir de emprendimientos </t>
  </si>
  <si>
    <t>En la vigencia 2020 se alcanzò un 42% donde se identificaron y atendieron 2 necesidades empresariales a los Emprendimientos: Paz y Flora y Fundación Renacer en asistencia técnica de emprendimiento y se realizó rueda de negocios y mercados campesinos, apoyándolos en muestras comerciales.</t>
  </si>
  <si>
    <t>En la vigencia 2021 se alcanzò un 49% donde se identificaron y atendieron 6 necesidades empresariales a los Emprendimientos. Se atendieron 6 emprendimientos con asesoría y asistencia técnica:
1. Master chips
2. Nutrimax del Quindío
3.Tostones de maíz
4.Maichi mermeladas
5.Inversiones triangulo del café.
6. Naturaroma (Salento).
Se realizó asesorías técnicas en los siguientes temas: Administrativos, financieros, comercial, economía solidaria y/o asociatividad, formalización, tributaria y legal emprendimientos que demandaron apoyo en el tema sanitario y principalmente orientación en el proceso para cumplimiento sanitario ante el INVIMA y el trámite gratuito de los registros sanitarios exentos por la ley de emprendimiento 2069 firmada en el año 2020.</t>
  </si>
  <si>
    <t>En la vigencia 2022 se alcanzò un 56% donde se identificaron y atendieron 5 necesidades empresariales a los Emprendimientos. Al tercer trimestre del 2022, se logró realizar un acompañamiento a (5) cinco emprendimientos que demandaron apoyo en el tema sanitario y principalmente orientación en el proceso para cumplimiento sanitario ante el INVIMA y el trámite gratuito de los registros sanitarios exentos por la ley de emprendimiento 2069 firmada en el año 2020; de igual manera, se realizó un acompañamiento para ubicar plantas de transformación que permitan el desarrollo de procesos de maquila de productos para los que no disponen de infraestructura productiva.  Los emprendimientos beneficiados con asesoría y asistencia técnica fueron:
1. Emprendimiento La Perla de Armenia.
2. Emprendimiento Salsas y Aderezos de La Sierra de Armenia.
3. Emprendimiento Nutrimax de La Tebaida.
4. Emprendimiento Ecogranja La Primavera de Calarcá.
5. Emprendimiento Proplaquin de Armenia.
Nota: La direccion de Emprendimiento Rural, tiene una demanda alta en temas de asesorías técnicas puntuales a nuevos emprendimientos por lo que de manera permanente se atiende nuevas solicitudes (empresarios y emprendedores) que requieren el apoyo en diversos temas relacionados con la misión de la dependencia.</t>
  </si>
  <si>
    <t>En la vigencia 2023 el % de agronegocios familiares de cultivos permanentes priorizados en los Planes territoriales de asistencia técnica agropecuaria y empresarialse alcanzò un total 477 productores atendidos en programas de extenciòn agropecuarfia (Fuente: Sec de agricultura departamental 2023).</t>
  </si>
  <si>
    <t>88.800.000</t>
  </si>
  <si>
    <t>7.400.000</t>
  </si>
  <si>
    <t>En la vigencia 2024 I trimestre  el % de agronegocios familiares de cultivos permanentes priorizados en los Planes territoriales de asistencia técnica agropecuaria y empresariales alcanzò un total 30% productores atendidos en programas de extenciòn agropecuarfia (Fuente: Sec de agricultura departamental 2024).</t>
  </si>
  <si>
    <t>% de agronegocios familiares de cultivos transitorios priorizados en los Planes territoriales de asistencia técnica agropecuaria y empresarial</t>
  </si>
  <si>
    <t>El indicador no esta asociado a una actividad concreta que se desarrolle en la entidad,. Además el plan territorial se encuentra en actualización y por ende no se está ejecutando.</t>
  </si>
  <si>
    <t>A LA ESPERA DE INFORMACION</t>
  </si>
  <si>
    <t xml:space="preserve">Indicador con informaciòn no definida y precisa por parte del àrea encargada para el seguimiento. </t>
  </si>
  <si>
    <t>En la vigencia 2023 el % de agronegocios familiares de cultivos transitorios priorizados en los Planes territoriales de asistencia técnica agropecuaria y empresarialse alcanzò un total 100% gracias a 400 productores atendidos en programas de extenciòn agropecuarfia; (Fuente: Sec de agricultura departamental 2023).</t>
  </si>
  <si>
    <t>Elevar la tasa de inversión y participación de la región en oportunidades rurales y créditos FINAGRO, Fondo Nacional de Garantías y demás entidades para los sectores:  agrícola y pecuario.</t>
  </si>
  <si>
    <t>Tasa de participación en la región</t>
  </si>
  <si>
    <t>= o ˃ 30%</t>
  </si>
  <si>
    <t>Centros Agroindustriales Regionales para la Paz – CARPAZ</t>
  </si>
  <si>
    <r>
      <rPr>
        <sz val="10"/>
        <color theme="1"/>
        <rFont val="Calibri"/>
        <family val="2"/>
      </rPr>
      <t>Crear e implementar el Fondo de Financiamiento de Desarrollo Rural - FIDER</t>
    </r>
    <r>
      <rPr>
        <b/>
        <sz val="10"/>
        <color theme="1"/>
        <rFont val="Calibri"/>
        <family val="2"/>
      </rPr>
      <t xml:space="preserve"> (29)</t>
    </r>
  </si>
  <si>
    <t>esta actividad no se encontraba programada para el 2016 en las metas del plan de desarrollo</t>
  </si>
  <si>
    <t>1.Se elaboró un documento de plan estratégico para el establecimiento y la sostenibilidad del fondo de financiamiento de Desarrollo Rural FIDER para el departamento del Quindío
2. se realizaron  diversas jornadas presenciales  con los principales actores de la cadena productiva agropecuaria como también con diferentes financiaeras del departamento de las cuales se selecionó a la persona jurídica (operador) que se encargará de promover y operar el fondo de financiamiento de Desarrollo Rural FIDER del Departamento del Quindío. 
3. se elaboró documento que contiene la viabilidad jurídica, técnica, tecnológica así como  el interés de participación de los diferentes actores del sector financiero de la región, sobre el funcionamiento que tendrá esta persona jurídica que se encargará del funcionamiento del fondo de financiamiento de Desarrollo Rural FIDER.
4. Esquema con el Modelo de Funcionamiento Técnico Pertinente para la implementación del fondo de financiamiento de Desarrollo Rural FIDER.
7. se elaboró documento que contiene la ruta para la constitución, promoción y socialización como la implementación, de la propuesta para la posterior implementación de la persona jurídica que se encargará del funcionamiento del fondo de financiamiento de Desarrollo Rural FIDER</t>
  </si>
  <si>
    <t>Para la implemetacion  del fondo de financiamiento de Desarrollo Rural FIDER se  estructuro el documento borrador del plan estratégico para la implementación, puesta en marcha y Modelo de Funcionamiento Técnico del fondo para el departamento del Quindío, con los correspondientes documentos tecnicos que soportan la estructuracion del plan.</t>
  </si>
  <si>
    <t xml:space="preserve">Para la implemetacion  del fondo de financiamiento de Desarrollo Rural FIDER 
• Se realizó reunión de reconocimiento entre funcionarios de la Secretaria de Agricultura, Cofincafe y Actuar  en pro de adelantar unificación de criterios, con el propósito de constituir a FIDER. </t>
  </si>
  <si>
    <t>"Para la implemetacion  del fondo de financiamiento de Desarrollo Rural FIDER 
- Se hizo Invitación a participar como operador bancario del “Fondo para el Financiamiento del Desarrollo Rural -FIDER”. A Banco Agrario, Actuar famiempresas y Conficafe.
- Se recibieron las propuestas de los operadores Bancarios.
- Se hizo calificacion de las propuestas recibidas
- Se hizo solicitud y justificacion de adicion presupuestal para la creacion de FIDER" con codefis
-Borrador de estudios previos
-Ajuste administrativo y presupuestal con apoyo de planeacion departamental.
-Asesoria con planeacion en la estructuración y forma para la creacion de FIDER</t>
  </si>
  <si>
    <t>Servicios financieros y gestión del riesgo para las actividades agropecuarias y rurales. "Tú y yo con un campo protegido"</t>
  </si>
  <si>
    <t>Servicio de apoyo a la implementación de mecanismos y herramientas para el conocimiento, reducción y manejo de riesgos agropecuarios</t>
  </si>
  <si>
    <t>Personas beneficiadas</t>
  </si>
  <si>
    <t xml:space="preserve">Durante la vigencia 2020 la tasa de participacin fue del 21,4%  ya que se beneficiaron 800 productores agropecuarios. Para cumplir con estas dos metas de producto Productores agropecuarios apoyados Unidades productivas beneficiadas, se está realizando apoyo técnico en el fomento organizativo de la Agricultura Campesina, Familiar y Comunitaria (resolución 464 de 2017 MADR) y Proceso de identificación y formulación de Convenios de cofinanciación Alianzas productivas con MADR y Agencia de Desarrollo Rural (ADR) Proceso de implementación, evaluación y ajuste de la Política Pública de Seguridad Alimentaria y Nutricional (SAN ordenanza 050 de 2010 y 023 de 2014) a 500 beneficiarios.
Se realizó servicio de apoyo a la implementación de mecanismos y herramientas para el conocimiento, reducción y manejo de riesgos agropecuarios a 3 asociaciones de plataneros (300 productores), mediante proceso de identificación y formulación de Convenios de cofinanciación Finagro- MADR - Agencia de Desarrollo Rural (ADR)-Agencias de Seguros, para la implementación del seguro de cosecha en el departamento del Quindío. </t>
  </si>
  <si>
    <t xml:space="preserve">Durante la vigencia 2021 la tasa de participacin fue del 23,6%  ya que beneficiaron 100 productores agropecuarios. Se realizó la implementación de procesos para la prevención y mitigación de riesgos naturales del sector agropecuario en el Departamento del Quindío, se beneficiaron 100 personas, en la socialización de mecanismos y herramientas para el conocimiento, reducción y manejo de riesgos agropecuarios. Se realizaron todos los ajustes necesarios y se firmó convenio No. 016 -2021 con el Fondo para el Financiamiento Agropecuario - FINAGRO, el cual tendrá tres componentes: protección para cultivos de plátano y banano con un monto de 150 millones, para otros renglones productivos 50 millones y 50 millones para educación financiera, además se realizó la articulación con los productores y empresas aseguradoras. </t>
  </si>
  <si>
    <t>Durante la vigencia 2022 la tasa de participacin fue del 25,8%  ya que beneficiaron 70 productores agropecuarios. Se beneficiaron 70 personas en servicio de apoyo a la implementación de mecanismos y herramientas para el conocimiento, reducción y manejo de riesgos agropecuarios, con pólizas de seguro de cosecha a activos productivos, asegurando cultivos de plátano, banano, aguacate, café, lima., naranja, granadilla y 181 animales bovinos a través del convenio No. 016 de 2021, que se ejecuta con vigencias futuras aprobadas.</t>
  </si>
  <si>
    <t xml:space="preserve">Durante la vigencia 2023 la tasa de participacin en la region fue del 27,9%  ya que se han beneficiado 70 personas en servicio de apoyo a la implementación de mecanismos y herramientas para el conocimiento, reducción y manejo de riesgos agropecuarios, con pólizas de seguro de cosecha a activos productivos,  mediante la socialización del programa de SEGURO DE COSECHA para cultivos de plátano, banano a más de 220 productores de los municipios de Circasia, Filandia, Génova, Armenia, Pijao, y La Tebaida, de los cuales se espera que en un alto porcentaje aseguren sus cultivos. (Fuente; Sec de agricultura departamental 2023)
</t>
  </si>
  <si>
    <t>Crecimiento exportador para la Generación de Empleo</t>
  </si>
  <si>
    <t>Aumentar el volumen de producción cafetera para incrementar la tasa de participación y  tasa de exportación en café verde</t>
  </si>
  <si>
    <t>Area cultivada con Café al 2025</t>
  </si>
  <si>
    <t>˃ 45,0</t>
  </si>
  <si>
    <r>
      <rPr>
        <sz val="10"/>
        <color theme="1"/>
        <rFont val="Calibri"/>
        <family val="2"/>
      </rPr>
      <t>Formalizar (1) un convenio interinstitucional para la inserción de los cafés de origen Quindío en los mercados nacionales e internacionales</t>
    </r>
    <r>
      <rPr>
        <b/>
        <sz val="10"/>
        <color theme="1"/>
        <rFont val="Calibri"/>
        <family val="2"/>
      </rPr>
      <t xml:space="preserve"> (24)</t>
    </r>
  </si>
  <si>
    <t>Esta actividad no se encontraba programada para el 2016 en las metas del plan de desarrollo</t>
  </si>
  <si>
    <t>Se formalizaron en total 4 convenios interinstitucionales para el sector cafetero. El primero de ellos enfocado al mejoramiento de la calidad del cafe en el Departamento del Quindio, en el cual intervinieron entidades como: Camara de Comercio, Comite Departamental de Cafeteros, SENA, Cooperativa de caficultores del Quindio y el Departamento del Quindio. Adicional a este se suscribieron 3 convenios mas entre el Departamento, El comite Departamental de Cafeteros y las alcaldias de los municipios de Armenia, Circasia y Quimbaya para la renovacion de cafetales y nuevas siembras</t>
  </si>
  <si>
    <t>NO SE HA REALIZADO NINGUN CONVENIO</t>
  </si>
  <si>
    <t xml:space="preserve">• Se realizó reunión de reconocimiento entre funcionarios de la Secretaria de Agricultura, Cofincafe y Actuar  en pro de adelantar unificación de criterios, con el propósito de constituir a FIDER. </t>
  </si>
  <si>
    <r>
      <rPr>
        <sz val="10"/>
        <color theme="1"/>
        <rFont val="Calibri"/>
        <family val="2"/>
      </rPr>
      <t xml:space="preserve">Para el año 2020, las àreas cultivadas con café cooresponde a 19.648 Ha las cuales disminuyò con relaciòn a la vigencia anterior.
</t>
    </r>
    <r>
      <rPr>
        <b/>
        <sz val="10"/>
        <color theme="1"/>
        <rFont val="Calibri"/>
        <family val="2"/>
      </rPr>
      <t>NOTA:</t>
    </r>
    <r>
      <rPr>
        <sz val="10"/>
        <color theme="1"/>
        <rFont val="Calibri"/>
        <family val="2"/>
      </rPr>
      <t xml:space="preserve"> Informaciòn obtenida del informe anual del Departamento del Quindìo 2020. </t>
    </r>
  </si>
  <si>
    <r>
      <rPr>
        <sz val="10"/>
        <color theme="1"/>
        <rFont val="Calibri"/>
        <family val="2"/>
      </rPr>
      <t xml:space="preserve">Para el año 2021, las àreas cultivadas con afé cooresponde a 18.871 Ha, las cuales disminuyò con relaciòn a la vigencia anterior. 
</t>
    </r>
    <r>
      <rPr>
        <b/>
        <sz val="10"/>
        <color theme="1"/>
        <rFont val="Calibri"/>
        <family val="2"/>
      </rPr>
      <t>NOTA:</t>
    </r>
    <r>
      <rPr>
        <sz val="10"/>
        <color theme="1"/>
        <rFont val="Calibri"/>
        <family val="2"/>
      </rPr>
      <t xml:space="preserve"> Informaciòn obtenida del informe anual del Departamento del Quindìo 2020.</t>
    </r>
  </si>
  <si>
    <t xml:space="preserve">Para el año 2022, las àreas cultivadas con afé cooresponde a 18,436 Ha, las cuales disminuyò con relaciòn a la vigencia anterior. </t>
  </si>
  <si>
    <t>Para el año 2023, las àreas cultivadas con café fue de 18063 definidas segùn la Sec de agricultura departamental extraidas de informaciòn consolidada por el Comitè departamental de cafeteros. (Fuente: Sec de agricultura departamental 2023).</t>
  </si>
  <si>
    <t>Para el año 2024 I Trimestre, las àreas cultivadas con café fue de 18063 definidas segùn la Sec de agricultura departamental extraidas de informaciòn consolidada por el Comitè departamental de cafeteros. (Fuente: Sec de agricultura departamental 2024 IT).</t>
  </si>
  <si>
    <t>Aumentar el aparato productivo del departamento a través del incremento en la tasa de participación de los 5 productos exportables preferentes (manufacturas de metales, papel, cartón y artículos de papel, manufacturas de minerales no metálicos)</t>
  </si>
  <si>
    <t>Variación positiva porcentual anual de Exportación productos según la clasificación uniforme para el Comercio Internacional (CUCI)</t>
  </si>
  <si>
    <t>Manufacturales de Metales V- del -49,6%, Manufacturas de minerales no metálicos V+˃ del 500% y papel, cartón, artículos de papel  V+˃500%</t>
  </si>
  <si>
    <t>Variación positiva anual  ˃30%</t>
  </si>
  <si>
    <t>Total exportación Quindio=US$170.929.915</t>
  </si>
  <si>
    <t>Este indicador debe ser solo de metalmecánica, sistema de moda, químicos e industria y no como variaxcion porcentual sino valor en millones de dolares.</t>
  </si>
  <si>
    <t>Este indicador queda en estado crítico porque no se cumplió, más no por que no exista información</t>
  </si>
  <si>
    <t>metalmecánica, US$1.470.617 sistema moda, US$1.384.497; químicos, US$391.034; industria, US$1.847; otros, US$341.600
Total exportación Quindio=US$186.801.238</t>
  </si>
  <si>
    <t>metalmecánica, US$1.470.617 sistema moda, US$1.384.497; químicos, US$391.034; industria, US$1.847; otros, US$341.600</t>
  </si>
  <si>
    <t>Agroalimentos fue el sector que más productos envió al exterior, sobre todo en café, por el valor de US$183.211.687; seguido de metalmecánica, US$1.470.617; sistema moda, US$1.384.497; químicos, US$391.034; industria, US$1.847; otros, US$341.600.</t>
  </si>
  <si>
    <r>
      <rPr>
        <sz val="10"/>
        <color theme="1"/>
        <rFont val="Calibri"/>
        <family val="2"/>
      </rPr>
      <t xml:space="preserve">El 97,6% de las exportaciones del Quindío entre el periodo enero – septiembre 2016 correspondió al café y sus productos, mientras que una muy menor cuantía correspondió a construcciones, frutos y productos de manufactura. Durante este periodo las exportaciones alcanzaron 171 millones de dólares, a diferencia de los 248,8 millones de dólares alcanzados en 2015 para el mismo periodo. Cabe destacar que la industria básica o primaria, logró un crecimiento del 254,7% respecto al año anterior durante el periodo enero – septiembre, caso contrario al ocurrido con el sector agropecuario que descendió un 32%.
Fuente: Coyuntura economica departamental 2016.
Comentario: Mientras la industria básica primaria logro un crecimiento de 254.7% respecto al 2015 en el mismo periodo en el sector agropecuario ocurrio lo contrario ya que hubo un descenso del 32%
</t>
    </r>
    <r>
      <rPr>
        <b/>
        <sz val="10"/>
        <color theme="1"/>
        <rFont val="Calibri"/>
        <family val="2"/>
      </rPr>
      <t>Según el último informe de exportaciones presentado por el Dane, en octubre de 2017 se vendieron a otros países productos por valor de US$3.130,7 millones,</t>
    </r>
    <r>
      <rPr>
        <sz val="10"/>
        <color theme="1"/>
        <rFont val="Calibri"/>
        <family val="2"/>
      </rPr>
      <t xml:space="preserve"> con una variación anual de 15,1%. </t>
    </r>
  </si>
  <si>
    <t>metalmecánica, US$1.310.258 sistema moda, US$1.238.632; químicos, US$215.728; industria, US$1.656; otros, US$321.786
Total exportación Quindio=US$186.801.238</t>
  </si>
  <si>
    <t>INFORMACION DEL DANE</t>
  </si>
  <si>
    <t>INDICADOR ANUAL</t>
  </si>
  <si>
    <t>Servicio de asistencia técnica a las Mipymes para el acceso a nuevos mercados</t>
  </si>
  <si>
    <t>Quince (15) empresas asistidas técnicamente, a través del análisis de mercado tradicional y digital mediante la campaña “Del Quindío a tu casa”, articulado con Artesanías de Colombia, que busca darle acompañamiento técnico a las empresas, especialmente en Marketin digital, con las siguientes empresas:
1. Luis Leonardo Domínguez Ávila (Armenia), Orfebrería (Todo tipo de Joyas en plata o en oro especializado en Filigrana.
2. Gloria Inés Rivera Chávez (Armenia), Tejeduría (Decoración y utilitarios).
3. Luis Enrique Morales Vargas (Armenia) Alferia (Tazas platos cafeteras materos jarros pocillos vasos)
4. Ana Delia Barahona (Armenia) Volúmenes estructurados Tafilería (Contenedores utilitarios).
5. Telares del Café (Calarcá) Tejeduría (línea de mesa, decorativos, accesorios).
6. Millarte (Circasia) Carpintería (Portallaves, cuadros decorativos, cruces).
7. Asodisquin (Quimbaya) Orfebrería (cadenas, aretes, collares, anillos brazaletes, etc.)
8. Asociación Argentum (Quimbaya) Joyería (Dijes, collares, anillos, topitos, pines, manillas, tobilleras, mancuernas.
9. Tocora (Salento) Carpintería (Lámparas, floreros, revisteros).
10. Saja Artesanías (Salento) Tejeduría (Fibras naturales de guasca de plátano, capacho de palma areca, amero y semillas).
11. Guadua Arte Diseño (Córdoba) Objetos decorativos en guadua 
12. Dekometal (Filandia) figuras en metal.
13. Leyton tienda artesanal (Armenia) Artesanía (artículos decorativos en madera tallados y pintados a mano). Artesanía
14. Jhon Herrera (Armenia) Relojes en madera
15. HENRY TIERRADENTRO (Armenia) manualidades (COLLARES, PULSERAS)
Se tiene proyectado para el mes de Enero de 2021 el lanzamiento de la página web y el portafolio de servicios de los productos artesanales.</t>
  </si>
  <si>
    <t>Con un avance del 100% en empresas asistidas técnicamente, a través de la estrategia del Quindío a tu casa, y el catálogo de artesanos como herramienta de promoción y difusión, se llevó a cabo la exposición artesanal de Armenia 2021 realizada en el Centro Cultural Metropolitano de Convenciones en el segundo semestre de este año, donde participaron 45 emprendedores en trece categorías diferentes, lo cuales obtuvieron ventas por valor de $ 63.732.000.
1. Tejidos ancestrales
2. Productos Alimenticios
3. Bisutería
4. Productos madera y metal
5. Cerámica-cuero
6. Moda y belleza
7. Arte manual 
8. Cuero hecho a mano
9. Arte porcelana y derivado
10. Accesorios tejidos y bordados
11. Tapizados 
12. Procesado de ropa
13. Cosméticos naturales
14. Nails Spa</t>
  </si>
  <si>
    <t>Participación de 350 empresarios del Quindío, además se efectuaron alrededor de 1.500 oportunidades de relacionamiento entre empresas de todos los sectores económicos y la mayoría de sus renglones asociados, igualmente se contó con diversas muestras comerciales, premiaciones, capacitaciones, encuentros tipo mesas sectoriales de concesionarios y funerarias. En general, el evento Enlace Quindío 2022 fue un espacio propicio para la captación de clientes y nuevas relaciones comerciales. El 97% de los encuestados afirmaron haber conseguido nuevos prospectos, esperando aportes positivos en el desarrollo de sus empresas, en este sentido, el 53% de los asistentes a la rueda de negocios lograron obtener entre 1 y 5 contactos potenciales, el 30% entre 6 y 10 contactos y el 14% más de 10 contactos.</t>
  </si>
  <si>
    <t xml:space="preserve">Variación positiva porcentual anual de Exportación productos según la clasificación uniforme para el Comercio Internacional (CUCI) fue de -33%. (Fuente: Ministerio de Comercio, Industria y turismo 2023, publicado en 2024, perfiles economicos departamentales).Tambièn se asistieron Catorce (14) empresas asistidas técnicamente, a través de la Dirección de Industria y Comercio con la socialización del programa de asistencia técnica a las Mipymes para el acceso a nuevos mercados, el cual consiste en el acompañamiento para la realización del diagnóstico en materia de mercadeo como punto de partida para el apoyo a la posterior formulación del plan de mercadeo de cada una de las siguientes empresas:
1.GASTROBAR EL ORIGEN: Municipio: Circasia Q.,  Finca villa Lucero vereda el cristalino municipio de Circasia Q,  Actividad comercial: Restaurante,  Apertura: 11 de febrero 2023,  Empleaos generados: cuatro (4)             
2. TIENDA DE ROPA HUELLA. Municipio: Armenia Q, dirección: Barrio la Miranda Mz E casa 3 de Armenia, actividad comercial: Venta de ropa nacional y americana para dama, apertura: 22 de noviembre del 2022, Empleos generados: Dos (2)
3. JHOMBA SPORT: Municipio: Armenia Q., dirección: Cra. 17 calle 19 esquina centro comercial Manhattan local 29 segundo piso, actividad comercial: Almacén de diseño y publicidad, apertura: en el año 2016, Empleos generados: Siete (7) 
4. BAR BACARDI. Municipio: Armenia Q, Carrera 19 con calle 1 # 19 local 33 de Nisa Bulevar Armenia, Apertura: 22 años (reinaugurado el 23 de marzo de 2023, Empleos generados: DOS (2), Establecimiento de comercio dirigido a la venta y consumo de licor
5. Hotel sexto by Icono: Municipio: Armenia Q, Dirección: carrera 14 con calle 35 Norte # 18, avenida bolívar Armenia, Apertura: 1 de septiembre del 2022, Empleaos generados Siete (7) establecimiento de comercio que pertenece a icono centro empresarial
6. TIERRACOFFE: Municipio: Quimbaya, Dirección: calle 19 # 5-29, apertura: 6 de agosto del 2022, empleos generados: Tres (3), establecimiento comercial de café y repostería  
7. A. típico café consciente y saludable: Municipio: Circasia, dirección: calle 8 # 14-51, apertura: 10 de marzo de 2023, empleados: Dos (2) los propietarios, tienda saludable. 
8. Crearte Y &amp; V: Municipio: La Tebaida., apertura: Hace dos años, empleados: Dos (2), una con discapacidad auditiva (sorda muda), taller de artesanías
9. El horno pizza artesanal: Municipio: Armenia, dirección: carrera 17 con calle 2 # 38 barrio fundadores, apertura: Hace un año, empleados: uno (1), establecimiento: gastronómico
10. Mafe Boutique: Municipio: Armenia, dirección: barrio laureles de Armenia Calle 16 número 19 local 2, apertura: 28 de abril de 2023, empleos generados:  uno (1), establecimiento comercial de ropa.
11. MOSTO CAFE &amp; PUB: Municipio: Armenia, dirección: carrera 14 #35N-18 local 103, apertura: agosto de 2022, empleos: seis (6), establecimiento café y bar.
12. Todo hogar: Municipio: Circasia, Dirección: carrera 15 # 8-16, Apertura: año 2011, empleos generados: Determinado por turnos, establecimiento de lencería para el hogar.
13. Sabores de mi tierra: Municipio: Armenia, dirección: Cra 14 Nro. 11-22 piso 2 y 3, apertura 2023, Establecimiento: Gastronómico.
14. Ricuras del Pacifico: Municipio: Armenia, dirección: Barrio la cristalina manzana 3 casa, apertura 2021, Empleados: tres (3), Establecimiento: Gastronómico.
Algunos de los emprendimientos que se venían trabajando en vigencias anteriores y de acuerdo al diagnóstico realizado estos no siguieron por falta de recursos e inversión y otros cambiaron de domicilio.    </t>
  </si>
  <si>
    <t>Integrar y fortalecer las alianzas de  agencias públicas y privadas para aumentar el comercio exterior de los sectores agropecuario e industrial.</t>
  </si>
  <si>
    <t>Variación positiva porcentual anual de Exportación en café verde</t>
  </si>
  <si>
    <t>41,0% / 2014</t>
  </si>
  <si>
    <t xml:space="preserve"> &gt;30% </t>
  </si>
  <si>
    <t>El 97,6% de las exportaciones del Quindío entre el periodo enero – septiembre 2016 correspondió al café (año cafetero)</t>
  </si>
  <si>
    <t>Según el perfil de departamento entre enero y agosto de 2017 de exportó en café y sus derivados el 97,3%</t>
  </si>
  <si>
    <t>Se sugiere incluir estos dos indicadores en uno solo: Variacion positiva porcentual anual de exportacion de café y sus derivados.</t>
  </si>
  <si>
    <t>Según el perfil de departamento entre enero y junio de 2018 de exportó en café y sus derivados el 94.5%</t>
  </si>
  <si>
    <t>INFORMACION ANUAL</t>
  </si>
  <si>
    <t>Ministerio de Turismo, Industria y Comercio - ProColombia</t>
  </si>
  <si>
    <t>La variación positiva porcentual anual vigencia 2020 de exportación en café verde es del 111%. Fuente: Informe observatorio de cafè - Càmara de comercio.</t>
  </si>
  <si>
    <t>La variación positiva porcentual anual vigencia 2021 de exportación en café verde es del 111%. Fuente: Informe observatorio de cafè - Càmara de comercio.</t>
  </si>
  <si>
    <t xml:space="preserve">Informaciòn no identificada en los informes publicacodos por la Càmara de Comercio. Falta por publicar la vigenciaa 2022 </t>
  </si>
  <si>
    <t xml:space="preserve">La variación positiva porcentual anual de Exportación en café verde para la vigencia 2023 no definida; (Fuente: No hay reporte de informaciòn por parte de la Càmara de Comercio y Ministerio de Comercio, Industria y Turismo) </t>
  </si>
  <si>
    <t>Tasa de participación regional de Exportación actividad económica CUCI</t>
  </si>
  <si>
    <t xml:space="preserve">= o  &gt;10% </t>
  </si>
  <si>
    <t>$US262.459</t>
  </si>
  <si>
    <t>$US 248.953</t>
  </si>
  <si>
    <t>$us263.508</t>
  </si>
  <si>
    <t>Exportaciones Dane</t>
  </si>
  <si>
    <t>La Tasa de participación regional de Exportación actividad económica CUCI fue del 21,4. (Fuente: DIAN – DANE (EXPO)</t>
  </si>
  <si>
    <t>Fomentar el Turismo del Quindío como destino turístico ante Colombia y el Exterior.</t>
  </si>
  <si>
    <t>Perfilar los bienes y servicios de los puestos de trabajo en los sectores comercio, turismo y servicios para la diversificación y posicionamiento del turismo nacional e internacional.</t>
  </si>
  <si>
    <t>% Puestos de trabajo de los sectores comercio, turismo y servicios perfilados</t>
  </si>
  <si>
    <t>Comercio 655
Reparación 151
Hoteles y restaurantes 392</t>
  </si>
  <si>
    <t>Comercio 565
Reparación 96
Hoteles y restaurantes 234</t>
  </si>
  <si>
    <t>Comercio 565
Reparación 96
Hoteles y restaurantes 324</t>
  </si>
  <si>
    <t xml:space="preserve">(INFORMACION ANUAL) Información estractada del Ministerio de Comercio, Industria y Turismo (Perfiles Económicos Departamentales oficina de estudios económicos Julio 2018. </t>
  </si>
  <si>
    <t>Documentos de planeación elaborados</t>
  </si>
  <si>
    <t>Se cuenta con un primer borrador del Plan Estratégico de Turismo (PET), con una visión de diez (10) años, y se está a la espera de la promulgación de la nueva ley de Turismo, para actualizar, ajustar, y socializar el documento para posteriormente se adoptado como ordenanza en el departamento.
Se cuenta con el diagnóstico para la formulación el Plan de Internacionalización, y se desarrolarón las siguientes actividades: 
a) Se conformó un Comité de Internacionalización, con el acompañamiento del viceministerio de Comercio Exterior, con orientación metodológica de la Universidad del Quindío y en coordinación con diferentes entidades que tienen asiento en el departamento.
 b) Con una visión amplia se conformaron tres 3 Mesas temáticas: - Comercio exterior-- Marketin Territorial- Logística.</t>
  </si>
  <si>
    <t>Se formuló el Plan Estratégico de Turismo (PET), con vigencia de 10 años, el cual brinda herramientas de planificación que permitirán el crecimiento organizado del turismo y su infraestructura complementaria en el Departamento del Quindío, mitigando problemáticas sociales, culturales y ambientales.</t>
  </si>
  <si>
    <t>Se culmina el proceso de formulación del  Plan Estratégico de Turismo (PET), con vigencia de 10 años, el cual brinda herramientas de planificación que permitirán el crecimiento organizado del turismo y su infraestructura complementaria en el Departamento del Quindío, mitigando problemáticas sociales, culturales y ambientales. Asimismo, en cuanto al plan regional de competitividad se presenta en la plenaria de la comisión en el mes de diciembre del 2022, siendo aprobado por unanimidad y quedando sujeto a eventuales observaciones que se presenten para enero de 2023.</t>
  </si>
  <si>
    <t>El % Puestos de trabajo de los sectores comercio, turismo y servicios perfilados para la vigencia 2023 no definido.</t>
  </si>
  <si>
    <t>Incrementar las oportunidades de promoción turística del Quindío hacia el Exterior</t>
  </si>
  <si>
    <t>% del consumo turístico receptor sobre la exportación de bienes y servicios.</t>
  </si>
  <si>
    <t xml:space="preserve">Participación aprox 30% sobre la tasa naional </t>
  </si>
  <si>
    <t>$US3375</t>
  </si>
  <si>
    <t>$US3950</t>
  </si>
  <si>
    <t>Esta informacion según el Dane son las exportaciones de cada año en su totalidad, dada en millones de dolares</t>
  </si>
  <si>
    <t>ESTE VALOR EN MILLONES DE DOLARES ES CON CORTE A JUNIO DE 2018</t>
  </si>
  <si>
    <t>Servicio de promoción turística</t>
  </si>
  <si>
    <t>Campañas realizadas</t>
  </si>
  <si>
    <t>% del consumo turístico receptor sobre la exportación de bienes y servicios para la vigencia 2020 no definido. Una campaña de promoción turística realizada en la vigencia 2020, con el desarrollo de las siguientes actividades:
a) Participación en la Vitrina turística de Anato y el Workshop Rema 2020, donde asistieron más de 42.748 visitantes. Eventos en los que participaron 77 expositores entre agencias operadoras, parques temáticos, cafés especiales, gremios, hoteles y municipios. En el marco de la Vitrina Turística de Anato se realizó la presentación de la nueva marca “Quindío Corazón de Colombia”.
b) Formulación, presentación y aprobación del proyecto de “Promoción turística del destino”, a FONTUR por valor de $ 1.029.599.999 con una contrapartida por parte del departamento de $ 514.800.000. Dicha iniciativa está a la espera de aprobación por parte de la entidad nacional, para posteriormente dar inicio a la etapa de contratación y ejecución del proyecto. 
c) Realización de 56 publicaciones de promoción turística en la Fan Page, de la secretaria, de diferentes actividades de importancia del sector.</t>
  </si>
  <si>
    <t>% del consumo turístico receptor sobre la exportación de bienes y servicios para la vigencia 2021 no definido. Con avance del 100% en Campañas realizadas:
- A través de la estrategia digital que adelanta la secretaría se realizaron más de cuarenta publicaciones en el último trimestre del año, relacionadas con actividades, convocatorias y eventos del sector turismo, las mismas fueron difundidas a través de las diferentes redes sociales institucionales de la entidad. 
- El departamento a través del alquiler de un espacio, pudo participar en el work shop Rema en la ciudad de Cali Valle, realizado en el mes de septiembre donde veintiséis empresas del sector turismo del departamento pudieron promocionar sus bienes y servicios.  
- Se llevaron a cabo los procesos de planificación con las entidades territoriales y demás autoridades involucradas, la atención en los Puntos de Información Turística (PIT) para la semana de recesos en el mes de octubre. 
- El departamento a través de la secretaria de Turismo, Industria y comercio Participó en la Cuadragésima vitrina Turística de ANATO que se llevó a cabo entre los días 16-18 de junio de 2021, con La participación de 22 empresarios del sector y cinco municipios (Salento, Quimbaya, Buenavista, Filandia y Calarcá), donde en un área de 180 mts. cuadrados se expusieron los productos y servicios turísticos de la región, donde más de 3.500 visitantes recorrieron el stand del Quindío.  
- El Departamento participó en la Vitrina Turística de Anato 2021 en la ciudad de Bogotá, con la asitencia de veintidós (22) empresarios, así mismo en la feria también participaron cinco (5) municipios del departamento: Salento, Quimbaya, Buenavista, Filandia y Calarcá.
- En las temporadas de vacaciones de la vigencia 2021 se programaron junto con los municipios la atención en los Puntos de Información Turística (PITS), con el objetivo de atender a los turística que nos visitarán en la temporada de Semana Santa de este año, así las cosas, se implementaron diez (10) puntos de información en el departamento.
- Valle de Cócora (Salento). 
- Plaza de Café (Montenegro).
-Plaza Principal (Montenegro).
-Plaza principal (Quimbaya).
-Río verde (Buenavista).
-La Herradura (La Tebaida).
-Plaza principal (La Tebaida) 
-Plaza principal (Calarcá).
-Plaza principal (Circasia).
-Plaza principal (Génova)
- Se realizaron cuatro viajes de familiarización donde participaron más de cuarenta personas entre las que se cuentan periodistas, agencias de viajes e influencers de Estados Unidos y Panamá, dando conocer los principales atractivos turísticos de la región 
- Realización de la promoción de la ruta armenia-Panamá-Armenia de la aerolínea Copa Airlines, en el aeropuerto el Edén de Armenia.</t>
  </si>
  <si>
    <t xml:space="preserve">% del consumo turístico receptor sobre la exportación de bienes y servicios para la vigencia 2022 no definido. Con un avance del 100% en la campaña de promoción turística nacional e internacional se han ejecutado las siguientes acciones: 
- Se realizó el arrendamiento de 75 mts2 de área adicional al metraje asignado por FONTUR correspondió al stand No. 120 para la participación los empresarios del Departamento del Quindío en la versión No. 41 de la Vitrina Turística – ANATO 2022 que se llevó a cabo en el Gran Salón del Centro Internacional de Negocios y Exposiciones – CORFERIA en el mes de febrero. 
- Del 23 al 25 de febrero se llevó a cabo la versión 41 de la Vitrina Turística – ANATO 2022, donde el departamento tuvo presencia con un stand de un total de 180 mts2, promocionando su marca destino “Quindío Corazón de Colombia” y la oferta del sector entre los cuales se cuenta seis (6) cafés especiales, tres (3) parques temáticos, cuatro (4) empresas de actividades de aventura, catorce (14) agencias de viajes y el acompañamiento de cinco (5) gremios del sector ; el stand recibió más de seis mil seiscientos (6.600)  visitantes en los tres días de feria.
-  El 26 de febrero se asistió al workshop REMA realizado en el hotel Dann Carton de la ciudad de Cali, donde participaron 26 empresas del sector turismo del departamento, la feria fue visitada por más de 800 personas. 
- Para el mes de mayo se realizó una misión comercial (Estrategia que consiste en promocionar la oferta turística del destino a pares de otras regiones y medios de comunicación en el marco de un evento especifico). Visitando cinco (5) ciudades a nivel nacional, acompañados de diez (10) empresarios del departamento, así: Bogotá –hotel Capital, Ibagué- hotel Sonesta, Cartagena- hotel Corales de Indias, Neiva-hotel GHL Style, Cali- hotel Movich. En total a los diferentes eventos asistieron noventa y siete (97) personas entre empresarios y medios de comunicación. 
- Cerca de 400 publicaciones de fotografías, videos y likes en redes sociales con el fin de promocionar el destino y sus ventajas competitivas.
- La Secretaría participó en el evento Colombia Travel Expo 2022 del 8 al 10 de septiembre de 2022, con la imagen visual campaña Quindío Corazón de Colombia, a través de redes sociales, página web del destino, además de la participación de los empresarios turísticos del departamento.   
- Se realizó el diseño del stand de Anato 2023 para la participación del departamento como destino turístico en el evento más importante del país a realizarse en la ciudad de Bogotá. 
- Se realizó el desarrollo y diseño de la página web https://www.quindiocorazondecolombia.com/, como estrategia de promoción y competitividad del destino, donde se podrán dar a conocer los diferentes productos turísticos de los municipios, así como la difusión de los empresarios formales del sector turístico en el departamento. 
- Diseño y elaboración de material promocional digital para redes sociales, e impreso para distribución en evento y ferias del ordena nacional e internacional.   
</t>
  </si>
  <si>
    <t>% del consumo turístico receptor sobre la exportación de bienes y servicios para la vigencia 2023 no definido por ausencia de informaciòn oficial. Sin emnbargo, se realizò, servicio de promoción turística nacional e internacional, a través de campaña que involucró las siguientes acciones:
- Participación en la feria de turismo más importantes a nivel nacional e internacional, promocionando la oferta del destino a través de la marca Quindío en: 
FITUR España (2023), el ITB (International Tourism Berlin)-Berlín, IBTM (The Global Meetings &amp;incentives exhibición) llevado a cabo en Guadalajara México; donde se exhiben los más importantes destinos turísticos de del mundo y sus diferentes nichos de mercado. 
Versión 42 de la Vitrina Turística - ANATO y en el workshop REMA 2023 donde participaron con un espacio de exhibición más de 50 empresarios del sector y llegaron mas de 3 mil visitantes a Corferias Bogotá y el hotel Dann Carton de la ciudad de Cali, respectivamente 
- Se llevo a cabo un Press Trip (Viaje de prensa con el objetivo de promocionar un lugar o de explorarlo y realizar un futuro reportaje del mismo.), de la aerolínea WINGO, promocionando sus nuevas rutas desde y hasta el aeropuerto el EDEN, donde participaron cincuenta y tres (53) Empresarios de la cadena de valor del sector turismo.
- Se llevó a cabo el evento gastronómico más importante del departamento, Quindío Café y Sabor se contó con una variada oferta gastronómica y la participación de representantes de los diferentes municipios del Quindío. 77 participantes entre chefs, restaurantes, bebidas, cafés especiales y artesanos, donde se premiaron los mejores en cada modalidad y se contó con una asistencia de 5.000 espectadores</t>
  </si>
  <si>
    <t>Tasa de participación en vuelos (entradas y salidas) nacionales y extranjeros</t>
  </si>
  <si>
    <t>= o ˃ 7%</t>
  </si>
  <si>
    <t>CANTIDAD DE VUELOS</t>
  </si>
  <si>
    <t>Fuente Aeronaùtica civil</t>
  </si>
  <si>
    <t>Nùmero de vuelos nacionales y extranjeros</t>
  </si>
  <si>
    <t>No se encuentra informaciòn al respecto de la vigencia 2020.</t>
  </si>
  <si>
    <t>No se encuentra informaciòn al respecto de la vigencia 2021.</t>
  </si>
  <si>
    <t>El nùmero de vuelos nacionales y extranjeros fue de 6.547. Fuente Aeronaùtica civil</t>
  </si>
  <si>
    <t>El nùmero de vuelos nacionales y extranjeros fue de 3.465 con corte de julio de 2023. (Fuente: Reporte Aeronaùtica civil junio 2023).</t>
  </si>
  <si>
    <t xml:space="preserve">Promedio de viajeros extranjeros (entradas y salidas) aeropuerto el edén. </t>
  </si>
  <si>
    <t>&gt;1500</t>
  </si>
  <si>
    <t xml:space="preserve">ESTADISTICAS DE AEROPUERTOS DE COLOMBIA. </t>
  </si>
  <si>
    <t>El Promedio de viajeros extranjeros (entradas y salidas) aeropuerto el edén. Para la vigencia 2020 fue de  0,64. (Fuente: Ministerio de Comercio, Industria y Turismo Oct 2023). El valor aparece en %.</t>
  </si>
  <si>
    <t>El Promedio de viajeros extranjeros (entradas y salidas) aeropuerto el edén. Para la vigencia 2021 fue de  0,79. (Fuente: Ministerio de Comercio, Industria y Turismo Oct 2023). El valor aparece en %.</t>
  </si>
  <si>
    <t>El Promedio de viajeros extranjeros (entradas y salidas) aeropuerto el edén. Para la vigencia 2022 fue de  0,69. (Fuente: Ministerio de Comercio, Industria y Turismo Oct 2023). El valor aparece en %.</t>
  </si>
  <si>
    <t>El Promedio de viajeros extranjeros (entradas y salidas) aeropuerto el edén para la vigencia 2023 fue de 83204. (Fuente: Aeronàutica vigencia 2023).</t>
  </si>
  <si>
    <t>El Promedio de viajeros extranjeros (entradas y salidas) aeropuerto el edén para la vigencia 2024 I Trimestre es de 88.300 (Fuente: Aeronàutica vigencia 2024).</t>
  </si>
  <si>
    <t>Posición nacional en registro de ingresos de extranjeros</t>
  </si>
  <si>
    <t>Pto 12</t>
  </si>
  <si>
    <t>˂ Pto 7</t>
  </si>
  <si>
    <t>Pto 6</t>
  </si>
  <si>
    <t>Pto 10</t>
  </si>
  <si>
    <t>Fuente: ESTADISTICAS DE AEROPUERTOS DE COLOMBIA</t>
  </si>
  <si>
    <t>Migraciòn Colombia</t>
  </si>
  <si>
    <t>Posición nacional en registro de ingresos de extranjeros vigencia 2020 no definida.</t>
  </si>
  <si>
    <t>Posición nacional en registro de ingresos de extranjeros vigencia 2021 no definida.</t>
  </si>
  <si>
    <t>Posición nacional en registro de ingresos de extranjeros vigencia 2022 no definida.</t>
  </si>
  <si>
    <t>Posición nacional en registro de ingresos de extranjeros vigencia 2023 no definida (Fuente:Migraciòn Colombia).</t>
  </si>
  <si>
    <t>Fortalecer el Turismo Interior hacia el Quindío</t>
  </si>
  <si>
    <t xml:space="preserve">Promedio de viajeros colombianos (entradas y salidas) aeropuerto el edén. </t>
  </si>
  <si>
    <t xml:space="preserve">&gt;8000 </t>
  </si>
  <si>
    <t>Se calculo el promedio mensual, en el año 2016 fueron 427.080. Fuente: COYUNTURA EMPRESARIAL 2016</t>
  </si>
  <si>
    <t xml:space="preserve"> COYUNTURA EMPRESARIAL 2017</t>
  </si>
  <si>
    <t>COYUNTURA EMPRESARIAL 2018</t>
  </si>
  <si>
    <t>Promedio de viajeros colombianos (entradas y salidas) aeropuerto el edén, para la vigencia es de 584952. (Fuente: Aeronàutica civil 2023)</t>
  </si>
  <si>
    <t>Promedio de viajeros colombianos (entradas y salidas) aeropuerto el edén, para la vigencia 2024 I Trimestre  es de 634.936 (Fuente: Aeronàutica civil 2024 IT)</t>
  </si>
  <si>
    <t>Trafico de vehiculos por peajes (pasajeros terrestres)</t>
  </si>
  <si>
    <t>= o ˃ 6%</t>
  </si>
  <si>
    <t>PEAJES DEL DPTO</t>
  </si>
  <si>
    <t>TERMINALES DE COLOMBIA</t>
  </si>
  <si>
    <t>TERMINAL DE TRANSPORTES</t>
  </si>
  <si>
    <t>El trafico de vehiculos por peajes (pasajeros terrestres) a corte de abril 30 es de 1.126.672 vehìculos peaje de Circasia.</t>
  </si>
  <si>
    <t>% de ocupación hotelera</t>
  </si>
  <si>
    <t xml:space="preserve">&gt;60% </t>
  </si>
  <si>
    <t>Fuente: Observatorio de turismo 2016.</t>
  </si>
  <si>
    <t>Fuente: Observatorio de turismo 2017.</t>
  </si>
  <si>
    <t>Fuente: Observatorio de turismo 2018.</t>
  </si>
  <si>
    <t>El % de ocupación hotelera para el año 2021 fue de 37.45%.</t>
  </si>
  <si>
    <t>El % de ocupación hotelera para el año 2022 fue de 49,15%.</t>
  </si>
  <si>
    <t>El % de ocupación hotelera del Dpto del Quindìo para la vigencia 2023 es del 46,8%; (Fuente: Sistema de informaciòn hotelera COTELCO)</t>
  </si>
  <si>
    <t>Crecimiento Empresarial y de mercados</t>
  </si>
  <si>
    <t>Posicionar la diversificación y productividad de las MYPES y EMPRESAS para la generación de empleo y de ingresos</t>
  </si>
  <si>
    <t>Aumentar el número de transacciones económicas efectuadas entre micros y pequeñas empresas y medianas y grandes empresas para la consolidación económica.</t>
  </si>
  <si>
    <t>Indice de transacciones económicas ejecutadas por rueda de negocios</t>
  </si>
  <si>
    <t xml:space="preserve">=&gt;50% </t>
  </si>
  <si>
    <t>Informacion ACOPI</t>
  </si>
  <si>
    <t>Eventos de 3 Show  Park en el 2017</t>
  </si>
  <si>
    <t>ESTE INDICADOR LO ARROJA :
LA FERIA NAVIDEÑA REALIZADA EN EL MES DE DICIEMBRE. ES DE ACLARA QUE EN EL ULTIMO TRIMESTRE DEL 2018 SOLO SE REALIZÓ UNA FERIA.</t>
  </si>
  <si>
    <t xml:space="preserve">$51.033.000 (Expoartesanal)
$12.200.000(Feria Nacional del Café)
</t>
  </si>
  <si>
    <t>Este valor es dado por las ferias realizadas en la Fiesta Nacional del café y Expoartesanal</t>
  </si>
  <si>
    <t>ACOPI - ProColombia</t>
  </si>
  <si>
    <t>El indice de transacciones económicas ejecutadas por rueda de negocios para la vigecnia 2023 fue de 0%. En las ruedas de negocios se manejan unas expectativas de negocios que se dividen ventas inmediatas, 1-3 meses, 3-6 meses y &gt; 6 meses y podriamos decir que estos cumplen la tarea de indicadores, ya que son los valores de las intenciones de negocio que tienen los compradores con los exportadores.</t>
  </si>
  <si>
    <t>Destacar incentivos tributarios para las PYMES y Empresas con el fin de atraer nuevos aliados comerciales internos y externos para incentivar la generación de empleo y la productividad de la economía del departamento.</t>
  </si>
  <si>
    <t>Promedio Ranking Variables Doing Business</t>
  </si>
  <si>
    <t>=˂ 3</t>
  </si>
  <si>
    <t>Según el documento perfil del departamento suminitrados por las MINTIC las variables e indicadores de competitividad son: Apertura de empresa con un ranking de 1, obtención de permiso de construcción con un ranking de 3,  Pago de impuestos con un ranking de  10 y Registro de propiedades con un ranking de 14 (Son 4 variables)</t>
  </si>
  <si>
    <t>AUN NO SE TIENE REPORTE</t>
  </si>
  <si>
    <t>ACOPI - Agencia de Inversión - Cámara de Comercio</t>
  </si>
  <si>
    <t>Promedio Ranking Variables Doing Business vigencia 2020 no definida</t>
  </si>
  <si>
    <t>Promedio Ranking Variables Doing Business vigencia 2021 no definida</t>
  </si>
  <si>
    <t>Promedio Ranking Variables Doing Business vigencia 2022 no definida.</t>
  </si>
  <si>
    <t>El promedio Ranking Variables Doing Business para la  vigencia 2023 no definida.</t>
  </si>
  <si>
    <t>Tendencia en (GEP) Proporción de puestos de trabajo generados sobre otras variables.</t>
  </si>
  <si>
    <t>8</t>
  </si>
  <si>
    <t>#VALUE!</t>
  </si>
  <si>
    <t>SIN INFORMACION</t>
  </si>
  <si>
    <t>Agencia de Inversión</t>
  </si>
  <si>
    <t>Entre octubre y diciembre de 2020, a través del acompañamiento de Invest in Armenia, se logró la llegada de una nueva empresa al departamento del Quindío. Se trata de la empresa Be Call, call center de ventas que generá para el último trimestre del año 100 vacantes en trabajo remoto para bachilleres con al menos 3 meses de experiencia comercial</t>
  </si>
  <si>
    <t xml:space="preserve">Entre enero y marzo de 2021 y con la reciente llegada de la empresa Be Call a Armenia a finales de 2020, hace que nuevamente se abran 150 nuevas vacantes adicionales a las creadas en la ciudad  para este call center de ventas enfocado en la generación de empleos  para bachilleres con al menos 3 meses de experiencia comercial .Así mismo, la empresa. Así mismo, Grupo UMA empresa ensambladora de motocicletas que se instala en La Tebaida, confirma que para cierre de marzo de 2021, cuenta con 715 empleados (335 adicionales a los generados a cierre de 2020) </t>
  </si>
  <si>
    <t xml:space="preserve">Para la vigencia 2022 este indicador no cuenta con informaciòn relaconada </t>
  </si>
  <si>
    <t xml:space="preserve">Para la vigencia 2023 la tendencia en (GEP) Proporción de puestos de trabajo generados sobre otras variables no cuenta con informaciòn relaconada. </t>
  </si>
  <si>
    <t>Mejorar el capital humano de las PYMES a través de la cofinanciación tripartita (Estado-Universidad-Empresa)</t>
  </si>
  <si>
    <t>Razón de personal capacitado (No. de Personas capacitadas / No de PYMES cofinanciadas) x 1000</t>
  </si>
  <si>
    <t xml:space="preserve"> &gt; a linea base eje cafetero</t>
  </si>
  <si>
    <t>Direccion de marketing, Auditoria interna en BPM( buenas practicas de manufactura), Aplicación de tecnologias Bigdata, Gestion de proyectos con la metodologia PMI, Gestion de la cooperacion nacional e internacional, Produccion mas limpia, Hablididades personales y metodologia practica para el desarrollo de la innovacion</t>
  </si>
  <si>
    <t>Informacion suministrada por ACOPI</t>
  </si>
  <si>
    <t>Auditoria interna en BPM-HACCP E ISO 22000 en MIPYMES, Conformacion de equipos de alto desempeño en innovacion, desarrollo de negocios innovadores al interior de la MIPYMES, Gerencia Financiera del turismo, Gestion de proyectos con la metodologia PMI ampliada, Habilidades personales y metodologia practiva para el desarrollo de la innovacion</t>
  </si>
  <si>
    <t>PERSONAL CAPACITADO Y ASESORADO POR LA SECRETAIRA DE INDUSTRIA Y COMERCIO.</t>
  </si>
  <si>
    <t>Personas apoyadas en emprendimientos y red de conocimiento de agronecios</t>
  </si>
  <si>
    <t>ACOPI - Cámara de Comercio - SENA</t>
  </si>
  <si>
    <t>Razón de personal capacitado (No. de Personas capacitadas / No de PYMES cofinanciadas) x 1000 para la vigencia 2023 no definido.</t>
  </si>
  <si>
    <t>% de PYMES con certificación de calidad</t>
  </si>
  <si>
    <t xml:space="preserve"> &gt;65% </t>
  </si>
  <si>
    <t>El SBDC  no genera procesos de certificacion con los clientes</t>
  </si>
  <si>
    <t>Investigacion por parte de la STIC</t>
  </si>
  <si>
    <t>.</t>
  </si>
  <si>
    <t>% de PYMES con certificación de calidad para la vigencia 2023 no definido.  NOTA: Se consultò informes de entidades como la Càmara de Comercio sin informaciòn relacionada.</t>
  </si>
  <si>
    <t>Elevar la tasa de eficiencia del mercado laboral de las PYMES y Empresas a través del incremento en el margen de utilidades</t>
  </si>
  <si>
    <t>Variación positiva anual de rentabilidad / variables indice de competitividad PYME</t>
  </si>
  <si>
    <t>5PP  &gt; a linea base eje cafetero</t>
  </si>
  <si>
    <t>Se atendieron cerca de 100 clientes en todos los programas</t>
  </si>
  <si>
    <t>Informacion SENA</t>
  </si>
  <si>
    <t>Para el 2017 el SBDC SENA Quindio atenió 156 clientes en todos sus servicios. Y se sensibilizaron el la cultura del emprendimiento 6234 personas</t>
  </si>
  <si>
    <t>INFORMACION NO PROPORCIONADA POR LA CAMARA DE COMERCIO. SUSTENTAN QUE HAY QUE ESPERAR A FINAL DE AÑO LOS OBSERVATORIOS, LOS CUALES AUN NO HAN SIDO PUBLICADOS.</t>
  </si>
  <si>
    <t>Cámara de Comercio - Ministerio de Trabajo - SENA</t>
  </si>
  <si>
    <t>La variación positiva anual de rentabilidad / variables indice de competitividad PYME para la vigencia 2023 no definido. NOTA: Se consultò informes de entidades como la Càmara de Comercio sin informaciòn relacionada.</t>
  </si>
  <si>
    <t>Elevar la tasa de eficiencia global de las PYMES y Empresas a través del incremento en la planta de personal.</t>
  </si>
  <si>
    <t>Tasa de participación de empleos generados / variables indice de competitividad PYME</t>
  </si>
  <si>
    <t>Entre el 15% y 20%</t>
  </si>
  <si>
    <t>Se crearon 182 empleos directos en los programas de: Fondo Emprender, Otras fuentes de financieacion y Fortalecimiento empresarial</t>
  </si>
  <si>
    <t>Para el 2017 el SBDC SENA Quindio treportó  140  empleos directos de las empresas asesoradas. Se obtuvo recursos de las convocatorias del FONDO EMPRENDER por valor de $939.113.741</t>
  </si>
  <si>
    <t>CANTIDAD DE PUESTOS CANALIZADOS ATRAVES DEL SENA</t>
  </si>
  <si>
    <t>La tasa de participación de empleos generados / variables indice de competitividad PYME para la vigencia 2023 es de 24%. (Fuente: Informe Càmara de Comercio 2023).</t>
  </si>
  <si>
    <t>Estimular los negocios familiares industriales de los subsectores que mayor tasa de personal ocupado registran</t>
  </si>
  <si>
    <t>Tasa de personal ocupado subsector otras manufacturas</t>
  </si>
  <si>
    <t xml:space="preserve"> &gt; 2 PP anual</t>
  </si>
  <si>
    <t>INFORME PIB 2016</t>
  </si>
  <si>
    <t>INFORME PIB 2017</t>
  </si>
  <si>
    <t>NO HAY INFORMACION ACTUALIZADA. EN EL DANE SE ENCUENTRA INFORMACION DEL AÑO 2017</t>
  </si>
  <si>
    <t>ACOPI - Cámara de Comercio</t>
  </si>
  <si>
    <t>4.5%</t>
  </si>
  <si>
    <t>La Tasa de personal ocupado subsector otras manufacturas para la vigencia 2020 es del 4.5%. Fuente: INFORME ANUAL DEL DEPARTAMENTO DEL QUINDÍO
2020.</t>
  </si>
  <si>
    <t>La Tasa de personal ocupado subsector otras manufacturas para la vigencia 2021 es del 4.5%. Fuente: INFORME ANUAL DEL DEPARTAMENTO DEL QUINDÍO
2021.</t>
  </si>
  <si>
    <t>La Tasa de personal ocupado subsector otras manufacturas para la vigencia 2022 no està definida. Fuente: INFORME ANUAL DEL DEPARTAMENTO DEL QUINDÍO</t>
  </si>
  <si>
    <t>La tasa de personal ocupado subsector otras manufacturas para la vigencia 2023 es del 8,2 Fuente: INFORME PERFILES ECONÒMICOS DEPARTAMENTALES DEL QUINDÍO VIGENCA 2023. (Manufacturas).</t>
  </si>
  <si>
    <t>Tasa de personal ocupado subsector muebles.</t>
  </si>
  <si>
    <t>La tasa de personal ocupado subsector muebles para la vigencia 2023 no definida.</t>
  </si>
  <si>
    <t>Desarrollo Competitivo e Innovador</t>
  </si>
  <si>
    <t>Fortalecer la capacidad emprendedora e innovadora del Departamento del Quindío.</t>
  </si>
  <si>
    <t>Aumentar la penetración de Internet en el Quindío para elevar la innovación tecnológica de las PYMES y Empresas</t>
  </si>
  <si>
    <t>Indice de Penetración Internet</t>
  </si>
  <si>
    <t xml:space="preserve"> =&gt; 25%</t>
  </si>
  <si>
    <t>Gestión territorial</t>
  </si>
  <si>
    <t>Modernización Tecnológica y Administrativa</t>
  </si>
  <si>
    <r>
      <rPr>
        <sz val="10"/>
        <color theme="1"/>
        <rFont val="Calibri"/>
        <family val="2"/>
      </rPr>
      <t xml:space="preserve">Fortalecer el programa de sostenibilidad de la Tecnologias de la Información de las Comunicaciones de la Gobernación del Quindio </t>
    </r>
    <r>
      <rPr>
        <b/>
        <sz val="10"/>
        <color theme="1"/>
        <rFont val="Calibri"/>
        <family val="2"/>
      </rPr>
      <t>(284)</t>
    </r>
  </si>
  <si>
    <t>Se han implementado las zonas wifi gratis para la comunidad en las plazas centrales de los municipios y lugares estrategicos</t>
  </si>
  <si>
    <t>Se analiza que para esta accion se debe tener una responsabilidad compartida, porque direccion tics coordina el tema de internet pero no de las Pymes. La accion y el indicador no hacen parte de las metas del plan de desarrollo que les corresponde a la direccion Tics, porque la meta es realizar la cobertura a los municipios. Para la realizacion del proyecto de zonas wifi se gestiono frente al Ministerio Tic y no se hizo uso de recursos del departamento</t>
  </si>
  <si>
    <t>Hasta la fecha se han implementado las zonas wifi gratis en 7 municipios del departamento: Armenia(4), Calarcá(4), Pijao, Genova, Filandia(2), Salento, La Tebaida.</t>
  </si>
  <si>
    <t>Hasta el 2017 el departamento cuenta con un total de 14 zonas wifi gratis, con una inversion del Ministerio TIC de 1.690 millones</t>
  </si>
  <si>
    <r>
      <rPr>
        <sz val="10"/>
        <color theme="1"/>
        <rFont val="Calibri"/>
        <family val="2"/>
      </rPr>
      <t xml:space="preserve">Para el Departamento del Quindío al finalizar el primer trimestre de 2018, el indice de penetración de internet fijo fue de 16%, comparado con otros departamentos y con el distrito Capital,  lo lideró Bogotá, con una penetración del 22,2%; seguido por los departamentos de Antioquia (16,6%) y Risaralda (16,6%). Gráfico 15). </t>
    </r>
    <r>
      <rPr>
        <b/>
        <sz val="10"/>
        <color theme="1"/>
        <rFont val="Calibri"/>
        <family val="2"/>
      </rPr>
      <t>Boletín Trimestral de las TIC &gt; Primer trimestre de 2018 | Publicado en julio de 2018. INFORMACION ANUAL ( Se cuenta con 19 zonas wife en el departamento, con una cobertura del 100% y como minimo hay una en cada cabecera municipal y de estas 15 en los Municipios y 4 en armenia. En el 2017 se contaba con 14 y para 2018 instalaron las otras cinco restantes.   Calarcá 4, Buenavista 1, Circasia 1, Cordoba 1, Filandia 2, Génova 1, Tebaida 1, Montenegro 1, Pijao 1, Quimbaya 1, Salento 1.</t>
    </r>
  </si>
  <si>
    <t xml:space="preserve">Información suministrada por TIC,s Gobernación del Quindío. </t>
  </si>
  <si>
    <t>La Secretaría TIC¨S mediante oficio 02 de Mayo de 2019, 000055, menciona que esta a la espera de la publiocación del informe de MINSTIC, y que se continua con el 16,4% de penetración.</t>
  </si>
  <si>
    <t>Con un avance del 100% en empresas asistidas técnicamente, a través de la estrategia del Quindío a tu casa, y el catálogo de artesanos como herramienta de promoción y difusión, se llevó a cabo la exposición artesanal de Armenia 2021 realizada en el Centro Cultural Metropolitano de Convenciones en el segundo semestre de este año, donde participaron 45 emprendedores en trece categorías diferentes, lo cuales obtuvieron ventas por valor de $ 63.732.000.
1. Tejidos ancestrales
2. Productos Alimenticios.
3. Bisutería
4. Productos madera y metal
5. Cerámica-cuero
6. Moda y belleza.
7. Arte manual 
8. Cuero hecho a mano
9. Arte porcelana y derivado
10. Accesorios tejidos y bordados
11. Tapizados 
12. Procesado de ropa
13. Cosméticos naturales
14. Nails Spa</t>
  </si>
  <si>
    <t xml:space="preserve">Catorce (14) empresas asistidas técnicamente, a través de la dirección de industria y comercio se socializó el programa de asistencia técnica a las Mi Pymes para el acceso a nuevos mercados, el cual consiste en el acompañamiento para la realización del diagnóstico en materia de mercadeo como punto de partida para el apoyo a la posterior formulación del plan de mercadeo de cada una de las siguientes empresas:
1. Avus Senior home del municipio de Circasia
2. Calzado Richi del municipio de Circasia.
3. "Estaka-Muebles” de Armenia
4. "Bufalera Granja Mallorquin" de Armenia.
5.   "La Delicia del Chocolo" municipio de Calarcá.
6. "Coral", municipio de Armenia.
7."Confecciones Yeitaos", municipio de Armenia.
8. "K Arepas", municipio de Calarcá.
De los días 18 al 22 de agosto de 2022 se realizó la octava versión de la feria regional especial expo eje café con alcance nacional para fomentar el relacionamiento y el acceso a nuevos mercados de los emprendedores y empresarios del sector cafetero y otros sectores del departamento del Quindío, apoyando a: 
9. Red de mujeres cafeteras
10. International Women´s Coffee Alliance (IWCA)
Se finalizó la vigencia con la asistencia técnica a las siguientes Mipymes, donde se identificaron ventajas, desventajas en el área de mercadeo y ventas, además de las estrategias de ampliación y acceso a créditos.  
11. El Maleconn del municipio de Pijao, 
12. Azul Profundó del municipio de Armenia
13. Restaurante Puerta del sol Calarcá
14. Lavandería lava express Armenia.  
Algunos de los emprendimientos que se venían trabajando en vigencias anteriores y de acuerdo al diagnóstico realizado estos no siguieron por falta de recursos e inversión y otros cambiaron de domicilio.   
</t>
  </si>
  <si>
    <t xml:space="preserve">El ìndice de Penetración a Internet a corte de junio 2023 es 23% (Fuente: Sec TIC departamental 2023). En tal sentido, Catorce (14) empresas asistidas técnicamente, a través de la Dirección de Industria y Comercio con la socialización del programa de asistencia técnica a las Mipymes para el acceso a nuevos mercados, el cual consiste en el acompañamiento para la realización del diagnóstico en materia de mercadeo como punto de partida para el apoyo a la posterior formulación del plan de mercadeo de cada una de las siguientes empresas:
1.GASTROBAR EL ORIGEN: Municipio: Circasia Q.,  Finca villa Lucero vereda el cristalino municipio de Circasia Q,  Actividad comercial: Restaurante,  Apertura: 11 de febrero 2023,  Empleaos generados: cuatro (4)             
2. TIENDA DE ROPA HUELLA. Municipio: Armenia Q, dirección: Barrio la Miranda Mz E casa 3 de Armenia, actividad comercial: Venta de ropa nacional y americana para dama, apertura: 22 de noviembre del 2022, Empleos generados: Dos (2)
3. JHOMBA SPORT: Municipio: Armenia Q., dirección: Cra. 17 calle 19 esquina centro comercial Manhattan local 29 segundo piso, actividad comercial: Almacén de diseño y publicidad, apertura: en el año 2016, Empleos generados: Siete (7) 
4. BAR BACARDI. Municipio: Armenia Q, Carrera 19 con calle 1 # 19 local 33 de Nisa Bulevar Armenia, Apertura: 22 años (reinaugurado el 23 de marzo de 2023, Empleos generados: DOS (2), Establecimiento de comercio dirigido a la venta y consumo de licor
5. Hotel sexto by Icono: Municipio: Armenia Q, Dirección: carrera 14 con calle 35 Norte # 18, avenida bolívar Armenia, Apertura: 1 de septiembre del 2022, Empleaos generados Siete (7) establecimiento de comercio que pertenece a icono centro empresarial
6. TIERRACOFFE: Municipio: Quimbaya, Dirección: calle 19 # 5-29, apertura: 6 de agosto del 2022, empleos generados: Tres (3), establecimiento comercial de café y repostería  
7. A. típico café consciente y saludable: Municipio: Circasia, dirección: calle 8 # 14-51, apertura: 10 de marzo de 2023, empleados: Dos (2) los propietarios, tienda saludable. 
8. Crearte Y &amp; V: Municipio: La Tebaida., apertura: Hace dos años, empleados: Dos (2), una con discapacidad auditiva (sorda muda), taller de artesanías
9. El horno pizza artesanal: Municipio: Armenia, dirección: carrera 17 con calle 2 # 38 barrio fundadores, apertura: Hace un año, empleados: uno (1), establecimiento: gastronómico
10. Mafe Boutique: Municipio: Armenia, dirección: barrio laureles de Armenia Calle 16 número 19 local 2, apertura: 28 de abril de 2023, empleos generados:  uno (1), establecimiento comercial de ropa.
11. MOSTO CAFE &amp; PUB: Municipio: Armenia, dirección: carrera 14 #35N-18 local 103, apertura: agosto de 2022, empleos: seis (6), establecimiento café y bar.
12. Todo hogar: Municipio: Circasia, Dirección: carrera 15 # 8-16, Apertura: año 2011, empleos generados: Determinado por turnos, establecimiento de lencería para el hogar.
13. Sabores de mi tierra: Municipio: Armenia, dirección: Cra 14 Nro. 11-22 piso 2 y 3, apertura 2023, Establecimiento: Gastronómico.
14. Ricuras del Pacifico: Municipio: Armenia, dirección: Barrio la cristalina manzana 3 casa, apertura 2021, Empleados: tres (3), Establecimiento: Gastronómico.
Algunos de los emprendimientos que se venían trabajando en vigencias anteriores y de acuerdo al diagnóstico realizado estos no siguieron por falta de recursos e inversión y otros cambiaron de domicilio.    
</t>
  </si>
  <si>
    <t>Cerrar la brecha entre proyectos formulados y proyectos avalados a través del Fondo Emprender que administra el SENA.</t>
  </si>
  <si>
    <t>% de Proyectos no avalados</t>
  </si>
  <si>
    <t>˂ 25%</t>
  </si>
  <si>
    <t>Para el 2017 el SBDC SENA Quindio creó 9 empresas con recursos de FE</t>
  </si>
  <si>
    <t>INDICADOR DE MANTENIMIENTO PROPORCIONADO POR EL SENA</t>
  </si>
  <si>
    <t>Para el 2019 el sena ha avalado 32 poryectos de los cuales 6 no cumplieron los requisitos exigidos</t>
  </si>
  <si>
    <t>SENA</t>
  </si>
  <si>
    <t xml:space="preserve">Indicador sin informaciòn definida por parte de la entidad competente </t>
  </si>
  <si>
    <t>Para la vigencia 2023 el % de proyectos no avalados corresponde a 7,69. (Fuente fondo empreder 2023)</t>
  </si>
  <si>
    <t>Para la vigencia 2024 I Trimestre el % de proyectos no avalados corresponde a 0%. (Fuente fondo empreder 2024)
NOTA: De 18 proyectos prresentados, los mismos 18 fueron avalados</t>
  </si>
  <si>
    <t>Crear un fondo de capital semilla impulsado por los Gobiernos locales, departamental y nacional e Instituciones, que financie iniciativas de negocio y proyectos emprendedores de asociaciones y organizaciones de poblaciones vulnerables.</t>
  </si>
  <si>
    <t>Fondo creado e implementado</t>
  </si>
  <si>
    <t>Se presentaron 16 proyectos, en todos los sectores: Turismo, Agro, Tics, Construccion, Servicios</t>
  </si>
  <si>
    <t>Es una sola bolsa a nivel nacional.  Informacion SENA</t>
  </si>
  <si>
    <t>Para el 2017 el SENA desde la DG ha dispuesto convocatorias de FE con una bolsa nacional de 120 mil  millones de pesos</t>
  </si>
  <si>
    <t xml:space="preserve">Para la vigencia 2020 el Fondo creado e implementado guarda relaciòn con planes de negocios financiados. Tres (03) Planes de negociación financiados (Informe con corte a noviembre); en el marco del convenio con Bancoldex de la siguiente manera:
Empresas grandes:
Actividad Económica: Parques de atracciones.
Actividad Económica: Publicidad.  
Empresas medianas:
Actividad económica: Construcción de edificios residenciales.
Actividad económica: Limpieza general interior de edificio.
Actividad económica: Comercio al por mayor de productos.
Actividad económica: Fabricación de muebles.
Micro empresas:
Actividad económica: Comercio al por mayor de materiales.
Actividad económica: Otros tipos de alojamientos para viajes.
Actividad económica: Comercio al por menor de todo tipo.
Pequeña empresa:
Actividad económica: Elaboración de bebidas no alcohólicas.
Actividad económica: Comercio de partes, piezas (autopartes).
Actividad económica: Turismo (Alojamientos de hoteles).
Actividad económica: Cultivo de plátano y banano.
Actividad económica: Comercio al por menor de productos.
Actividad económica: Actividades de otras asociaciones. 
Actividad económica: Elaboración de otros productos alimenticios
Actividad económica: Comercio de motocicletas y de sus partes.
 </t>
  </si>
  <si>
    <t>Para la vigencia 2021 el Fondo creado e implementado guarda relaciòn con planes de negocios financiados.Mediante la ordenanza 022 del 2021, se crea el Fondo Departamental de Emprendimiento, por medio del cual la Administración Departamental se compromete a asignar recursos para ser invertidos en capital semilla, capital de trabajo y facilitar el acceso al crédito de las Mipymes del departamento del Quindío. El fondo empieza a contar con recursos a partir de la vigencia 2022.</t>
  </si>
  <si>
    <t xml:space="preserve">Para la vigencia 2022 el Fondo creado e implementado guarda relaciòn con planes de negocios financiados. Cuatro (04) Planes de negociación financiados; en el marco del convenio con el Banco Agrario, los cuales quedaron pendientes de ejecución en la vigencia 2021 (soportados en vigencias futuras). Los cuales fueron entregados en la vigencia 2022 con los siguientes resultados:
1. Capital de trabajo para la transformación y comercialización (Micro finanzas)   
Actividades comerciales y de servicios (Montos desembolsados):  
En el municipio de Armenia: $ 180.0000
En el municipio Calarcá:  $ 19.900.000 
En el municipio de Circasia: $ 7.000.000
En el municipio de Quimbaya $ 20.000.000
En el municipio La Tebaida $ 4.000.000
En el municipio de Salento $ 2.300.000
2. Fortalecimiento capital de trabajo
Pago proveedores y compara de surtido (La Tebaida)
Monto desembolsado $ 21.000.000
3. Capital de trabajo multidestino (Micro finanzas)
Actividades comerciales y de servicios (Montos desembolsados):  
En el municipio de Armenia: $ 341.800.000
En el municipio de Circasia: $ 3.500.000
En el municipio de Quimbaya $ 12.500.000
4. Micro empresarios, capital de trabajo
 En el municipio de Armenia: $ 92.380.000
 En el municipio Calarcá:  $ 7.000.000
 En el corregimiento de Barcelona:  $ 7.000.000
 En el municipio Circasia:  $ 7.000.000 
Así mismo se comprometieron los recursos, para fortalecer un plan de negocios del Fondo Emprender (SENA), que se encuentra en proceso de ejecución. </t>
  </si>
  <si>
    <t>Para la vigencia 2023 el SENA a travès de convocatorias creo 48 fondos para finaciar idias de negocios y proyectos de emprendedores (Fuente: Fondo emprender vigencia 2023). Sin embargo el Fondo creado e implementado guarda relaciòn con planes de negocios financiados.
Cuatro (04) Planes de negociación financiados; a través del Fondo departamental emprendimiento 
1. Sector gastronómicos cafés especiales: Industria de alimentos Arepas el Quindiano. Anónima Cocina, Café Galería San Sebastián, Elizabeth Gourmet Cocina Italiana, El mordisco, Míster arroz, Inkitchen, Cha-Tè, y  ATípico, La Cocina de Floris
2. Sector Comercial Artesanías, bisutería y productos exóticos: Pagoda By Tuk Tuk, Artesanías baldosas pintorescas, Bolsos francos, Industria Capri sas, Ac articueros, y Elemento tierra
3. Economía Circular: La compostera del eje, Biosfera Green tecnologies, Productos la perla, Reciclaplus, y Greenpublicidad sas
4. Sector moda y belleza: Sammy Estética y Belleza, SANTAMARIA CONFECCIONES y Simon´s Spa</t>
  </si>
  <si>
    <t>Para la vigencia 2024 I Trimestre el SENA a travès de convocatorias creo 18 fondos para finaciar ideas de negocios y proyectos de emprendedores (Fuente: Fondo emprender vigencia 2024 IT). Sin embargo el Fondo creado e implementado guarda relaciòn con planes de negocios financiados.</t>
  </si>
  <si>
    <t>Aumentar y Mejorar los laboratorios de ideas de negocio y de gestores empresariales para garantizar la  viabilidad de los proyectos en las convocatorias, fuentes de financiación y fondos de capital.</t>
  </si>
  <si>
    <t>No.  de proyectos viabilizados y apoyados en Laboratorios de ideas de negocio</t>
  </si>
  <si>
    <t>2 PP x debajo de la media nacional SENA</t>
  </si>
  <si>
    <t>Se realizaron 81 proyectos; formulacion de modelos de negocio y de validacion con los clientes atendidos en el centro de desarrollo empresarial en los diferentes programas</t>
  </si>
  <si>
    <t>Para el 2017 el SBDC SENA Quindio tienen planeado crear 87 empresas bajo la metodologia de ideacion y validacion temprana</t>
  </si>
  <si>
    <t xml:space="preserve">INDICADOR DE MANTENIMIENTO </t>
  </si>
  <si>
    <t>Son proyectos avaloados y apoyados por el Sena. Ellos refieren que algunos son apoyados een el laboratorio.</t>
  </si>
  <si>
    <t xml:space="preserve">Cámara de Comercio - SENA - Universidades </t>
  </si>
  <si>
    <t>Para la vigencia 2023 el No. de proyectos viabilizados y apoyados en laboratorios de ideas de negocio corresponde a 48. (Fuente: Fondo emprender vigencia 2023)</t>
  </si>
  <si>
    <t>Para la vigencia 2024 IT el No. de proyectos viabilizados y apoyados en laboratorios de ideas de negocio corresponde a 18. (Fuente: Fondo emprender vigencia 2024)</t>
  </si>
  <si>
    <t xml:space="preserve">No. de gestores empresariales vinculados a los proyectos </t>
  </si>
  <si>
    <t>1 PP x debajo del promedio nacional SENA</t>
  </si>
  <si>
    <t>Gestores de emprendimiento, profesionales con experiencia en asesoria y formulacion de proyectos con presupuesto de la direccion general</t>
  </si>
  <si>
    <t>Para el 2017 el SBDC SENA Quindio tienen en su equipo 12 gestores acompañando las clientes del centro de desarrollo empresarial</t>
  </si>
  <si>
    <t>INDICADOR DE MANTENIMIENTO</t>
  </si>
  <si>
    <t>No. de gestores empresariales vinculados a los proyectos para la vigencia 2023 no definido.</t>
  </si>
  <si>
    <t>Impulso a la competitividad mediante alianzas regionales y  proyectos estratégicos de alto impacto</t>
  </si>
  <si>
    <t>Estructurar  Planes Territoriales de Asistencia Técnica Agropecuaria y empresarial a través de proyectos regionales de alto impacto.</t>
  </si>
  <si>
    <t>% de proyectos regionales priorizados en los Planes territoriales de asistencia técnica agropecuaria y empresarial</t>
  </si>
  <si>
    <t>Se brindó acompañaiento a diferentes sectores productivos del Departamento en la formación de emprendimientos rurales;se inició  documento técnico donde se identifican y priorizan las apuestas y alternativas productivas como instrumento de apoyo al emprendimiento y empleo rural en convenio con la UPRA.</t>
  </si>
  <si>
    <t xml:space="preserve">En  el plan de desarrollo se pretende dar cumplimiento a esta actividad conforme a lo expuesto anteriormente y asi darle una arminizacion a esta politica publica </t>
  </si>
  <si>
    <t>se participio en la rueda de negocios con el pais invitado Brasil por la zona franca del quindio, donde se presentaron diferentes empresas del departamento, logrando un acercamiento a estos empresarios brasileros.
Se recibieron a los mepresarios de la firma incoagro donde se realizaron visitas a las posibles fincas productoras de platano y banano.
se organizó para el proximo 31 de octubre y 1 de noviembre el seminario internacional de aguacate hass, donde se hablaran temas del mercado internacional y como accerder a ellos.</t>
  </si>
  <si>
    <t>En el plan de desarrollo se pretende dar cumplimiento a esta actividad conforme a lo expuesto anteriormente y asi darle una arminizacion a esta politica publica</t>
  </si>
  <si>
    <t>NO SE EJECUTÓ EN EL 2018</t>
  </si>
  <si>
    <t>Planes de Desarrollo Agropecuario y Rural elaborados</t>
  </si>
  <si>
    <t>Durante la vigencia 2020 el % de proyectos regionales priorizados en los Planes territoriales de asistencia técnica agropecuaria y empresarial es del 4,8%, se elaboró un documento de planeación para el cumplimiento de la meta de servicio de acompañamiento en la implementación de planes de desarrollo agropecuarios rurales en los municipios; desarrollando los siguientes procesos: Proceso de adopción e implementación del Plan Departamental de Extensión Agropecuaria PEDEA (ordenanza 011 de 2020) con una población objetivo de 2.500 usuarios por año y Proceso de identificación y formulación convenio interinstitucional AGROSAVIA  -Gobernación del Quindío, para la implementación de proyectos de investigación, extensión y transferencia de tecnología agropecuaria e inocuidad agroalimentaria en el departamento. 
Se acompañó y apoyó el cumplimiento de esta ordenanza a los 12 municipios del Departamento, mediante la identificación, formulación e implementación en los 12 planes de desarrollo agropecuario municipales.
También se adelantó el proceso de identificación y formulación convenio interinstitucional ICA-Gobernación para la implementación de proyectos de sanidad agropecuaria e inocuidad agroalimentaria en el departamento; así como en la identificación y formulación de 20 alianzas productivas enmarcadas en Buenas Practicas Agropecuarias, con una cobertura de aproximadamente 700 productores representados en los 12 municipios y en los encadenamientos promisorios del Departamento del Quindío. Se adelantaron gestiones en coordinación con la Secretaria de Salud del Quindío (zoonosis), la Dirección de Desarrollo Sostenible de la SADRA, los gremios, las ONG, la institucionalidad pública y privada, para el proceso de identificación, formulación e implementación de la Política Pública de Protección y Bienestar Animal para el Departamento del Quindío (Mascotas, Silvestres, Zootécnicas y de Trabajo).</t>
  </si>
  <si>
    <t xml:space="preserve">Durante la vigencia 2021 se actualizò el Plan de Desarrollo Agropecuario y Rural. Para la elaboración de los Planes de Desarrollo Agropecuario y Rural se realizó articulación con las alcaldías y entidades del sector,  con miras a desarrollar estrategias en torno a procesos de inocuidad, certificaciones en Buenas Prácticas dentro de los planes de extensión agropecuaria y la formulación e implementación de los proyectos de alianzas productivas. Se actualizó el Plan de Desarrollo Agropecuario y Rural, que fue aprobado mediante ordenanza 011 de agosto del 2020. </t>
  </si>
  <si>
    <t>Durante la vigencia 2022 se trabajò para la implementación de los Planes de Desarrollo Agropecuario y Rural, se desarrollaron actividades de servicios de extensión agropecuaria aplicando estrategias de productividad control sanitario e inocuidad en los municipios de:  ARMENIA, BUENAVISTA, FILANDIA, GENOVA, PIJAO, CALARCA, CIRCASIA, CORDOBA, LA TEBAIDA, MONTENEGRO , QUIMBAYA Y SALENTO, asistencia técnica agropecuaria en la certificación de las BPA (Buenas Prácticas Agrícolas), BPG (Buenas Prácticas Ganaderas) y BPM (Buenas prácticas Manufacturas).</t>
  </si>
  <si>
    <t xml:space="preserve">El % de proyectos regionales priorizados en los Planes territoriales de asistencia técnica agropecuaria y empresarial para la vigencia 2023 fue de 1% (Fuente: Sec de agricultura 2023). Tambièn durante la vigencia 2023 se brindò acompañamiento en la implementación de los Planes de Desarrollo Agropecuario y Rural, se realizaron las siguientes actividades:
1. Elaboración de un documento de planeación
2. Proceso de adopción e implementación del Plan Departamental de Extensión Agropecuaria PEDEA. 
</t>
  </si>
  <si>
    <t>8,3.%</t>
  </si>
  <si>
    <t>Aumentar la generación de proyectos con cofinanciación de organismos de cooperación internacional para la reintegración social y productiva de población por enfoque étnico, diferencial y en condición de pobreza y pobreza extrema.</t>
  </si>
  <si>
    <t>Proyectos ejecutados para población vulnerable y financiados con recursos de coopoeración internacional</t>
  </si>
  <si>
    <t>N/A</t>
  </si>
  <si>
    <t>En el marco de la ley 1448 de 2011 la población objetivo son las víctimas del conflicto, con enfoque diferencial transversal</t>
  </si>
  <si>
    <t>Convenio ACOP 20.000.000I, proyectos productivos  con apoyo de la secretaria de Turismo, Industria y Comercio. filandia 34.145.000, aromaticas circasia 27.965.000</t>
  </si>
  <si>
    <t>HAY PROYECTOS PERO NO DE COOPERACION INTERNACIONAL</t>
  </si>
  <si>
    <t>Servicio de apoyo para el acceso a maquinaria y equipos</t>
  </si>
  <si>
    <t>Productores beneficiados con acceso a maquinaria y equipo</t>
  </si>
  <si>
    <t>Para la vigencia 2021 el No. de proyectos de cooperaciòn internacional es 1. Se apoyaron 85 productores con acceso a maquinaria y equipos, a través de la gestión realizada con Agencia Turca de Cooperación y Coordinación (TİKA) con la entrega de un cuarto frio de alta tecnología con capacidad de hasta 20 toneladas y con una temperatura de hasta menos -3 grados centígrados, con la opción de congelación o refrigeración para el almacenamiento de productos transformados derivados de plátanos, hortalizas y otras musáceas, con el objetivo de fortalecer de la Asociación de Productores Agropecuarios de Filandia ASPROFIL.</t>
  </si>
  <si>
    <t>Para la vigencia 2022 el No. de proyectos de cooperaciòn internacional es 0. Sin embargo, se beneficiaron 25  productores con acceso a maquinaria y equipo, con la entrega de centrifugas y equipos con ahumadores, mascaras y equipos de protección para manejo de la alianza productiva apícola, en el municipio de Génova .</t>
  </si>
  <si>
    <t>Para la vigencia 2023 el No. de proyectos de cooperaciòn internacional es de 0. (Fuente: Sec de agricultura departamental 2023). Sin embargo, se están beneficiando 25 productores agropecuarios con acceso a maquinaria y equipo tales como (Fumigadora de espalda, embolsadoras, deshojadoras, desbeyotadora), a través del Convenio 019 de 2023  entre el Departamento del Quindío y la asociación de jóvenes emprendedores de Génova "ASOEMGE" cuyo Objeto: Aunar esfuerzos entre la asociación de jóvenes emprendedores de Génova ASOEMGE y el departamento del Quindío, para desarrollar la ejecución del proyecto alianza productiva por la equidad de genero PAAP, para el mejoramiento e innovación tecnológica de banano GROS MICHEL en el municipio de Génova Quindío dentro de la convocatoria realizada por el Ministerio de Agricultura y Desarrollo Rural".</t>
  </si>
  <si>
    <t>Incluir en la Agenda de Desarrollo Regional un proyecto de investigación que analice las capacidades innovadoras de la región, las capacidades endógenas y el mercado laboral para aumentar la capacidad productiva y competitiva.</t>
  </si>
  <si>
    <t>Proyecto de Investigación realizado y socializado.</t>
  </si>
  <si>
    <t>1</t>
  </si>
  <si>
    <t>Proyecto "Desarrollo de capacidades de I+D+I para incremetar la comepttitividad en empresas y emprendimientos del departamento del Quindio, occidente"</t>
  </si>
  <si>
    <t>Este proyecto liderado desde la Se de turismo, industria y comercio</t>
  </si>
  <si>
    <t>ESTE PROYECTO ES : “DESARROLLO DE CAPACIDADES DE I+D+I PARA INCREMENTAR LA COMPETITIVIDAD EN EMPRESAS Y EMPRENDIMIENTOS DEL DEPARTAMENTO DEL QUINDÍO, OCCIDENTE”</t>
  </si>
  <si>
    <t>Servicios de acompañamiento en la implementación de Planes de Desarrollo Agropecuario y Rural</t>
  </si>
  <si>
    <t>Se elaboró un documento de planeación para el cumplimiento de la meta de servicio de acompañamiento en la implementación de planes de desarrollo agropecuarios rurales en los municipios; desarrollando los siguientes procesos: Proceso de adopción e implementación del Plan Departamental de Extensión Agropecuaria PEDEA (ordenanza 011 de 2020) con una población objetivo de 2.500 usuarios por año y Proceso de identificación y formulación convenio interinstitucional AGROSAVIA  -Gobernación del Quindío, para la implementación de proyectos de investigación, extensión y transferencia de tecnología agropecuaria e inocuidad agroalimentaria en el departamento. 
Se acompañó y apoyó el cumplimiento de esta ordenanza a los 12 municipios del Departamento, mediante la identificación, formulación e implementación en los 12 planes de desarrollo agropecuario municipales.
También se adelantó el proceso de identificación y formulación convenio interinstitucional ICA-Gobernación para la implementación de proyectos de sanidad agropecuaria e inocuidad agroalimentaria en el departamento; así como en la identificación y formulación de 20 alianzas productivas enmarcadas en Buenas Practicas Agropecuarias, con una cobertura de aproximadamente 700 productores representados en los 12 municipios y en los encadenamientos promisorios del Departamento del Quindío.                                                                                                                                                          Se adelantaron gestiones en coordinación con la Secretaria de Salud del Quindío (zoonosis), la Dirección de Desarrollo Sostenible de la SADRA, los gremios, las ONG, la institucionalidad pública y privada, para el proceso de identificación, formulación e implementación de la Política Pública de Protección y Bienestar Animal para el Departamento del Quindío (Mascotas, Silvestres, Zootécnicas y de Trabajo).</t>
  </si>
  <si>
    <t xml:space="preserve">Se realizó acompañamiento en asesoría a los 12 municipios para la elaboración de los  Planes de Desarrollo Rural Agropecuario,  realizando diversas actividades de articulación con las administraciones locales en torno a la implementación de los PDA y el POPSPR en todos los Municipios. </t>
  </si>
  <si>
    <t>Se realizó acompañamiento a 12  Planes de Desarrollo Agropecuario y Rural en los siguientes municipios: Armenia, Calarcá,  Circasia,  Pijao, Córdoba, Buenavista,  La Tebaida, Montenegro, Génova, Filandia, Quimbaya  y Salento; desarrollando actividades preliminares para la elaboración de documentos técnicos en la implementación de los  Planes  y procesos de extensión agropecuaria e inocuidad alimentaria, se apoyaron los Consejos Municipales de Desarrollo Rural (CMDR) y el Consejo Seccional Agropecuario (CONSEA),  atendieron consultas sobre metodología y presupuesto.</t>
  </si>
  <si>
    <t xml:space="preserve">Para la vigencia 2023 el proyecto de Investigación realizado y socializado es 1. (Fuente: Sec de agricultura departamnetal 2023). Tambièn, se realizò acompañamiento a 12  Planes de Desarrollo Agropecuario y Rural en los siguientes municipios: Armenia, Calarcá,  Circasia,  Pijao, Córdoba, Buenavista,  La Tebaida, Montenegro, Génova, Filandia, Quimbaya  y Salento; desarrollando actividades para la consolidación del documento. </t>
  </si>
  <si>
    <t>Para la vigencia 2024 I Trimestre el proyecto de Investigación realizado y socializado es 1. (Fuente: Sec de agricultura departamnetal 2024). 
NOTA: En los 12 municipios del departamento  se realizó la socialización de la metodología de elaboración del Plan Departamental de Extensión Agropecuaria y tomando como base dicha metodología los municipios obtendrán los insumos para la elaboración del proyecto de Extensión Agropecuaria Municipal, además se han desarrollado mesas de participación en los municipios de Filandia, Circasia, Génova y Quimbaya dentro del acompañamiento en la formulación e implementación de los proyectos municipales de extensión agropecuaria PDEA 2024-2027.</t>
  </si>
  <si>
    <t>Mantener y fortalecer el liderazgo político para el  cumplimiento de los Ejes de la Política de generación de ingresos y aumentar la capacidad productiva y competitiva.</t>
  </si>
  <si>
    <t>Apuestas productivas de los sectores agropecuario, industrial y de servicios, agenciados.</t>
  </si>
  <si>
    <t>&gt; a 3 x cada sector.</t>
  </si>
  <si>
    <t>Servicio de asistencia técnica a los entes territoriales para el desarrollo turístico</t>
  </si>
  <si>
    <t>Proyectos de infraestructura turística apoyados</t>
  </si>
  <si>
    <t>Dos (2) proyectos de infraestructura turística apoyados. Se llevaron a cabo los estudios y diseños fase III para la adecuación del recinto gastronómico, artesanal y experiencial de los municipios de Pijao y Montenegro. Requisitos indispensables para poder acceder a la confinación de las obras a través de Fontur (Fondo de Promoción Turística de Colombia).</t>
  </si>
  <si>
    <t xml:space="preserve">Con un avance del 100% con tres proyectos de infraestructura apoyados, aunando esfuerzos entre la secretaría de Turismo Industria y Comercio y Proyecta, se suscribieron dos convenios interadministrativos con los municipios de Circasia y Córdoba, para los estudios y diseños de los recintos gastronómicos en estas dos localidades, para cumplir con los requisitos que exige el Fondo de Promoción Turística de Colombia FONTUR y de esta manera poder acceder a recursos de esta entidad para las adecuaciones de estos sitios. De la misma manera se suscribió un convenio interadministrativo con FONTUR y el departamento para las adecuaciones de recinto gastronómico en el municipio de Quimbaya, con un aporte en contrapartida por parte del departamento de $ 676.148.454 Proyecto que fue aprobado por la entidad del orden nacional en la vigencia pasada.
</t>
  </si>
  <si>
    <t xml:space="preserve">Un proyecto de infraestructura apoyado, a través del mantenimiento de los puntos de información turística móviles tipo remolque que son propiedad del departamento, y que servirán de apoyo informativo a los turistas que llegan en la temporada de vacaciones de final de año 2022 y principio del 2023.
</t>
  </si>
  <si>
    <t>Apuestas productivas de los sectores agropecuario, industrial y de servicios, agenciados para la vigencia 2023 no definido. Pero, se realizò servicio de asistencia técnica a un ente territorial para el desarrollo turístico en el municipio de La Tebaida, con un proyecto de infraestructura turística para la construcción y/o adecuaciones sanitarias necesarias para la habilitación por parte de la Secretaría de Salud y la apertura al público de los recintos gastronómicos. Y un  avance físico de obra del 85% de ejecución</t>
  </si>
  <si>
    <t>% de avance en el Plan Regional de Competitividad Quindío.</t>
  </si>
  <si>
    <t xml:space="preserve">&gt;80% </t>
  </si>
  <si>
    <t xml:space="preserve">El plan regional esta cumpliendo a csbalidad son sus objrtivos:
Crecimiento e internacionalización de la economía.
Ciencia, innovación, tecnología y desarrollo
Educación y talento humano para la productividad y
competitividad
</t>
  </si>
  <si>
    <t>El plan se mide por cumplimiento de objetivos</t>
  </si>
  <si>
    <t>AUNQUE EL PLAN REGIONAL NO ES CUANTIFICABLE SE ESTAN REALIZANDO TODAS LAS ACTIVIDADES PLANTEADAS EN EL.</t>
  </si>
  <si>
    <t>El plan se encuentra funcionando correctamente</t>
  </si>
  <si>
    <t>Servicio de apoyo y consolidación de las Comisiones Regionales de Competitividad - CRC</t>
  </si>
  <si>
    <t>Planes de trabajo concertados con las CRC para su consolidación</t>
  </si>
  <si>
    <t>Durante la vigencia 2020 el % de avance en el Plan Regional de Competitividad Quindío es del 20% (Promedio ponderado desde el inicio de la ùltima actualizaciòn).Un plan de trabajo concertado con la Comisión regional de competitividad, a través de éste se dió cumplimiento a:
La Ordenanza 019 del 01 de diciembre de 2020, "POR MEDIO DE LA CUAL SE DEROGA LA ORDENANZA NO. 021 DE 2014, Y SE ESTABLECE LA ORGANIZACIÓN Y FUNCIONAMIENTO DE LA COMISIÓN DE REGULACIÓN DE COMPETITIVIDAD E INNOVACIÓN – CRCI DEL DEPARTAMENTO DEL QUINDÍO”.
Así mismo la estructuración del Plan Regional de Competitividad en una primera fase desarrollada en esta vigencia.
Estos dos compromisos hicieron parte del Plan de acción de la Comisión para esta vigencia y que se debían cumplir por parte del departamento.</t>
  </si>
  <si>
    <t xml:space="preserve">Durante la vigencia 2021 se alcanzò un 40% en el avqance del PRCIQ. Con un avance del 100%: en los Planes Concertados con la CRC (Comisión Regional de Competitividad), en el acumulado de la vigencia se llevaron a cabo ocho reuniones del comité PETIT (conformado por el Departamento, Cámara de Comercio, Academia, y los gerentes de los Clúster del Quindío), en las cuales se destaca: 
El seguimiento a los avances y dificultades en la formulación del Plan Regional de Competitividad a 2035. Así mismo se actualizó un documento con los lineamientos e iniciativas de los Clúster por parte de la Cámara de Comercio.
Se finalizó con el proceso de diagnóstico del Plan de Competitividad, como parte esencial de la adecuada formulación y construcción del documento técnico. </t>
  </si>
  <si>
    <t xml:space="preserve">Durante la vigencia 2022 se alcanzò un 60% de avance en el PRCIQ. Se realizaron treinta y siete (37) reuniones del comité PETIT, conformado por Secretaría de Turismo, Industria y Comercio, Secretaría de Planeación y Secretaria de Agricultura, Desarrollo Rural y Medio Ambiente, Cámara de Comercio de Armenia y del Quindío, Universidad La Gran Colombia, Universidad del Quindío y SENA. En las cuales se realizaron las siguientes actividades: 
- Desarrollo de reuniones de socialización del Plan Regional de Competitividad e Inovación  2022-2035 , en sus diferentes componentes: Generalidades, Diagnóstico, Contexto y tendencias de la Competitividad Territorial, Estratégico e Implementación, Seguimiento y Evaluación 
- Plenarias de la Comisión Regional de Competitividad e Innovación, y el Comité Ejecutivo de la Comisión Regional de Competitividad e Innovación.  
 </t>
  </si>
  <si>
    <t>Durante la vigencia 2023 se alcanzò un 80% de avance en el PRCIQ (Fuente: Sec de Turismo, Industria y Comercio 2023). Tambièn, se realizaron ocho (08) reuniones del comité PETIT, conformado por Secretaría de Turismo, Industria y Comercio, Secretaría de Planeación y Secretaria de Agricultura, Desarrollo Rural y Medio Ambiente, Cámara de Comercio de Armenia y del Quindío, Universidad La Gran Colombia, Universidad del Quindío y SENA. 
En las cuales se realizaron las siguientes actividades: 
- Se desarrollaron reuniones de socialización del Plan Regional de Competitividad e Innovación 2022-2035, en sus diferentes componentes: Generalidades, Diagnóstico, Contexto y tendencias de la Competitividad Territorial, Estratégica e Implementación, Seguimiento y Evaluación, con los alcaldes y los secretarios de planeación de los municipios de Armenia, Calarcá, Pijao, Salento, Quimbaya, Montenegro, Circasia, Filandia, La tebaida, Buenavista, Génova.
El cronograma de socialización del Plan Regional de Competitividad e Innovación 2022-2035, incluye actores, como los concejos municipales, los gremios y empresariado de cada uno de los municipios.</t>
  </si>
  <si>
    <t xml:space="preserve">Durante la vigencia 2024 I Trimestre se alcanzò un 80% de avance en el PRCIQ (Fuente: Sec de Turismo, Industria y Comercio 2024). </t>
  </si>
  <si>
    <t>Indice Departamental de Competitivdad</t>
  </si>
  <si>
    <t xml:space="preserve"> =&gt; 6</t>
  </si>
  <si>
    <t>4,78/10     POSICION 10</t>
  </si>
  <si>
    <t>Fuente: Indice departamental de competitividad</t>
  </si>
  <si>
    <t>El valor es igual al 2016. Fuente: Indice departamental de competitividad</t>
  </si>
  <si>
    <t>Fuente DANE, suministra informaciòn la contratista Angela Bolìvar.</t>
  </si>
  <si>
    <t>El Indice Departamental de Competitivdad para la vigencia 2020 es de 5,6.Fuente de consulta observatorio U. Del Rosario. Ocupando el 8o. puesto a nivel nacional.</t>
  </si>
  <si>
    <t>El Indice Departamental de Competitivdad para la vigencia 2021 es de 5,4. Fuente: Consulta observatorio U. Del Rosario. Ocupando el 8 puesto a nivel nacional.</t>
  </si>
  <si>
    <t>5,8.</t>
  </si>
  <si>
    <t>El Indice Departamental de Competitivdad para la vigencia 2023 es de 5,8. Fuente: Consulta observatorio U. Del Rosario. Ocupando el 8 puesto a nivel nacional.</t>
  </si>
  <si>
    <t>El Indice Departamental de Competitivdad para la vigencia 2023 es de 5,73%. (fuente universidad del Rosario)</t>
  </si>
  <si>
    <t>Ejecutar la politica nacional en reforzamiento de la competitividad en Clúster para la región.</t>
  </si>
  <si>
    <t>No. de beneficiarios en el IRC para la región (programa de rutas competitivas)</t>
  </si>
  <si>
    <t>&gt;80</t>
  </si>
  <si>
    <t>ESTRATEGIA DE ALIMENTACION STIC</t>
  </si>
  <si>
    <t>Cámara de Comercio - Gobernación - Secretaría de Turismo, Industria y Comercio</t>
  </si>
  <si>
    <t>Servicio de asistencia técnica para el desarrollo de iniciativas clústeres</t>
  </si>
  <si>
    <t>Clústeres asistidos en la implementación de los planes de acción</t>
  </si>
  <si>
    <t>Siete (7) Clústeres asistidos en la implementación de los planes de acción, a través de un programa de empresas vinculadas a las iniciativas clúster del departamento del Quindío que buscan incrementar los niveles de competitividad, por medio de entrenamiento y montaje de prácticas gerenciales de vanguardia, enmarcadas en el direccionamiento estratégico, la vigilancia tecnológica, la productividad y la competitividad empresarial. (esto depende de la aprobación de una vigencia futura por parte de la asamblea departamental) 
1. Cafés especiales
2. Del cuero.
3. Turismo de experiencia. 
4. Turismo de salud, y bienestar.
5. De la Construcción.
6. De muebles y vanguardistas.
7. De las Tics.
Así mismo se está apoyando la estructuración del Clúster Agroalimentario.</t>
  </si>
  <si>
    <t>Se asistieron 4 Clústeres en la implementación de los planes de acción, se realiza acompañamiento técnico y gobernanza de los clúster de:
1. Café especiales.
2. Agroindustrial.
3. Ganadería.
4. Guadua.</t>
  </si>
  <si>
    <t xml:space="preserve">Siete (7) Clústeres asistidos en la implementación de los planes de acción: Confección, Turismo de experiencia, Turismo de Salud y Bienestar, Construcción, TIC, Muebles y Vanguardistas y Cuero. 
Entre la administración departamental y la universidad Alexander Von Humboldt se logró fortalecer a los siete (7) clúster, académicamente en contenidos temáticos, que permitieron acceder a la formación en gestión Clúster, lo que generó a las participantes competencias en el ámbito de las estrategias clúster para profesionales vinculados con las iniciativas clúster del departamento.   
Para lo anterior se desarrollaron las siguientes actividades: 
- Proceso de asistencia para la implementación de los planes de acción, se sostuvo una reunión con el clúster de Turismo de Salud y Bienestar, donde se revisó presupuesto y las diferentes estrategias para implementar en este sector para la vigencia 2022.
- Difusión de convocatoria del Ministerio de Comercio Industria y Turismo, donde se invitó a los empresarios a fortalecer las capacidades y consolidación de sus negocios a través del programa conectar clúster. 
- Así mismo, se realizaron las gestiones pertinentes para la conformación de Clúster de confección, partiendo de experiencias en otros departamentos que lo han conformado.
- Se articuló a los representantes de las iniciativas clúster a través de la invitación a participar en el Comité de Competitividad del Quindío, con la finalidad de participar de las actividades correspondientes a la actualización del Plan Regional de Competitividad y su agenda.
-Gestiones pertinentes con la Universidad Alexander Von Humboldt para suscribir un convenio de asociación el cual busca beneficiar a los actores del clúster a cargo del sector de Comercio, industria y Turismo (Cafés especiales, del cuero, Turismo de experiencia, turismo de salud, y bienestar, de la Construcción, de muebles y vanguardistas, de las Tics.). Lo anterior toda vez que la Universidad es pionera en gestión de clúster a nivel nacional.    
- Invitación al VII Congreso Nacional de Iniciativas Clúster realizado los días 5 al 8 de julio en la ciudad de Medellín, organizada por el Ministerio de Comercio Industria y Turismo, Colombia Productiva y la RED CLUSTER Colombia entre otras entidades, con el objetivo de analizar los avances en materia de competitividad regional, productividad e innovación como herramienta de desarrollo empresarial. Al evento asistieron el clúster de economía circular y de confecciones.
</t>
  </si>
  <si>
    <t xml:space="preserve">El No. de beneficiarios en el IRC para la región es de 12 clùster (Fuente: STUIC y Sec de agracultura). No obstante, siete (7) Clústeres asistidos con los planes de acción: 1. Construcción, 2.TIC, 3.Cuero de alta gama, 4.muebles, 5.turismo de bienestar, 6.turismo de experiencia y 7. economía circular, a través de la  Corporación Universitaria Empresarial Alexander VON HUMBOLDT-CUE, con los siguientes procesos:
- Desarrollo de instrumentos para levantamiento de información referente al estado actual de las iniciativas Clúster.
- Construcción y socialización de los informes de diagnóstico a las iniciativas clúster.
- Implementar la metodología que permitirá la construcción de objetivos para finalmente proceder al desarrollo de los planes de acción correspondientes. 
-Difusión de convocatoria del Fondo Emprender a todas las Iniciativas Clústeres  donde se invitó a los líderes de las mismas, a fortalecer las capacidades y consolidación de sus negocios a través de proyectos e iniciativas.
-Socialización de la oferta del Fondo Emprender a los empresarios del sector de confecciones, para fortalecer las capacidades económicas, consolidación y presentación de proyectos a través del mismo
</t>
  </si>
  <si>
    <t>Variación positiva porcentual anual de Balanza Comercial (exportaciones e importaciones)</t>
  </si>
  <si>
    <t>Variación positivaanual ˃80%</t>
  </si>
  <si>
    <t>$US 189.324</t>
  </si>
  <si>
    <t>$US171.513</t>
  </si>
  <si>
    <t>Se encuentra en millones de dolares</t>
  </si>
  <si>
    <t>$US192.657</t>
  </si>
  <si>
    <t>La variación positiva porcentual anual de Balanza Comercial (exportaciones e importaciones) para la vigencia 2023 no definida</t>
  </si>
  <si>
    <t>Ejecutar el Plan Estratégico Departamental de Ciencia, Tecnología e Innovación con marcado énfasis en los componentes de: capacidades departamentales y brechas científicas y tecnológicas.</t>
  </si>
  <si>
    <t>% de avance en el Plan Estratégico Departamental de Ciencia, Tecnología e Innovación.</t>
  </si>
  <si>
    <t xml:space="preserve">&gt;70% </t>
  </si>
  <si>
    <t>EN EJECUCION</t>
  </si>
  <si>
    <t>EN EJECUCIÓN</t>
  </si>
  <si>
    <t>Servicio para el fortalecimiento de capacidades institucionales para el fomento de vocación científica</t>
  </si>
  <si>
    <t>Instituciones educativas qué participan en programas que fomentan la cultura de la Ciencia, la Tecnología y la Innovación fortalecidas</t>
  </si>
  <si>
    <t>% de avance en el Plan Estratégico Departamental de Ciencia, Tecnología e Innovación no definido para la vigencia 2020.</t>
  </si>
  <si>
    <t>% de avance en el Plan Estratégico Departamental de Ciencia, Tecnología e Innovación no definido para la vigencia 2021. Sin embargo 24 Instituciones Educativas qué participaron en programa que fomentan la Cultura, la Tecnología y la Innovación; esto mediante procesos de formación docente – SEMINARIO en "Fortalecimiento de las Capacidades Institucionales para el fomento de la Educación Científica": I.E. ANTONIO NARIÑO – Mun. Calarcá, I.E. BAUDILIO MONTOYA – Mun. Calarcá, I.E. JESUS MARIA MORALES – Mun. Calarcá, I.E. ROMÁN MARÍA VALENCIA – Mun. Calarcá, I.E. SAN RAFAEL – Mun. Calarcá, I.E. SEGUNDO HENAO – Mun. Calarcá, I.E. INSTITUTO TECNOLÓGICO – Mun. Calarcá, I.E. SAN JOSÉ – Mun. Circasia, I.E. FRANCISCO MIRANDA – Mun. Filandia, I.E. SAGRADO CORAZÓN DE JESÚS – Mun. Filandia, I.E. INSTITUTO GÉNOVA – Mun. Génova, I.E. INSTITUTO TEBAIDA – Mun. La Tebaida, I.E. LA POPA – Mun. La Tebaida, I.E. SANTA TERESITA – Mun. La Tebaida, I.E. GENERAL SANTANDER – Mun. Montenegro, I.E. INSTITUTO MONTENEGRO – Mun. Montenegro, I.E. LOS FUNDADORES – Mun. Montenegro, I.E. MARCO FIDEL SUÁREZ – Mun. Montenegro, I.E. INSTITUTO PIJAO – Mun. Pijao, I.E. LA MARIELA – Mun. Pijao, I.E. INSTITUTO QUIMBAYA – Mun. Quimbaya, I.E. MERCADOTECNIA MARÍA INMACULADA – Mun. Quimbaya, I.E. RAMÓN MESSA LONDOÑO – Mun. Quimbaya, I.E. BOQUÍA – Mun. Salento.</t>
  </si>
  <si>
    <t xml:space="preserve">% de avance en el Plan Estratégico Departamental de Ciencia, Tecnología e Innovación no definido para la vigencia 2022. Sin embargo 18 instituciones educativas qué participan en programas que fomentan la cultura de la Ciencia, la Tecnología y la Innovación educativa a través de la convocatoria y selección de los proyectos de CIENCIAS Y DE INVESTIGACIÓN ONDAS año 2022. 
- Antonio Nariño - Municipio Calarcá 
- Baudilio Montoya - Municipio Calarcá 
- Hojas Anchas - Municipio Circasia 
- Libre - Municipio Circasia 
- Francisco Miranda - Municipio Filandia 
- Liceo Andino - Municipio Filandia 
- Inst. Génova - Municipio Génova 
- San Vicente de Paul- Municipio Génova 
- Gabriela Mistral - Municipio La Tebaida 
- Luis Arango - Municipio La Tebaida  
- Marco Fidel Suarez - Municipio Montenegro 
- Santa María Goretti - Municipio Montenegro 
- Inst. Pijao - Municipio Pijao 
- Santa teresita - Municipio Pijao 
- El Laurel - Municipio Quimbaya 
- Naranjal - Municipio Quimbaya 
- Bo quía - Municipio Salento 
- Liceo Quindío - Municipio Salento
*Mediante Convenio de Asociación No. 045 de 2022 celebrado con la Fundación Universitaria Internacional de la Rioja –UNIR- y la Gobernación del Quindío, se realizó proceso de formación en Investigación Científica a 60 docentes y directivos docentes de 22 instituciones.
*Mediante la resolución No. 07408 del 19/10/2022 se transfirieron recursos a la Institución Educativa Pedacito de Cielo, por valor de $8.514.000 con el fin de fortalecer la vocación científica de los estudiantes que participan en el programa de mantenimiento de Motos y Motocarros que ofrece la institución en articulación con el SENA  </t>
  </si>
  <si>
    <t>% de avance en el Plan Estratégico Departamental de Ciencia, Tecnología e Innovación no definido para la vigencia 2023. Sin embargo 12 Instituciones Educativas con procesos fortalecidos que fomentan la ciencia, la tecnología y la innovación: 
- Convenio de Asociación No. 009 de 2023 con la Corporación Universitaria Remington, por medio de la cual se asiste técnicamente a docentes de las Instituciones Educativas: - Orientar seminario de profundización en temas relacionados con el Fortalecimiento Institucional para la Innovación Educativa y el Fomento de la Educación Científica dirigido a docentes de las IE - 
Municipo de Calarcá: IE San Bernardo - IE Rafael Uribe Uribe - IE Inst. Calarcá - IE San José 
Municipio de Córdoba: IE José María Córdoba
Municipio de Filandia: IE San José 
Municpio de la Tebaida: IE Pedacito de Cielo
Municpio de Pijao: IE Luis Granada Mejia
Municipio de Córdoba: IE José María Córdoba
Municipio de Quimbaya: IE Policarpa Salavarrieta - IE Simón Bolívar 
Es importante aclarar que para el año 2021 se supero en 4 IE las 18 programadas, por ende para el año 2023 no se reprogramo, lo que nos obliga a cumplir con 12 IE, quedando asì:
Año 2020: 0 
Año 2021: 24
Año 2022: 18
Año 2023: 12</t>
  </si>
  <si>
    <t>Desarrollo Institucional</t>
  </si>
  <si>
    <t>Fortalecimiento Institucional y de acceso a la información</t>
  </si>
  <si>
    <t>Crear sinergias con el sector educativo para fomentar coberturas tecnológicas y profesionales adecuadas a las ofertas ocupacionales del mercado laboral.</t>
  </si>
  <si>
    <t>Tasa Global de Participación</t>
  </si>
  <si>
    <t xml:space="preserve"> &gt; 73%</t>
  </si>
  <si>
    <t>Fuente: Observatorio departamental del Quindio</t>
  </si>
  <si>
    <t>Informe Año 2017 - Observatorio Departamental del Quindío</t>
  </si>
  <si>
    <t>OBSERVATORIO DPTAL DEL QUINDIO 2018</t>
  </si>
  <si>
    <t>SENA - Universidades</t>
  </si>
  <si>
    <t>Estudiantes matriculados por programa de pregrado en el área de la arquitectura e ingeniería, periodo 2020-2:
*Arquitectura: matriculados 323
*Ingeniería Agroindustrial: matriculados 50
*Ingeniería Geográfica y Ambiental: matriculados 172</t>
  </si>
  <si>
    <t>Estudiantes matriculados por programa de pregrado en el área de la arquitectura e ingeniería, periodo 2021-1:
*Arquitectura: matriculados 344
*Ingeniería Agroindustrial: matriculados 39
*Ingeniería Geográfica y Ambiental: matriculados 156
Estudiantes matriculados por programa de pregrado en el área de la arquitectura e ingeniería, periodo 2021-2:
*Arquitectura: matriculados 310
*Ingeniería Agroindustrial: matriculados 33
*Ingeniería Geográfica y Ambiental: matriculados 122</t>
  </si>
  <si>
    <t>La tasa Global de Participación para la vigencia 2023 fue de 65,9%. (Fuente: DANE).</t>
  </si>
  <si>
    <t>67,1%</t>
  </si>
  <si>
    <t>La tasa Global de Participación para la vigencia 2024 I trimestre fue de 67,1%. (Fuente: DANE 2024).</t>
  </si>
  <si>
    <t>Tasa de Ocupación</t>
  </si>
  <si>
    <t xml:space="preserve"> =&gt; 65%</t>
  </si>
  <si>
    <r>
      <rPr>
        <sz val="10"/>
        <color theme="1"/>
        <rFont val="Calibri"/>
        <family val="2"/>
      </rPr>
      <t xml:space="preserve">Total de empleos directos generados por la Universidad La Gran Colombia: 
</t>
    </r>
    <r>
      <rPr>
        <b/>
        <sz val="10"/>
        <color theme="1"/>
        <rFont val="Calibri"/>
        <family val="2"/>
      </rPr>
      <t xml:space="preserve">OCTUBRE= </t>
    </r>
    <r>
      <rPr>
        <sz val="10"/>
        <color theme="1"/>
        <rFont val="Calibri"/>
        <family val="2"/>
      </rPr>
      <t xml:space="preserve">Docente: 182 – Administrativo: 106 – Aprendiz SENA: 16 – Total: 304
</t>
    </r>
    <r>
      <rPr>
        <b/>
        <sz val="10"/>
        <color theme="1"/>
        <rFont val="Calibri"/>
        <family val="2"/>
      </rPr>
      <t>NOVIEMBRE=</t>
    </r>
    <r>
      <rPr>
        <sz val="10"/>
        <color theme="1"/>
        <rFont val="Calibri"/>
        <family val="2"/>
      </rPr>
      <t xml:space="preserve"> Docente: 167 – Administrativo: 106 – Aprendiz SENA: 16 – Total: 289
</t>
    </r>
    <r>
      <rPr>
        <b/>
        <sz val="10"/>
        <color theme="1"/>
        <rFont val="Calibri"/>
        <family val="2"/>
      </rPr>
      <t>DICIEMBRE=</t>
    </r>
    <r>
      <rPr>
        <sz val="10"/>
        <color theme="1"/>
        <rFont val="Calibri"/>
        <family val="2"/>
      </rPr>
      <t xml:space="preserve"> Docente: 47 – Administrativo: 107 – Aprendiz SENA: 23 – Total: 177</t>
    </r>
  </si>
  <si>
    <r>
      <rPr>
        <sz val="10"/>
        <color theme="1"/>
        <rFont val="Calibri"/>
        <family val="2"/>
      </rPr>
      <t>Total de empleos directos generados por la Universidad La Gran Colombia: 
*</t>
    </r>
    <r>
      <rPr>
        <b/>
        <sz val="10"/>
        <color theme="1"/>
        <rFont val="Calibri"/>
        <family val="2"/>
      </rPr>
      <t xml:space="preserve">Personal docente: </t>
    </r>
    <r>
      <rPr>
        <sz val="10"/>
        <color theme="1"/>
        <rFont val="Calibri"/>
        <family val="2"/>
      </rPr>
      <t>200
*</t>
    </r>
    <r>
      <rPr>
        <b/>
        <sz val="10"/>
        <color theme="1"/>
        <rFont val="Calibri"/>
        <family val="2"/>
      </rPr>
      <t xml:space="preserve">Personal administrativo: </t>
    </r>
    <r>
      <rPr>
        <sz val="10"/>
        <color theme="1"/>
        <rFont val="Calibri"/>
        <family val="2"/>
      </rPr>
      <t>111
*</t>
    </r>
    <r>
      <rPr>
        <b/>
        <sz val="10"/>
        <color theme="1"/>
        <rFont val="Calibri"/>
        <family val="2"/>
      </rPr>
      <t>Aprendices SENA:</t>
    </r>
    <r>
      <rPr>
        <sz val="10"/>
        <color theme="1"/>
        <rFont val="Calibri"/>
        <family val="2"/>
      </rPr>
      <t xml:space="preserve"> 20
</t>
    </r>
    <r>
      <rPr>
        <b/>
        <sz val="10"/>
        <color theme="1"/>
        <rFont val="Calibri"/>
        <family val="2"/>
      </rPr>
      <t xml:space="preserve">Número total de empleos directos: </t>
    </r>
    <r>
      <rPr>
        <sz val="10"/>
        <color theme="1"/>
        <rFont val="Calibri"/>
        <family val="2"/>
      </rPr>
      <t>331</t>
    </r>
  </si>
  <si>
    <t>La tasa de Ocupación apara la vigencia 2023 fue de 57,7%. (Fuente: DANE 2023).</t>
  </si>
  <si>
    <t>59,9%</t>
  </si>
  <si>
    <t>La tasa de Ocupación apara la vigencia 2024 I Trimestre fue de 59,9%. (Fuente: DANE 2024).</t>
  </si>
  <si>
    <t>Tasa de Formación Técnica Profesional</t>
  </si>
  <si>
    <t xml:space="preserve"> &gt; 30%</t>
  </si>
  <si>
    <t>Informacion generada por el Observatorio hasta el año 2014</t>
  </si>
  <si>
    <t>Observatorio Laboral para la Educación</t>
  </si>
  <si>
    <t>Actualmente no tenemos matriculados en el nivel de formación técnico profesional</t>
  </si>
  <si>
    <t>Indicador sin informaciòn definida para la vigencia 2023, ya que el observatorio laboral para educaciòn cuenta con informaciòn cargada hasta la vigencia 2021.</t>
  </si>
  <si>
    <t>Proporción de carreras profesionales acorde a la vocación productiva del departamento.</t>
  </si>
  <si>
    <t xml:space="preserve"> &gt; 50%</t>
  </si>
  <si>
    <t>Informacion generada por el Observatorio hasta el año 2015</t>
  </si>
  <si>
    <t>NO HAY INFORMACION ACTUALIZADA</t>
  </si>
  <si>
    <t xml:space="preserve">Oferta actual de programas profesionales de la Universidad La Gran Colombia en las áreas de arquitectura e ingeniería:
*Arquitectura, código SNIES 3725 - Acreditación de Alta Calidad: Resolución No. 11958
*Ingeniería Geográfica y Ambiental, código SNIES 102839
*Ingeniería Agroindustrial, código SNIES 1432 - Acreditación de Alta Calidad Resolución No. 003132 </t>
  </si>
  <si>
    <t xml:space="preserve">Oferta actual de programas profesionales de la Universidad La Gran Colombia en las áreas de arquitectura e ingeniería:
*Arquitectura, código SNIES 3725 - Acreditación de Alta Calidad: Resolución No. 018134
*Ingeniería Geográfica y Ambiental, código SNIES 102839
*Ingeniería Agroindustrial, código SNIES 1432 - Acreditación de Alta Calidad Resolución No. 003132 </t>
  </si>
  <si>
    <t xml:space="preserve">Articular el observatorio socio-económico y el de competitividad e innovación para el acceso a información en tiempo real sobre la generación de ingresos para la toma de decisiones. </t>
  </si>
  <si>
    <t>Observatorios articulados y operando con información en mercado laboral.</t>
  </si>
  <si>
    <t>LA SECRETARIA DE TURISMO, INDUSTRIA Y COMERCIO LLEVA A CABO UN OBSERVATORIO ESTADIÍSTICO EN ARTICULACIÓN CON LA AGENCIA DE EMPLEO.</t>
  </si>
  <si>
    <t>Servicio de información y monitoreo del mercado de trabajo</t>
  </si>
  <si>
    <t>Reportes realizados</t>
  </si>
  <si>
    <t>Un reporte realizado, sobre mercado laboral de jóvenes entre 18 y 28 años en el departamento del Quindío, con relación a factores como:
- Reducción de actividad económica e ingresos debido al COVI-19
- No ha podido ejercer, buscar trabajo o iniciar un negocio debido a COVID-19 
- Le suspendieron sin remuneración el contrato debido a COVID-19.
- Perdió el trabajo o la fuente de ingresos debido a COVID-19.
Con respecto a la Política Publica de Generación de Ingresos; se está llevado a cabo la armonización de los indicadores con el nuevo Plan de Desarrollo, Tú y Yo Somos Quindío. Y realizar el seguimiento periódico a la matriz pública, resultados que a su vez nos sirva de insumo entre otros para llevar a cabo un reporte para la toma de decisiones, y organizar estrategias articuladas de generación de empleo.</t>
  </si>
  <si>
    <t>Con un avance del 100 % de reportes realizados, se cuenta con la información consolidada y analizada sobre mercado laboral en el Quindío, con insumos de la Gran Encuesta Integrada de Hogares (GEIH) del DANE, con los cortes a enero, junio y septiembre de 2021., en el cual se analiza la información estadística del departamento en el reglón laboral, y su comportamiento</t>
  </si>
  <si>
    <t>Se han realizado tres (3) reportes, los cuales cuenta con la información consolidada y analizada sobre mercado laboral en el Quindío, con insumos de la Gran Encuesta Integrada de Hogares (GEIH) del DANE, con corte a noviembre de 2021, febrero, y abril- julio de 2022, en el cual se analiza la información estadística del departamento en el reglón laboral, y su comportamiento.</t>
  </si>
  <si>
    <t xml:space="preserve">Observatorios articulados y operando con información en mercado laboral para la vigencia 2023 es de 2.  Sin embargo, los reportes de monitoreo del mercado de trabajo, estarán supeditados al informe del Observatorio Regional del Mercado de trabajo ORMET Quindío, una vez se realice el convenio de asociación respectivo, y se inicie con la recolección de información primaria y secundaria necesaria para la estructuración de los boletines periódicos.  </t>
  </si>
  <si>
    <t>Número de monitoreos anuales sobre el comportamiento en la generación de ingresos y sus efectos sobre el mercado laboral, el emprendimiento, la productividad y competitividad del Quindío</t>
  </si>
  <si>
    <t xml:space="preserve">NO SE REALIZA </t>
  </si>
  <si>
    <t>Número de monitoreos anuales sobre el comportamiento en la generación de ingresos y sus efectos sobre el mercado laboral, el emprendimiento, la productividad y competitividad del Quindío para la vigencia 2023 corresponde a 4 boletines del Obervatorio regional del mercado de terabajo Ormet Quindìo.
1. Estructucra empresarila en el departamental del Depto del Quindìo "El sìndrome del Enanismo empresarial"
2. Diferencias salariales entre poblaciòn nativa e inmigrantes"
3. Inclusiòn laboral, empleo, desempelo e inactividad de personas con discapacidad"
4. P`narama del mercado laboral en el sector tirusmo"</t>
  </si>
  <si>
    <t>No de Boletines anuales con información económica y social del Departamento conforme a los indicadores implementados por la política pública para la generación de ingresos.</t>
  </si>
  <si>
    <t>El observatorio Departamental del Quindío genera un boletín por trimestre, 4 en el año.</t>
  </si>
  <si>
    <t>No de Boletines anuales con información económica y social del Departamento conforme a los indicadores implementados por la política pública para la generación de ingresoses de 20.</t>
  </si>
  <si>
    <t>Transversalizar la Política Pública de Generación de Ingresos con las Políticas y Planes Departamentales para el fortalecimiento de capacidades institucionales, mercado laboral y competitividad.</t>
  </si>
  <si>
    <t>Política Pública para la Generación de Ingresos Transversalizada con Políticas y Planes</t>
  </si>
  <si>
    <t>Para la vigencia 2020 la PPGI se encuentra tranverzalizada con las Polìticas Pùblicas y demàs planes departamentales.</t>
  </si>
  <si>
    <t>Para la vigencia 2021 la PPGI se encuentra tranverzalizada con las Polìticas Pùblicas y demàs planes departamentales.</t>
  </si>
  <si>
    <t>Para la vigencia 2022 la PPGI se encuentra tranverzalizada con las Polìticas Pùblicas y demàs planes departamentales.</t>
  </si>
  <si>
    <t>Para la vigencia 2023 la PPGI se encuentra tranverzalizada con las Polìticas Pùblicas y demàs planes departamentales.</t>
  </si>
  <si>
    <t>Para la vigencia 2024 I trimestre la PPGI se encuentra tranverzalizada con las Polìticas Pùblicas y demàs planes departamentales.</t>
  </si>
  <si>
    <t>No. de Políticas y Planes revisados y transversalizados con la Política de Ingresos</t>
  </si>
  <si>
    <t xml:space="preserve">Para la vigencia 2020 las polìticas y planes revisados y trasverzalizados corresponde a: Plan de acompañamiento para el empleo en el exterior
Plan de marketing territorial
Plan estratégico de coopoeración internacional
Plan departamental de mercados verdes y biocomercio
Plan de acompañamiento integral a las remesas laborales
Plan de negocios internacionales
Plan de promoción turística
Plan de turismo departamental
Plan departamental de biocultura
Plan departamental de prevención y protección DDHH y DIH
Plan estratégico de Desarrollo Rural
Politica pública de discapacidad
Politica pública de equidad de género para la mujer
Politica pública de primera infancia, infancia y adolescencia
Politica pública de juventud
Plan Estratégico Departamental de Ciencia, Tecnología e Innovación 
Plan Regional de Competitividad Quindío
Plan Departamental de Empleo
 -monik </t>
  </si>
  <si>
    <t>Para la vigencia 2021 las polìticas y planes revisados y trasverzalizados corresponden a: Plan de acompañamiento para el empleo en el exterior
Plan de marketing territorial
Plan estratégico de coopoeración internacional
Plan departamental de mercados verdes y biocomercio
Plan de acompañamiento integral a las remesas laborales
Plan de negocios internacionales
Plan de promoción turística
Plan de turismo departamental
Plan departamental de biocultura
Plan departamental de prevención y protección DDHH y DIH
Plan estratégico de Desarrollo Rural
Politica pública de discapacidad
Politica pública de equidad de género para la mujer
Politica pública de primera infancia, infancia y adolescencia
Politica pública de juventud
Plan Estratégico Departamental de Ciencia, Tecnología e Innovación 
Plan Regional de Competitividad Quindío
Plan Departamental de Empleo
 -monik</t>
  </si>
  <si>
    <t>Para la vigencia 2022 las polìticas y planes revisados y trasverzalizados coresponden a: Plan de acompañamiento para el empleo en el exterior
Plan de marketing territorial
Plan estratégico de coopoeración internacional
Plan departamental de mercados verdes y biocomercio
Plan de acompañamiento integral a las remesas laborales
Plan de negocios internacionales
Plan de promoción turística
Plan de turismo departamental
Plan departamental de biocultura
Plan departamental de prevención y protección DDHH y DIH
Plan estratégico de Desarrollo Rural
Politica pública de discapacidad
Politica pública de equidad de género para la mujer
Politica pública de primera infancia, infancia y adolescencia
Politica pública de juventud
Plan Estratégico Departamental de Ciencia, Tecnología e Innovación 
Plan Regional de Competitividad Quindío
Plan Departamental de Empleo
 -monik</t>
  </si>
  <si>
    <t>Para la vigencia 2023 las polìticas y planes revisados y trasverzalizados coresponden a: Plan de acompañamiento para el empleo en el exterior
Plan de marketing territorial
Plan estratégico de coopoeración internacional
Plan departamental de mercados verdes y biocomercio
Plan de acompañamiento integral a las remesas laborales
Plan de negocios internacionales
Plan de promoción turística
Plan de turismo departamental
Plan departamental de biocultura
Plan departamental de prevención y protección DDHH y DIH
Plan estratégico de Desarrollo Rural
Politica pública de discapacidad
Politica pública de equidad de género para la mujer
Politica pública de primera infancia, infancia y adolescencia
Politica pública de juventud
Plan Estratégico Departamental de Ciencia, Tecnología e Innovación 
Plan Regional de Competitividad Quindío
Plan Departamental de Empleo
 -monik</t>
  </si>
  <si>
    <t>Observaciòn</t>
  </si>
  <si>
    <t>Fuente de consulta observatorio U. del Rosario</t>
  </si>
  <si>
    <t>REPORTE ANUAL</t>
  </si>
  <si>
    <t>OCUPANDO EL 8 PUESTO A NIVEL NACIONAL</t>
  </si>
  <si>
    <t>meta proyectada</t>
  </si>
  <si>
    <t>0.8</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</si>
  <si>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</si>
  <si>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</si>
  <si>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</si>
  <si>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</si>
  <si>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</si>
  <si>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</si>
  <si>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</si>
  <si>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</si>
  <si>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</si>
  <si>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</si>
  <si>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</si>
  <si>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</si>
  <si>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</si>
  <si>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</si>
  <si>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</si>
  <si>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</si>
  <si>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</si>
  <si>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</si>
  <si>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</si>
  <si>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</si>
  <si>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</si>
  <si>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</si>
  <si>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</si>
  <si>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</si>
  <si>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</si>
  <si>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</si>
  <si>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</si>
  <si>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</si>
  <si>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</si>
  <si>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</si>
  <si>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</si>
  <si>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</si>
  <si>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</si>
  <si>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</si>
  <si>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</si>
  <si>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</si>
  <si>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</si>
  <si>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</si>
  <si>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</si>
  <si>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</si>
  <si>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</si>
  <si>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</si>
  <si>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</si>
  <si>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Reporte anual</t>
  </si>
  <si>
    <t>Se homologa con la actv eco, denominada activ artisticas, de entretenimiento y recreaciòn y otras actv de servicios.</t>
  </si>
  <si>
    <t>19.9</t>
  </si>
  <si>
    <t>22.1</t>
  </si>
  <si>
    <t>Se homologa con ccio al por mayor al por menor y alojamiento y serrvicios de comida</t>
  </si>
  <si>
    <t>POLÍTICA PÚBLICA DE GENERACIÓN DE INGRESOS DEL DEPARTAMENTO DEL QUINDÍO</t>
  </si>
  <si>
    <t>EJE ESTRATÉGICO</t>
  </si>
  <si>
    <t>TOTAL METAS</t>
  </si>
  <si>
    <t>RESPONSABLE(S)</t>
  </si>
  <si>
    <t>CRÍTICO</t>
  </si>
  <si>
    <t>BAJO</t>
  </si>
  <si>
    <t>MEDIO</t>
  </si>
  <si>
    <t>SATISFACTORIO</t>
  </si>
  <si>
    <t>SOBRESALIENTE</t>
  </si>
  <si>
    <t>TOTAL INDICADORES</t>
  </si>
  <si>
    <t>Desarrollo de Capacidades y Acceso a Servicios</t>
  </si>
  <si>
    <t>Secretaría de Salud, Secretaría de Educación, Secretaría de Cultura, Indeportes, Proyecta, INCODER, Secretaría de Interior, DPS, ORMET, Secretaría de Familia, Secretaría de Aguas e Infraestructura</t>
  </si>
  <si>
    <t>Oportunidad para la Formalización, la Inclusión Laboral y el Ahorro</t>
  </si>
  <si>
    <t>Secretaría de Agricultura, Secretaría de Turismo, Industria y Comercio, ACOPI, Cámara de Comercio, DPS, Ministerio de Trabajo, Ministerio de Comercio, Industria y Turismo, Comfenalco, SENA</t>
  </si>
  <si>
    <t>Fomento de la Productividad para la Competitividad y el Crecimiento Económico</t>
  </si>
  <si>
    <t>Cámara de Comercio, Secretaría de Agricultura, Secretaría de Turismo, Industria y Comercio, Ministerio de Comercio, Industria y Turismo, ACOPI, ProColombia, Agencia de Inversión, SENA, Ministerio de Trabajo, Universidades, Secretaría de Educación</t>
  </si>
  <si>
    <t>META FÍSICA 2021</t>
  </si>
  <si>
    <t>META FÍSICA T. I 2022</t>
  </si>
  <si>
    <t>META FÍSICA T. II 2022</t>
  </si>
  <si>
    <t>META FÍSICA T. III 2022</t>
  </si>
  <si>
    <t>META FÍSICA T. IV 2022</t>
  </si>
  <si>
    <t>META FÍSICA T. I 2023</t>
  </si>
  <si>
    <t>EJE ESTRATÉGICO 3 - VIGENCIA 2020</t>
  </si>
  <si>
    <t>INDICADORES CRÍTICOS</t>
  </si>
  <si>
    <t>RESPONSABLE</t>
  </si>
  <si>
    <t>INDICADOR SOBRESALIENTE</t>
  </si>
  <si>
    <t>INDICADOR CRÍTICO</t>
  </si>
  <si>
    <t>Sec. Educación (2)</t>
  </si>
  <si>
    <t>Sin Responsable (12)</t>
  </si>
  <si>
    <t>- Tasa de participacion en el PIB nacional</t>
  </si>
  <si>
    <t>Sec. Agricultura (7)</t>
  </si>
  <si>
    <t>- Documentos de lineamientos técnicos elaborados</t>
  </si>
  <si>
    <t>Proyecta (1)</t>
  </si>
  <si>
    <t>- Tasa de personal ocupado subsector muebles.</t>
  </si>
  <si>
    <t>- Documentos de planeación elaborados</t>
  </si>
  <si>
    <t>Agencia Nacional de Tierras (1)</t>
  </si>
  <si>
    <t>- No. de Políticas y Planes revisados y transversalizados con la Política de Ingresos</t>
  </si>
  <si>
    <t>- Planes de negocio financiados</t>
  </si>
  <si>
    <t>Min. CIT + ProColombia (1)</t>
  </si>
  <si>
    <t>- Variación positiva porcentual anual de Exportación en café verde</t>
  </si>
  <si>
    <t>Sec. Turismo, Industria y Comercio + C. Comercio (1)</t>
  </si>
  <si>
    <t>- Clústeres asistidos en la implementación de los planes de acción</t>
  </si>
  <si>
    <t>ACOPI + INVEST + C. Comercio (1)</t>
  </si>
  <si>
    <t>- Promedio Ranking Variables Doing Business</t>
  </si>
  <si>
    <t>ACOPI + ProColombia (1)</t>
  </si>
  <si>
    <t>- Indice de transacciones económicas ejecutadas por rueda de negocios</t>
  </si>
  <si>
    <t>ACOPI + C. Comercio + SENA (2)</t>
  </si>
  <si>
    <t>- Razón de personal capacitado (No. de Personas capacitadas / No de PYMES cofinanciadas) x 1000</t>
  </si>
  <si>
    <t>INVEST (1)</t>
  </si>
  <si>
    <t>- Tendencia en (GEP) Proporción de puestos de trabajo generados sobre otras variables.</t>
  </si>
  <si>
    <t>- Tasa de participación de empleos generados / variables indice de competitividad PYME</t>
  </si>
  <si>
    <t>C. Comercio + Min. Trabajo + SENA (1)</t>
  </si>
  <si>
    <t>- Variación positiva anual de rentabilidad / variables indice de competitividad PYME</t>
  </si>
  <si>
    <t>Sec de cultura (1)</t>
  </si>
  <si>
    <t>ACOPI + C. Comercio (1)</t>
  </si>
  <si>
    <t>- Tasa de personal ocupado subsector otras manufacturas</t>
  </si>
  <si>
    <t>Sec de familia (1)</t>
  </si>
  <si>
    <t>SENA (1)</t>
  </si>
  <si>
    <t>- % de Proyectos no avalados</t>
  </si>
  <si>
    <t>SENA + INVEST (1)</t>
  </si>
  <si>
    <t>- Fondo creado e implementado</t>
  </si>
  <si>
    <t>Indeportes (1)</t>
  </si>
  <si>
    <t>C. Comercio + SENA + Universidades (1)</t>
  </si>
  <si>
    <t>- No.  de proyectos viabilizados y apoyados en Laboratorios de ideas de negocio</t>
  </si>
  <si>
    <t>Sec de aguas e infraestructura (1)</t>
  </si>
  <si>
    <t>Sec. Educación (1)</t>
  </si>
  <si>
    <t>- Instituciones educativas qué participan en programas que fomentan la cultura de la Ciencia, la Tecnología y la Innovación fortalecidas</t>
  </si>
  <si>
    <t>DPS (2)</t>
  </si>
  <si>
    <t>SENA + Universidades (4)</t>
  </si>
  <si>
    <t>- Tasa Global de Participación</t>
  </si>
  <si>
    <t>- Tasa de Ocupación</t>
  </si>
  <si>
    <t>- Tasa de Formación Técnica Profesional</t>
  </si>
  <si>
    <t>- Proporción de carreras profesionales acorde a la vocación productiva del departamento.</t>
  </si>
  <si>
    <t>INDICADORES SOBRESALIENTES</t>
  </si>
  <si>
    <t>INCODER-AGENCIA DE TIERRA (1)</t>
  </si>
  <si>
    <t>Departamento para la Prosperidad Social - Ministerio de Trabajo- Comfenalco-SENA (4)</t>
  </si>
  <si>
    <t>Secretaría de Familia (2)</t>
  </si>
  <si>
    <t>DANE (2)</t>
  </si>
  <si>
    <t>Gobernación - Secretaría de Educación (1)</t>
  </si>
  <si>
    <t>SENA - Universidades (2)</t>
  </si>
  <si>
    <t>ACOPI - Agencia de Inversión - Cámara de Comercio (1)</t>
  </si>
  <si>
    <t>ACOPI - ProColombia (1)</t>
  </si>
  <si>
    <t>Migraciòn Colombia (1)</t>
  </si>
  <si>
    <t>Agencia de Inversión (1)</t>
  </si>
  <si>
    <t>Otros actores (3)</t>
  </si>
  <si>
    <t>2022 (FÍSICA)</t>
  </si>
  <si>
    <t>2022 (ECONÓMICA)</t>
  </si>
  <si>
    <t>El servicio de asistencia técnica a Instituciones prestadoras de servicios de salud se viene adelantando mendiante la evaluación de los indicadores de monitoreo del sistema de catorce (14) ESE´s del nivel I, II y III y al apoyo en el proceso de captura, consolidación y validación para el análisis de la información para ser transmita mediante la plantaforma SIHO del Ministerio de Salud y Protección Social.</t>
  </si>
  <si>
    <t>Se asistieron 35 Instituciones Prestadoras de Servicios de salud  técnicamente. Se realizaron acciones para catorce (14) ESE, prestando apoyo en el proceso de captura, consolidación y validación para el análisis de la información para ser reportada mediante la plataforma SIHO del Ministerio de Salud y Protección Social, así mismo la asitencia técnica por parte de la Secretaría a las catorce (14) ESE del departamento. Se han realizado visitas de seguimiento, de Inspeccion y vigilancia de la informacion financiera reportada en la plataforma SIHO a corte del  tercer y cuarto trimestre. Asistencia técnica en los aspectos relacionados con la circular 030 a las IPS del Departamento del Quindío.  Además de lo anterior se han brindado asistencias acerca del tema de la afiliación por oficio y el Sistema de Afiliación Transaccional - SAT en las ESES del Departamento del Quindío.</t>
  </si>
  <si>
    <t>Se asistieron 42 Instituciones Prestadoras de Servicios de salud  técnicamente. Se realizaron acciones para catorce (14) E.S.E., prestando apoyo en el proceso de captura, consolidación y validación para el análisis de la información para ser reportada mediante la plataforma SIHO del Ministerio de Salud y Protección Social; asi mismo la asitencia técnica por parte d e la Secretaría a las catorce (14) E.S.E. del departamento. Se han realizado visitas de seguimiento de Inspección y vigilancia de la informacion financiera reportada en la plataforma SIHO a corte del  tercer y cuarto trimestre; asistencia técnica en los aspectos relacionados con la circular 030 a las IPS del Departamento del Quindio.  Ademas de lo anterior se han brindado asistencias acerca del tema de la afiliación por oficio y el Sistema de Afiliacion Transaccional - SAT en las E.S.E. del Departamento del Quindio.</t>
  </si>
  <si>
    <t>Se asistieron 12  Instituciones Prestadoras de Servicios de salud  técnicamente. Se realizaron acciones para catorce (14) E.S.E., prestando apoyo en el proceso de captura, consolidación y validación para el análisis de la información para ser reportada mediante la plataforma SIHO del Ministerio de Salud y Protección Social, incluye  asistencia técnica en los aspectos relacionados con la circular 030 a las IPS del Departamento del Quindio.  Se han brindado asistencias acerca del tema de la afiliación por oficio y el Sistema de Afiliacion Transaccional - SAT en las E.S.E. del Departamento del Quindio.</t>
  </si>
  <si>
    <t>Servicio de promoción de afiliaciones al régimen contributivo del Sistema General de Seguridad Social de las personas con capacidad de pago</t>
  </si>
  <si>
    <t>Personas con capacidad de pago afiliadas</t>
  </si>
  <si>
    <t>En el año 2020, no se asigno presupuesto para este indicador.</t>
  </si>
  <si>
    <t>Se continua con el fortaleciendo en cada uno de los municipios del departamento, en cuanto a la afiliacion de Personas con el servicio de promoción de afiliaciones al régimen contributivo del Sistema General de Seguridad Social de las personas con capacidad de pagos procesos de identificación de la población no sisbenizada y no afiliada, mediante seguimiento a la identificación de la población atendida en las IPS públicas para la afiliación al SGSSS en 12 municipios del Quindío, para lo cual se llevaron a cabo canalizaciones a personas que cumplen requisitos para afiliarse al Régimen Subsidiado a que realicen su afiliación.</t>
  </si>
  <si>
    <t xml:space="preserve">Durante el período enero - diciembre se realizaron diferentes acciones de promoción, apoyando el seguimiento en las afiliaciones al régimen contributivo, de las personas con capacidad de pago. Las parsonas con capacidad de pago afiliadas durante este periodo del 2021 fueron 21,885  lo que muestra que durante este período hubo un proceso de reactivación económica que permitió que más personas consiguieran un empleo formal y un mayor número de personas independientes obtuvieron ingresos para pagar su propia seguridad social.  Posiblemente también hay personas que realizaron su proceso de movilidad del Régimen Subsidiado al Regimen Contributivo al adquirir condiciones para cotizar al SGSS.
Se debe tener en cuenta que actualmente con base en las cifras del Ministerio de Salud y Proteccion Social, el Quindío tiene una cobertura en aseguramiento del 100%, por lo cual es normal que cuando un régimen presenta incrementos el otro presente disminución en el numero de afiliados.
Los datos fueron tomados de la pagina del Ministerio de Salud y Protección social, cifras de aseguramiento en salud con corte a diciembre del 2021. </t>
  </si>
  <si>
    <t xml:space="preserve">Para la vigencia  del año 2022,  el numero de afiliados al Regimen Subsidiado alcanzo un total de 272.826 personas .                  Se aclara que la meta programada por error de digitacion quedo en 19899, siendo realmete la cifra de 198.999. </t>
  </si>
  <si>
    <t>Se verifica el adelanto de campañas de gestión del riesgo para temas de consumo, aprovechamiento biológico con el seguimiento y evaluación de la calidad de la atención nutricional en diez (10) IPS con los siguientes resultados: Ese Hospital Sagrado Corazon de Jesus 43%; ESE Hospital San Vicente-Filandia 57%; ESE Hospital San Roque 57%; ESE Hospital La Misericordia 61%; ESE Hospital San Vicente-Salento 68%; ESE Hospital PIO X 68%; ESE Hospital Roberto Quintero Villa 68%; ESE Hospital San Vicente-Genova 82%.La evaluacion de las otras ESE tubo un cumplimiento de 0%.</t>
  </si>
  <si>
    <t>Se han realizado las acciones de Inspección, Vigilancia y Control en el sector  gastronómico que agrupa establecimientos como restaurantes tradicionales, comidas rápidas, asaderos, panaderías, cafeterías, tiendas, supermercados  entre otros; también se ha realizado la vigilancia de las entregas de alimentos del programa de alimentación escolar PAE, igualmente se ha intervenido y fortalecido la vigilancia de Expendios de  Carnes y se ha complementado con operativos de Control de Ilegalidad en acompañamiento a la Policía Nacional con resultados positivos en la incautación de aproximadamente 600 kg de carne. Se atendieron todos los PQRS relacionados con quejas sanitarias, emisión de Conceptos Sanitarios para establecimientos y vehículos, también se realiza el muestreo de alimentos acorde a capacidad del LDSP, se realizan actividades de Información, Educación y Comunicación en temas relacionados con el cumplimiento normativo en especial sobre las condiciones sanitarias de los establecimientos, cumplimiento de rotulado, permisos sanitarios para programas sociales del estado ICBF, PAE. Además, se sigue en la implementación del aplicativo y sistema de información y archivo.</t>
  </si>
  <si>
    <t>Se realizaron en los 12 municipios campañas de gestión del riesgo para temas de consumo, aprovechamiento biológico, calidad e inocuidad de los alimentos en el sector gastronómico del Departamento en: Restaurantes tradicionales, comidas rápidas, asaderos, panaderías, cafeterías, tiendas supermercados, alimentos en vía pública, entre otros. También se realizó la vigilancia del Programa de Alimentación Escolar PAE, se ha intervino y fortalecio la vigilancia de Expendios de Carnes, se realizaron operativos de Control de Ilegalidad de carne con la Policía Nacional con resultados positivos en la incautación de carne. Se atendieron todos los PQRS relacionados con quejas sanitarias, emisión de Conceptos Sanitarios para establecimientos y vehículos, se realizó el muestreo de alimentos acorde a capacidad del LDSP, se realizó actividades de Información, Educación y Comunicación en temas relacionados con el cumplimiento normativo en especial sobre las condiciones sanitarias de los establecimientos. Se realizaron  otras actividades interinstitucionales con Cámara de Comercio de Armenia y el Quindío articulando procesos de capacitación en Manejo Integral de Residuos con énfasis en aceites de frituras, Protocolos de Calidad del Agua y Planes de Capacitación al personal.  
Igualmente se realizó asistencia técnica con la secretaria de Turismo y alcaldías de Tebaida y Pijao sobre la normatividad vigente que deben cumplir los recintos gastronómicos de ambos municipios. De igual manera se realizó acompañamiento a la alcaldía de Salento en la inauguración del recinto gastronómico del municipio donde se llevo a cabo  la reubicación de las ventas de alimentos en vía pública ubicadas en la plaza principal. Se apyo  a la secretaria de Educación en torno al PAE y el Operador sobre el cumplimiento de la normatividad sanitaria. Se ha realizado y participado en reuniones del Comité de Carnes, Comité de Seguridad Alimentaria y Nutricional, Abastecimiento de Alimentos.</t>
  </si>
  <si>
    <t>Se realizaron Campañas de gestión del riesgo para temas de consumo, aprovechamiento biológico, calidad e inocuidad de los alimentos en los 11 municipios acitividades  en el sector gastronómico del Departamento en: Restaurantes tradicionales, comidas rápidas, asaderos, panaderías, cafeterías, tiendas supermercados, alimentos en vía pública, entre otros. También se realizó la vigilancia del Programa de Alimentación Escolar PAE del municipio de Calarca y Montenegro, se  intervino y fortalecio la vigilancia de Expendios de Carnes, igualmente se realizaron operativos de Control de Ilegalidad de carne con la Policía Nacional con resultados positivos en la incautación de carne y se realizo la reunion del Comite de Carnes. Se atendieron todos los PQRS relacionados con quejas sanitarias, emisión de Conceptos Sanitarios para establecimientos. Se envio Circular Externa No. S.A.60,07,01-00235-2023 de objeto Recomendaciones frente a la compra y consumo de pescado en temporada de Cuaresma y Semana Santa. Se participo en la Mesa Gasatronomica que lidera la Secretaria de Cultura y Turismo.
 De igual manera se realizó Capacitacion a los Operadores Logisticos de los Programasa Sociales del Estado liderados por ICBF,  tambien se dio orientacion tecnica al municipio de Pijao en torno al Recinto Gastronomico. Se realizo el muestreo de alimentos y bebidas conforme a programacion concertada con el LDSP y se hicieron los reportes pertientes a los usuarios y al INVIMA.</t>
  </si>
  <si>
    <t>Como servicio de apoyo a la permanencia educativa,  se  beneficiaron 28,368 estudiantes con el Programa de Alimentación Escolar -PAE- este año mediante la modalidad  "EN CASA", debido a  la emergencia económica, social y ambiental producto de la pandemia por la Covid - 19, que ha generado el cierre  de los establecimientos educativos oficiales adscritos a la Secretaría de Educación Departamental del Quindío, así como la suspensión de las clases presenciales.
De acuerdo a las directrices dadas por el Ministario de Educación Nacional,  la Dirección de Cobertura de la SEDQ,   realizó la debida entrega del Programa de Alimentación Escolar PAE EN CASA, en las instituciones educativas del Departamento, a excepcion de Armenia,  beneficiando a losestudiantes  focalizados  de acuerdo a los lineamientos establecios.
Es importante a clarar que el proceso de alimentación escolar presenta diferentes aristas tales como: Varicación en la Matrícula, aceptación de padres de familia para el beneficio del programas, etc, las cuales influyen en el proceso de la atención a niños, niñas, adolescentes y jóvenes; sin embargo el gobierno Departamental tiene como meta a 2023 beneficiar al total de la población matriculada.</t>
  </si>
  <si>
    <t>Se dió cumplimiento a la meta de servicio de apoyo a la permanencia con alimentación escolar PAE, así:  Alimentación Escolar en CASA, a través de la  contratación del servicio  con  un Operador, beneficiándose 30.730 estudiantes con las estrategias de permanencia de la educación formal implementadas en las Instituciones Educativas de los 11 municipios. Este proceso con la modalidad transitoria Ración para Preparar en Casa (RPC) , consiste en: "En una canasta básica de alimentos equivalentes a un tiempo de comida al día por un mes. esto se debió a la no presencialidad de estudiantes en las Instituciones Educativas Oficiales.
Para finalizar el calendario escolar se hizo un proceso de licitación y se contrató un operador por un periodo de 30 días calendario escolar y se cambió la modalidad del complemento alimentario, por lo anterior se inició la entrega   el día 26 de octubre y se finalizó el día 26 de noviembre de 2021. La entrega del complemento alimentario industrializado, se hizó diariamente en cada Institución Educativa y directamente a cada estudiante, beneficiando a los mismos 30.730 Estudiantes.</t>
  </si>
  <si>
    <t xml:space="preserve">29.625 estudiantes focalizados en la estrategia del Programa de Alimentación Escolar -SIMAT, de las 54 Instituciones Educativas oficiales de los 11 municipios no certificados del Departamento del Quindío.  se hace entrega de los siguientes complementos alimentarios, directamente a cada estudiante priorizado: 
• Complemento alimentario almuerzo preparado en sitio: APS
• Complemento alimentario am/pm preparado en sitio: CPS
• Complemento alimentario am/pm industrializado: IND
Desde el 15 de septiembre al 24 de noviembre de 2022 con el nuevo contrato de PAE se hace entrega de:
• Complemento alimentario am/pm industrializado: IND
De acuerdo a la Resolución No. 0335 de 2021 y en los siguientes rangos de edad:
▪ Rango 1: Transición y Primaria
▪ Rango 2: Secundaria
▪ Rango 3: Media
</t>
  </si>
  <si>
    <t>26.419  beneficiarios del Programa de Alimentación Escolar que atiende a todos los estudiantes priorizados en la estrategia PAE-SIMAT, de las 54 Instituciones Educativas oficiales de los 11 municipios no certificados del Departamento del Quindío, de acuerdo a la Resolución No. 335 de 2021.  Para esta vigencia, se inicia la prestación del servicio el día 27 de febrero, con el PAE REGULAR, para Jornada Única y Jornada Regular, con los siguientes Complementos Alimentarios:
• Complemento Alimentario Almuerzo Preparado en sitio – APS
• Complemento Alimentario jornada mañana/jornada tarde Preparado en sitio  – APS
• Complemento Alimentario jornada mañana/jornada tarde Industrializado – IND
La entrega de los complementos alimentarios se realiza diariamente en cada Institución y Sede Educativa, directamente a cada estudiante priorizado como beneficiario del Programa de Alimentación Escolar – PAE, los complementos alimentarios anteriormente mencionados, se entregan por rangos de edad como son: 
• Rango 1:  Transición, 
• Rango 2:  Grado 1 a Grado 3
• Rango 3:  Grado 4 a Grado 5
• Rango 4:  Grado 6 a Grado 9
• Rango 5:  Grado 10 a Grado 11</t>
  </si>
  <si>
    <t xml:space="preserve">El servicio de fomento para la permanencia en programas de educación formal, se garantizó, beneficiándose 9.000 estudiantes con las estrategias de permanencia en educaición formal implementadas, a pesar de  la no asistencia presencial  de estudiantes, docentes, directivos docentes y administrativos a los establecimientos educativos, a causa de las medidas tomadas a causa de la pandemia por Covid 19.
La Secretaría de Educación Departamental, garantizó  el servicio de Vigilancia y seguridad privada, así como el servicio de aseo en todas las institciones educativas. 
Garantizándose el  fomento, el acceso y la permanencia de los niños, niñas, adolescentes y jóvenes al sistema educativo formal y promoción de una trayectoria educativa completa mediante acciones y/o procesos que incidan en la configuración de un entorno escolar acogedor, seguro y pertinente que facilite el proceso de educabilidad y enseñabilidad. </t>
  </si>
  <si>
    <t>La meta de personas beneficiarias de estrategias de permanencia se ejecutó a través de:
* La participación en la estrategia de comunicaciones y plan de medios, con fines de divulgar en el sector educación (Estudiantes Matriculados), la oferta educativa desde la Secretaría de Educación Departamental para los niños, niñas, adolescentes, jóvenes y adultos en los 11 municipios del Departamento del Quindío.
Así mismo la Secretaría de Educación a través de gestión (Aportes Patronales Ley 21 de 1982 - Ley 633 de 2000) - Decreto 1729 de 2008), firma el convenio de asociación para el desarrollo del programa jornada escolar complementaria entre el Departamento del Quindío y la Caja de Compensación Familiar de Fenalco Comfenalco Quindío; convenio que tiene como finalidad el acompañamiento pedagógico a la jornada escolar complementaria en las modalidades de Ciencia y Tecnología - Escuelas Deportivas/Actividad Física - Formación Artística y Cultural - Plan Nacional de Lectura. 
Beneficiando a la fecha a 9.000 niños matriculados en los grados sexto - séptimo - octavo - noveno de las 54 Instituciones Educativas Oficiales de la ETC Quindío.
Con la campaña MI COLEGIO ENTORNO SEGURO, DE REGRESO A CLASE.  Se promueve desde la oficina la gestora social y la secretaría educación departamental una estrategia que permita afianzar la confianza en los estudiantes, padres de familia, docentes y directivos docentes de las 54 instituciones educativas del departamento del Quindío, en torno al regreso a la presencialidad.  La campaña tuvo un lanzamiento en un espacio académico, con autoridades especializadas en la materia para referirse a asuntos de naturaleza de salud mental, emocional y psicológica a fin de identificar posibles trastornos o enfermedades ocasionadas por el confinamiento de los estudiantes y de esta manera concientizar a toda la comunidad educativa de la importancia del retorno a las clases de manera presencial, no sólo desde lo pedagógico sino también desde lo psicológico y lo emocional. A través de tomas a las diferentes instituciones educativas se promovieron los Espacios en torno al respeto, confianza, amor y sobre todo la satisfacción del regreso a clases, se hizo presencia en 13 instituciones educativas De todo el departamento alcanzando así la participación de cerca de 4000 estudiantes.</t>
  </si>
  <si>
    <t>11.068 personas beneficiadas con estrategias de permanencia con la campaña de matrícula 2023 “Nos vemos en el Cole”, realizando difusión por medio de WhatsApp, correo electrónico de los estudiantes e instituciones educativas, redes sociales de la secretaría de educación y boletín de prensa de gobernación del Quindío.
Igualmente, se realizó otra campaña para impactar a los estudiantes y evitar la deserción escolar “El parche está en el cole” haciendo difusión por los mismos medios digitales, estas campañas también se han socializado en reuniones de inducción y reinducción docente. 
Así mismo se realizaron  las siguientes actividades: 
• Creación de comités de ausentismo en las instituciones educativas del departamento y deserción escolar 
• Socialización estrategia piloto en el municipio de La Tebaida
• Reuniones periódicas del comité de la Secretaría de Educación mensualmente con el fin de recolectar y consolidar información sobre los desertores de las instituciones educativas de los 11 municipios no certificados del Departamento del Quindío.</t>
  </si>
  <si>
    <t xml:space="preserve">Desde el área de cobertura educativa se implementará una serie de estrategias de acceso y permanencia para los niños, niñas, adolescentes, jóvenes y adultos del departamento en el sector educativo: 
*Se realizarán unas charlas, talleres y dinámicas de grupos en las que tengan participación activa los estudiantes y les sirva de apoyo y estímulo para continuar con sus estudios.
*Recolectar y consolidar información sobre los desertores de las instituciones educativas de los 11 municipios no certificados del Departamento del Quindío, también se realizarán la difusión de las campañas digitales para llegar a las diferentes poblaciones del departamento como estudiantes, padres de familia, docentes, directivos docentes, administrativos y comunidad en general.
En estos momentos no contamos con una cifra de desertores, ya que desde el Ministerio de Educación el primer reporte lo entregan en el mes de junio, pero esto no quiere decir que desde la Secretaria de Educación ya estemos trabajando en un plan de acción y estrategias para lograr que los estudiantes permanezcan en el sistema educativo. </t>
  </si>
  <si>
    <t>Para la vigencia 2020, la meta no fue programa debido a la homologación de los Planes de Desarrollo.</t>
  </si>
  <si>
    <t>Para identificar los estudiantes vinculados a procesos de orientación vocacional, se realizó cuadro diagnóstico como etapa inicial de las instituciones educativas con media técnica y sus respectivos actos administrativos para la ejecución de las actividades direccionadas a las charlas de orientación vocacional.  Se elaboró Test de Orientación Vocacional Ocupacional “CHASIDE” el cual fue aplicado en el segundo semestre de 2021 a los estudiantes de los grados décimo y once de las Instituciones Educativas del Departamento del Quindío, con el fin de evaluar el perfil vocacional de los estudiantes y poderlos orientar para iniciar su proceso de tránsito a la Educación Superior.
Con corte a 31 de diciembre de 2021, se aplicó nuevamente el TEST CHASIDE a las Instituciones Educativas del Departamento del Quindío, por medio de un formulario virtual creado por la Secretaria de Educación con el objetivo de realizar análisis frente a la orientación vocacional de acuerdo con los intereses y preferencias de los estudiantes, además de facilitar la toma de decisiones de acuerdo a las aptitudes y habilidades de los estudiantes.  Algunas Instituciones Educativas aplicaron el TEST de forma presencial.
La prueba fue aplicada a 4,934 estudiantes de grados octavo, noveno, décimo y once, proceso que fue acompañado por los Docentes Orientadores de cada una de las Instituciones Educativas.</t>
  </si>
  <si>
    <t xml:space="preserve">
4.813 estudiantes de educación media de todas las instituciones educativas del departamento vinculados a procesos de orientación vocacional mediante Convenio con la Universidad del Quindío.
La Crónica del Quindío con apoyo de la Secretaría de Educación Departamental del Quindío, el Gobierno Departamento "Tú y yo somos Quindío", Gobierno Municipal de Armenia y Secretaría Municipal de Educación se realizó el evento expo U22 - Oportunidad para decidir y aprender; con la  finalidad mostrar a los asistentes toda la oferta académica para acceder a la educación superior que se encuentra disponible en las diferentes universidades del eje cafetero, Cali, Medellín y Bogotá. así mismo las diferentes alternativas de formación complementarias útiles para la vida cotidiana y para el trabajo.
Además, se realizaron reuniones con rectores de instituciones educativas adscritas a la Secretaría de Educación Departamental, con el fin de socializar el diagnóstico del Test Chaside aplicado en el año 2021.
</t>
  </si>
  <si>
    <t>Para apoyar técnicamente en el fortalecimiento de la estrategia pedagógica orientación vocacional a estudiantes de educación básica secundaria y media de las instituciones educativas oficiales de Circasia (5) y Calarcá (14) mediante talleres sobre proyecto de vida, perfiles vocacionales y ofertas educativas, Se celebró el contrato de prestación de servicios profesionales No. 1481 de 2023
Igualmente se están adelantando los trámites administrativos para celebrar convenio con la Universidad del Quindío para realizar pruebas diagnósticas y talleres de orientación vocacional a los estudiantes de básica secundaria y media de las 54 IE del departamento.</t>
  </si>
  <si>
    <t xml:space="preserve">Se realizaron procesos  de educación informal en áreas artísticas y culturales:
Formulación de proyectos 
Planeación de la convocatoria del recurso del impuesto nacional al consumo, para gestores, artistas y creadores Culturales 
Consejos de áreas artísticas de los municipios del Quindío apoyo al show Quindiano y la danza artísticas  en casa. </t>
  </si>
  <si>
    <t>Se han capacitado  6819 personas  en servicios de educación informal en áreas artísticas y culturales en el Departamento, así: a) Se Realizó capacitación de Economía Naranja con los delegados de las Casas de la Cultura del Departamento donde asistieron 9 personas.  b) Se capacitó con el  convenio SENA, el curso de " Estructuración de proyectos" con 46 capacitados aprobados  ,"Fotografía de Producto"  con  30 formadas  y "Comunicación del Diseño “con 20 personas formadas  .c) Se realizaron talleres de formación con los artesanos "Tu y yo Tejiendo Identidad" para la población en general  en las instalaciones de la Gobernación de Macramé y Arcilla y asistieron 139 personas. d) Se  formaron con el programa de formación en áreas artísticas en los 11 municipios del departamento en las casas de la cultura (música, teatro, danza, artes plásticas) en el cual se formaron a  6158  personas capacitadas en la modaidad de seminarios. e) Formación de "política pública y ciudadana para la cultura " dirigida al concejo departamental de cultura, 4 personas capacitadas presencialmente y 6  virtuales. f) Como actividades de formación informal cultural del trabajo realizado desde la red Deparmental de bibliotecas contamos con 260 formadas en diversos. j)  Se dieron 4 talleres  de " formación " La Trova como patrimonio cultural"  a los municipios córdoba, pijao, Quimbaya, Montenegro y Circasia con 43 personas. k) Se realizó conversatorio para conocer más sobre el Patrimonio Arqueológico y sus componentes de protección y cuidado. l) Se realizó capacitación a 8 personas en legislación, a los integrantes del Consejo Departamental en lo referente a la Ordenanza 013 del 2015 y Decreto 1003 del 29 de noviembre de 2016, m) Se dieron 76 talleres entre los proyectos ganadores de concertación departamental en diferentes temas de formacion artística. n) Se desarrollaron  20 talleres con la  cofinanciación de los proyectos ganadores de concertación nacional.</t>
  </si>
  <si>
    <t xml:space="preserve"> Se capacitaron  6098  personas en formación informal en áreas artística en las casa de la Cultura en los municipios del Departamento en las áreas de: a)  Teatro, Música, Danzas, Banda y Artes plásticas, b)  Cultura Jurídica y Democrática y Cultura Mental , en  los Centros Educativos de los diferentes colegios en los grados 9,10 y 11. c) Acompañamiento a los  Personeros Estudiantiles en  temas de salud ocupacional que permiten fortalecer a los gestores y artistas en el sector cultural.  d) frmación en banda musical a 60 niños y jóvenes con una intensidad horaria de 180 horas en Pre – Banda, que adelantó la  Asociación de Músicos del Quindío en 6  municipios de Calarcá, Buenavista, Circasia, Filandia, Salento y La Tebaida- e) Formación en trova con un grupo de 31 prisioneros de la centro penitenciario de Peñas Blancas en Calarcá, f) Capacitación  de  grupos de artistas para realizar el proceso de registro en caracterización de los artistas en SOY CULTURA plataforma del Ministerio de Cultura.  </t>
  </si>
  <si>
    <t>Se han capacitado a 2337 personas en formación informal en áreas artísticas en las casas de la cultura en los municipios del Departamento  en las áreas de: a) Teatro, Música, cuerdas típicas  Danzas y Artes plásticas, tejido.  B) Talleres de banda músico marcial en el colegio de José  María Córdoba, de banda sinfónica en colegio libre de circasia y en el municipio de Salento. C)  trabajo psicosocial temas como disonancia cognitiva , esquemas disfuncionales, escuelas de padres, inteligencia emocional , proyecto de vida, en los  municipios de Quimbaya con la fundación de discapacidad  Enamorte  y I.E. , Montenegro  I. E.  , tebaida instituciones, Armenia I.E  Luis Carlos galán,  Calarcá  I.E.,  Barcelona I. E. San Bernardo.  D) formación en taller de trova en los grados 9,10 y 11 de las I.E. del municipio de Quimbaya, con los trovadores impactando hasta la fecha a 86 jóvenes.</t>
  </si>
  <si>
    <t>Servicio de educación formal al sector artístico y cultural</t>
  </si>
  <si>
    <t>Cupos de educación formal ofertados</t>
  </si>
  <si>
    <t>Se continúa  a la espera de la aprobación por parte del Ministerio de Educación, de la extensión de la Universidad de Antioquia para enseñar en el departamento del Quindío.</t>
  </si>
  <si>
    <t xml:space="preserve">El Ministerio de Educación aprobó, la extensión universitaria Universidad de Antioquia  a tres áreas artistas Teatro, Música y Artes Plásticas quedando pendiente por  aprobar para este mismo año el área artisitca de  Danza;  el proceso de  inscripciones se aperturaron el 21 de Septiembre hasta el 21 de Octubre de esta vigencia., se hizo la ampliaciónde fechas para la incripcion hasta el 31 de Diciembre de la vigencia2022., razon por la cual no se reporta avance en el cumplimiento de la meta
</t>
  </si>
  <si>
    <t>Se da matricula a 65 gestores en el primer semestre de las áreas artística e Música y Artes Plásticas las cuales inician clases en el mes de abril con la Universidad de Antioquia. B) también se realiza de nuevo la convocatoria para artes escénicas por no cumplir el cupo de 35 artistas, es de aclarar que a la meta se la cumplimento en el momento que los estudiantes terminen su primer semestre  de estudio e inicien la retribución de saberes en las instituciones educativas del territorio.</t>
  </si>
  <si>
    <t xml:space="preserve">El Instituto del Deporte y Recreación de Quindío “INDEPORTES QUINDIO” en conjunto del ministerio del deporte  se realizaron intervenciones en todos los municipios a través de los siguientes deportes:  Municipios Armenia ( Futsalon) Calarca ( patinaje), La Tebaida ( fútbol y pesas) Génova (fútbol) Montenegro (gimnasia y Atletismo) Pijao ( Baloncesto) Salento (fútbol de Salón) Filandia ( Patinaje), Quimbaya (Atletismo), Córdoba (ciclismo), Buenavista (Fútbol de Salón), Circasia (Voleibol),  quienes son los encargados de realizar actividades recreodeportivas ,con grupos de población desplazada, discapacidad, indígena, room, afro, raizal, palenquero y migrantes,  igualmente el coordinador quien realiza el seguimiento, información y evaluación del programa , escuelas Deportivas Para Todos, el psicólogo está realizando intervenciones psicosociales con los padres de familia y los niños pertenecientes a estas escuelas, y el médico encargado de realizar las valoraciones médicas a estos mismos niños, estas clases se están realizando de forma virtual , debido a la pandemia presentada a nivel Mundial.
Los niños  atendidos por municipio son los siguientes:     Armenia (31), Calarca (42),  Pijao (39), Córdoba (39), Salento (29), La Tebaida (87),    Buenavista (38), Circasia (30), Montenegro (40),   Génova 26, Quimbaya (72),  Filandia (29).
Nota. se atendieron los municipios porgramados pero la cobertura fue menos debido a las restricciones por el gobierno nacional para la realizacion de eventos y actividades masivas </t>
  </si>
  <si>
    <t>Durante la vigencia 2021 se cumplió con  la meta de prestar servicios de Escuelas Deportivas en los 12 municipios del Departamento, mediante el programa ESCUELAS DEPORTIVAS PARA TODOS, de los cuales 10 fueron con recursos del Ministerio y 2 con recursos del Instituto. Por una parte se ejecutó el  convenio COID 718 firmado con el Ministerio del Deporte, impactando 10 municipios (sexta categoría) Buenavista,  Salento,  Filandia,  Génova,  la Tebaida,  Quimbaya,  Montenegro,  Pijao,  Circasia y  Córdoba, donde se realizó un cambio en la cual sale la disciplina de karate, incluyendo el deporte de atletismo en el Municipio de Córdoba.
Los formadores realizaron la socialización de este programa con los coordinadores de deporte Municipal, juntas de acción comunal, resguardos indígenas, entre otras comunidades con el fin de convocar los niños (as) y adolescentes  en edades de 6 a 12 años, cumpliendo con 16 horas de trabajo de acuerdo con el deporte y Municipio asignado, 4 sesiones de 90 minutos, cada sesión de lunes a sábado  con cada grupo.  El total de niños beneficiados es de 400.
Los formadores terminaron realizando un festival deportivo con los niños de las escuelas deportivas en cada Municipio.
Adicional se impactaron los municipios de Armenia y Calarcá con monitores de escuela deportiva, los cuales se contrataron a través de recursos propios"</t>
  </si>
  <si>
    <t>Se realizaron  en los  12 municipios  del departamento del Quindio escuelas deportivas  las cuales se beneficiaron un total de 1.088 personas  con actividades como :  baile deportivo , gimnasia, futbol, fútbol de salón, fútbol sala, baloncesto , voleibol, patinaje, y atletismo motociclismo, levantamiento de pesas y badminton. Dentro de las acciones a garantizar el servicio de escuelas deportivas ,se realizaron visitas a los diferentes municipios ( Armenia, la Tebaida, Calarcá, corregimiento de Barcelona, Génova, Buenavista, Quimbaya, Montenegro, Filandia, Circasia, Pijao, Córdoba y Salento)  con el fin de socializar el programa con los coordinadores de deporte y presidentes de juntas de acción comunal, se desarrollo el programa en los sitios mencionados  semanalmente con 9 horas de trabajo, distribuidas así 6 sesiones tres veces a la semana con una duración de 90 minutos  cada sesión , con un mínimo de 30 integrantes en los cuales  se trabajo con implementación deportiva de Indeportes Quindío. se incentivo el Desarrollo  hábitos de vida activos y saludables como :  a)capacidades físicas para desarrollo integral del individuo. b) Práctica de diversas disciplinas deportivas como un medio de ocio y disfrute personal.</t>
  </si>
  <si>
    <t>Se brindó el servicio de Escuelas deportivas en diferentes disciplinas, en los 12 Municipios del Quindío, en el primer trimestre de la presente vigencia</t>
  </si>
  <si>
    <t>A pesar de que al momento no se han construido viviendas nuevas de interes prioritario, se viene trabajando en la formulacion del proyecto para la construccion y materializacion de viviendas nuevas en los municipios del Quindio y en especial en la ciudad de Armenia, bajo la modalidad de alianza publico privada, con un constructor independiente.</t>
  </si>
  <si>
    <t>Se realizaron la planificación y estudios previos para la ejecución y cumplimiento de la meta propuesta.
A través del convenio No. 002 de 2021 celebrado con el municipio de Quimbaya se esta realizando la construcción de 16 viviendas de interés prioritario, las cuales no se alcanzaron a entregar en esta vigencia.</t>
  </si>
  <si>
    <t>Se realizó  convenio cuyo objeto es:"AUNAR ESFUERZOS ENTRE EL MUNICIPIO DE QUIMBAYA Y PROYECTA PARA LA CONSTRUCCION DE UN PROYECTO DE VIVIENDA DE INTERES PRIORITARIO". en el cual se ejecutó el contrato interadministrativo con los municipio de Quimbaya para la construcción de dos (2) bloques bifamiliares de (4) viviendas cada uno proyecto llamado  "Ciudadela el Sueño", 4ta Etapa; en total se realizó la construccion de 16 viviendas.</t>
  </si>
  <si>
    <t>Se encuentra adelantando la ejecución de obra, q hace parte del convenio interadministrativo N°003 del 2023 y el cual tiene por objeto “AUNAR ESFUERZOS ENTRE EL MUNICIPIO DE QUIMBAYA Y PROYECTA PARA LA CONSTRUCCIÓN DE UN PROYECTO DE VIVIENDA DE INTERES PRIORITARIO”, y tiene la finalidad de construir dos bloques bifamiliares (cada uno de 4 viviendas) en la Ciudadela El Sueño.</t>
  </si>
  <si>
    <t>Gobernación - Sec, Aguas e Infraestructura</t>
  </si>
  <si>
    <t>Viviendas de Interés Social urbanas mejoradas</t>
  </si>
  <si>
    <t>Viviendas de Interés Prioritario urbanas mejoradas</t>
  </si>
  <si>
    <t>Se mejoraron un total de 32 apartamentos en la ciudad de Armenia, conjunto Villa Flor, y Ziruma. Respecto al  conjunto Villa Flor  los cuales se entregaron  a los periodostas del Departamento,  lograndose asignacion y entrega despues de un total de 8 años de luchas administrativas.
Por otra parte, se contrato profesionales de apoyo con el fin de avanzar , en la formulacion del proyecto de mejoramiento de vivienda en la ciudad de Armenia, bajo la estrategia del gobierno nacional Vivienda Digna, Casa Digna, a traves de la cual se cofinanciara  recursos economicos para el mejoramiento de 300 viviendas  de los estratos 1 y 2  ubicados en barrios del sector piloto de la ciudad.</t>
  </si>
  <si>
    <t>Se realizaron la planificación y estudios previos para la ejecución y cumplimiento de la meta propuesta.</t>
  </si>
  <si>
    <t>Se realizaron ajustes de las visitas técnicas y sociales con el objetivo de  identificar a los beneficiarios de mejoramientos de vivienda y saneamiento básico (cocinas y baños), de ciento trece (113) familias del Municipio de Montenegro. 
Se realizaron , ajustes, visitas técnicas y sociales para identificar a los beneficiarios de los mejoramientos de vivienda y saneamiento básico (cocinas y baños), de ciento trece (161) familias del Municipio  de La Tebaida a la población más vulnerable.
De acuerdo a las necesidades priorizadas en cada una de las viviendas elegidas, se suscribirá convenio interadministrativo con los municipios.para intervenir:
VIVIENDA DE INTERES PRIORITARIO - VIP
Tebaida: 106 
Montenegro: 66</t>
  </si>
  <si>
    <t>Para el Municipio de Montenegro, se esta ade la celebracion del convenio interadministrativo entre el Municipio, la Gobernación del Quindío y Proyecta, por medio del cual se lleve a cabo el mejoramiento de ciento doce (112) viviendas para el saneamiento básico de cocinas y baños, a población vulnerable.  ya se realizaron las visitas técnicas y sociales a las viviendas y está en construcción por parte del área jurídica los estudios previos para la etapa precontractual.
Para el Municipio de La Tebaida, se realizará la celebracion del convenio interadministrativo entre el Municipio, la Gobernación del Quindío y Proyecta, por medio del cual se lleve a cabo el mejoramiento de ciento doce (159) viviendas para el saneamiento básico de cocinas y baños, a población vulnerable.  ya se realizaron las visitas técnicas y sociales a las viviendas y está en construcción por parte del área jurídica los estudios previos para la etapa precontractual.</t>
  </si>
  <si>
    <t>Instituciones públicas y privadas asistidas técnicamente en métodos de resolución de conflictos</t>
  </si>
  <si>
    <t>Durante el periodo comprendido entre los meses de Octubre y Diciembre se brindó servicio de asistencia técnica para la implementación de los métodos de resolución de conflictos a diez (10)  instituciones educativas públicas de departamento, mediante el acompañamiento en  la actualización de los manuales de convivencia de las instituciones educativas  :  Colegio Hojas Anchas (Circasia), Jhon F Kennedy (Calarcá), Liseo Andino de la Santísima trinidad ( Filandia), Policarpa Salavarrieta (Quimbaya), Segundo Henao (Calarcá), María Goreti (Montenegro), Colegio Francisco Mirando (Filandia), Colegio Libre (Circasia), Instituto Génova (Génova), Ramon Mesa Londoño (Quimbaya).</t>
  </si>
  <si>
    <t>Durante la vigencia 2021  se brindó servicio de asistencia técnica para la implementación de los métodos de resolución de conflictos a  (24) instituciones educativas públicas del departamento del Quindío, mediante el acompañamiento en la actualización de Manuales de Convivencia de las siguientes Instituciones Educativas:      
IE Henry Marín Granada (Circasia)  
IE Luis Eduardo Arango Cano (Circasia) 
IE Rafael Uribe Uribe (Calarcá) 
Colegio San José (Calarcá)    
IE Los fundadores (Montenegro)
IE Jesús Maestro (Montenegro)
IE La Popa (La Tebaida)
IE Institución educativa Gabriela Mistral (La Tebaida)
IE Institución educativa pedacito de cielo (La Tebaida)
IE Institución educativa Luis Granada Mejía (Pijao)
IE Institución educativa santa teresita (Pijao)
IE Institución educativa corazón de Jesús (Filandia)
IE Luis Arango Cardona (Tebaida)
IE Antonio Nariño (Tebaida)
I.E San Vicente (Génova)
Instituto (Génova)
I.E (Tebaida)
I.E Baudilio Montoya (Calarcá)
I.E Colegio Goretti (Montenegro)
I.E Instituto (Montenegro)
I.E Ramon Mesa Londoño (Montenegro)
I.E San José (Calarcá)
I.E General Santander (Calarcá)
I.E Marco Fidel Suarez (Montenegro)
Se brindó asistencia técnica para fortalecer  (13) instituciones privadas de carácter comunal en lo concerniente a los métodos de resolución de conflictos. Las cuales son:
Barrio Laureles del municipio de Quimbaya
Barrio el Despacio del municipio de Quimbaya
Barrio Agualinda del municipio de Quimbaya
Barrio Orlando Martínez Callejas Quimbaya
Vereda pinares Circasia
Barrio cacique Quimbaya
Barrio la playita Pijao
Sector galería municipal Montenegro
Representantes asocomunal (Salento)
Representantes asocomunal (Pijao)
Representantes asocomunal (Circasia)
JAC (Córdoba)
JAC Barrio Santander (Calarcá)
Se brindó asistencia técnica para fortalecer cuatro (4) organizaciones e instituciones del departamento en lo concerniente a los métodos de resolución de conflictos. Las cuales son:
Fundación SMURFIT KAPPA 
Fundación FARO
Personería La Tebaida
Alcaldía municipal de Pijao
En total se capacitaron a cuarenta y un (41) Instituciones públicas y privadas asistidas técnicamente en métodos de resolución de conflictos.</t>
  </si>
  <si>
    <t xml:space="preserve">
Se brindó servicio de asistencia técnica para la implementación de los métodos de resolución de conflicto a:   
 a) Veinticuatro (24) Instituciones Educativas del departamento del Quindío, mediante el acompañamiento en la actualización de Manuales de Convivencia de las IE Santa Teresa de Pijao - IE Marco Fidel Suarez - IE La Popa - IE San José Circasia - IE General Santander - IE Jesús Divino Maestro - IE Instituto Quimbaya - IE Instituto Pijao-  I.E Henry Marín Granada, internado del Amparo de Niños Juan XXIII - I.E Francisco Miranda- I.E San José Vereda Fachadas Filandia - I.E Liceo Quindío - IE San Bernardo - IE Luis Granada Mejía-Barragán - Instituto Quimbaya -  IE O laya Herrera - IE Liceo Andino- IE Antonio Nariño- IE José María Córdoba - IE Vereda la india - IE San José Filandia - IE de Boquía - Ciudadela educativa José María Córdoba,  ubicadas en 12 municipios como lo son Pijao, Génova, Montenegro, Circasia, Calarcá (Corregimiento de Barcelona) Filandia, Salento, , Quimbaya, Armenia, La Tebaida, Buenavista, Córdoba.
b) Veintiséis  (26) instituciones privadas de carácter comunal en lo concerniente a los métodos de resolución de conflictos en Peñas Blancas, Gaitán, Villa Italia, Rio Lejos, Patio Bonito, Los Juanes, Rio Rojo, Villa Éxito, 20 de Julio, Nueva Colombia, Los Cristales, González, Faro San francisco, San Rafael y San Carlos del ICBF y donde se maneja sus programas, ASOCOMUNALES de Calarcá y Salento,  Barrio Miraflores Bajo del Municipio de Armenia, Ciudadela José María Córdoba, en el municipio de Buenavista las Juntas de Acción Comunal Vereda Sauces, Río Verde, La cabaña, La Granja, Placer, Barrio nuevo horizonte y Barrio central. 
Para la actual vigencia se realizaron talleres dirigidos a otros docentes y nuevos alumnos en temas de resolución de conflictos tales como: Condición Tradicional en el conflicto, estrategias de solución de conflictos, mecanismos para la solución de conflictos, Artículo 19 (Consejos de Seguridad, Convivencia y Comité Civil de Convivencia), Artículo 25 (Comportamientos contrarios a la Convivencia y Medidas Correctivas) y artículo 33 (Comportamientos que afectan la tranquilidad y relaciones respetuosas de las personas) del Código Nacional de Policía con acompañamiento de un profesional en psicología de la Secretaría del Interior.
Nota: las instituciones educativas que coinciden con reportes de vigencias anteriores se reportan porque los temas abordados en resolución de métodos de conflictos y poblaciones atendidas son diferentes. En vigencias anteriores se trataron temas de resolución de conflictos con relación la violencia basada en género y su solución, primeros pasos en convivencia en la resolución de conflictos (Ley 1801 de 2016) dirigido a docentes de las Instituciones Educativas y alumnos de grados 9, 10 y 11.</t>
  </si>
  <si>
    <t xml:space="preserve">
Se brindó servicio de asistencia técnica para la implementación de los métodos de resolución de conflicto y liderazgo social en instituciones educativas y a padres de familia "Escuela para padres" a: Once (11) Instituciones Educativas IE Liceo Andino, IE Sagrado corazón de Jesús Betlemitas en Filandia, Instituto tecnológico en Calarcá,  IE Pedacito de Cielo Álvaro Uribe Vélez en Tebaida, IE Antonio Nariño en Calarcá,  IE Liceo Quindío en Salento, IE Rufino Centro Principal en Armenia, Sede Antonia Santos del Rufino Centro en Armenia, IE Henry Marin Granada en Circasia, IE Libre en Circasia, IE Barragán en Pijao.
Adicional a lo anterior, se brindó asistencia técnica a siete (7) Instituciones privadas de carácter comunal: JAC Vereda el placer- Buenavista, JAC Nuevo Horizonte- Buenavista, JAC La Española en Córdoba, JAC Alfonso López en Córdoba, JAC Bellavista en Córdoba, JAC Centenario en Montenegro, JAC Villa Jerusalén en Montenegro.</t>
  </si>
  <si>
    <t>Sistema penitenciario y carcelario en el marco de los derechos humanos. "Quindío respeta derechos penitenciarios"</t>
  </si>
  <si>
    <t>Servicio de resocialización de personas privadas de la libertad</t>
  </si>
  <si>
    <t>Personas privadas de la libertad (PPL) que reciben Servicio de resocialización</t>
  </si>
  <si>
    <t>Con el fin de promover la resocialización de las personas privadas de a libertad se brindaron herramientas de abordaje a 20 jóvenes del sistema de responsabilidad penal para adolescentes que se encuentran bajo medida de protección en la Fundación Faro, sede San Ignacio los días, los temas tratados fueron:
1. El origen del conflicto.
2. El diálogo como instrumento de solución del conflicto.
3. La escalada del conflicto.
4. La solución pacífica de conflictos.</t>
  </si>
  <si>
    <t>Durante este período se adelantaron acciones de acercamiento con el fin de promover la resocialización de las personas privadas de la libertad, se solicitó información de justicia restaurativa a las comisarias de familia de los municipios del departamento del Quindío en materia de prevención al sistema de responsabilidad penal para adolescentes, igualmente se realizó estudio de  caso, apoyo psicosocial, acompañamiento jurídico a 5 jóvenes vinculados al Sistema Penal para Adolescentes que iniciaron su proceso de resocialización dentro del programa de seguimiento judicial al tratamiento de drogas en el sistema penal para adolescentes.</t>
  </si>
  <si>
    <t xml:space="preserve">En materia de responsabilidad penal para adolescentes se atendieron veintiséis (26) jóvenes privados de la libertad; además de brindarles análisis de sus casos, realización de estudios de caso, apoyo psicosocial, acompañamiento y apoyo jurídico a estos jóvenes vinculados al sistema que iniciaron su proceso de resocialización dentro del programa de seguimiento judicial al tratamiento de drogas en el sistema penal para adolescentes.  Igualmente brinda rutas para estos adolescentes en materia de salud y en inclusión social y se brindaron talleres de emprendimiento para quince (15) adolescentes que se encuentran en el CAE la primavera.
- Se realizaron acercamientos con tres (03) establecimientos penitenciarios del Departamento, Reclusión de Mujeres Armenia (Villa Cristina) - Reclusión de Hombres Armenia (San Bernardo) y Reclusión de Hombres Calarcá; con el fin de adelantar acciones con la población privada de la libertad; teniendo en cuenta que ya se encuentran habilitados los ingresos de funcionarios a estos lugares.
- Se asistió al comité que se lleva a cabo cada dos meses, en pro de mejoramiento de los adolescentes privados de la libertad.                                                                                                                                                                        
-Se realizaron reuniones de manera lúdica y jurídica de capacitación en el Código nacional de seguridad y convivencia ciudadana donde se atendieron diecinueve (19) Jóvenes.
</t>
  </si>
  <si>
    <t xml:space="preserve">En materia de responsabilidad penal para adolescentes se atendieron diez (10) jóvenes privados de la libertad; además de brindarles análisis de sus casos, realización de estudios de caso, apoyo psicosocial, acompañamiento y apoyo jurídico a estos jóvenes vinculados al sistema que iniciaron su proceso de resocialización dentro del programa de seguimiento judicial al tratamiento de drogas en el sistema penal para adolescentes con acta de compromisos y principio de oportunidad.
</t>
  </si>
  <si>
    <t>Servicio de orientación y comunicación a las víctimas</t>
  </si>
  <si>
    <t xml:space="preserve">Se impactaron 200 personas víctimas del conflicto a través del Departamento del Quindío, de las cuales hacen parte las siguientes actividades: 
1. Se realizó socialización de rutas de protección a las víctimas de los 12 municipios del Departamento                              
2. Entrega de agendas y pendones educativos a las mesas municipales y departamental de víctimas                                                                                                                                                                                                 
3. Se realizo socialización de diferentes campañas, estrategias y cursos remitidos desde las diferentes entidades del nivel territorial y nacional, mediante las cuales se benefician las víctimas del conflicto.                                                                                                                                                                                                                                            
4. Se brindó asistencia y capacitación a las víctimas de los 12 municipios del departamento en ley de víctimas, restitución de tierras y sus enfoques reglamentarios                                                                                                                                                                                                                                                                                     
5. Se realizaron jornadas de talleres en DDHH con los miembros de las 12 mesas municipales de víctimas                                                                                                                                                    
6. Entrega de equipos de cómputo a los comités de la Mesa Departamental de víctimas, en calidad de comodato                                                                                                     
7. Se realizó diligenciamiento de RUCSIST y Tablero PAT departamental, herramientas que se diligencian semestralmente en los tiempos establecidos                                                                                                                                                                             
8. Se brinda asistencia a los doce municipios del departamento en la construcción de los PAT, además se apoya en el seguimiento y actualización de los mismos, de acuerdo a las acciones articuladas con el PAT departamental                                                                                                                                                                                                                                                  
9. Apoyo económico al municipio de Génova para adelantar el proceso de caracterización de la población víctima, radicada en el municipio   </t>
  </si>
  <si>
    <t>Se tramitaron 500 solicitudes referentes a: 
• Socialización de rutas de protección a las víctimas de los 12 municipios del Departamento, a los líderes y lideresas víctimas del departamento del Quindío.
• Seguimiento del PAT departamental de víctimas con un cumplimiento del 100 %.
• Convenios interadministrativos para adelantar proceso caracterización en los municipios de Circasia, Salento, Quimbaya.
• Jornadas de prevención a vulneraciones de derechos humanos con víctimas en los 12 municipios del departamento.
• Entrega de material educativo (agendas y pendones) a las mesas municipales y departamentales de víctimas.                                                                                                                                        
• Eventos con niños víctimas del conflicto armado para la celebración de la navidad.</t>
  </si>
  <si>
    <t xml:space="preserve">
Se tramitaron 900 solicitudes relacionadas con los siguientes temas:
- Asistencia técnica en ley 1448 del 2011 y protocolo de participación, rutas de protección a víctimas del conflicto del departamento del Quindío, atención y orientación a las víctimas del conflicto declarantes en el departamento del Quindío, participación en la bolsa de adquisición de elementos tecnológicos adquiriendo un video beam y una impresora con el fin de fortalecer el normal funcionamiento del comité plenario de la mesa departamental de víctimas del Quindío.
- Se culminó con éxito el reporte de la plataforma RUSICST.
- De acuerdo en lo estipulado en la Ley 1448 se brindó asistencia técnica a los 12 municipios del departamento en los comités y subcomités de víctimas.
-Convenio interadministrativo con el Municipio de Génova para la caracterización de las víctimas del conflicto armando del municipio. 
</t>
  </si>
  <si>
    <t>Se tramitaron 360 solicitudes relacionadas con los siguientes temas:
-Taller lúdico en rutas de prevención y protección de NNA
- Capacitación en rutas de prevención y protección reclutamiento forzado
- Taller lúdico rutas de prevención Delito Reclutamiento Forzado y Violencia Sexual
Se culminó el reporte del segundo semestre del 2022 de la plataforma Reporte Unificado del Sistema de información, coordinación y Seguimiento Territorial de la Política Pública de Victimas del Conflicto Armado Interno RUSICST.</t>
  </si>
  <si>
    <t>Inclusión social y productiva para la población en situación de vulnerabilidad. "Tú y yo, población vulnerable incluida"</t>
  </si>
  <si>
    <t>Servicio de atención y asistencia para la población excombatiente del Departamento del Quindío</t>
  </si>
  <si>
    <t>Población excombatiente beneficiada</t>
  </si>
  <si>
    <t>1. Se brindo atención y asistencia a la población excombatiente del Departamento del Quindío, a través de la entrega de ayudas humanitarias de emergencia a los excombatientes en proceso de reintegración y reincorporación. Además de visitas técnicas a los proyectos productivos de estas personas con el fin de verificar la existencia y necesidad de los mismos y fortalecerlos.
2. Realización de foro por la PAZ Y LA RECONCILIACIÓN en los 12 municipios del Departamento del Quindío.</t>
  </si>
  <si>
    <t>Articulación para la sisbenización de 25 personas de la población excombatiente radicada en el departamento del Quindío, las cuales se atendieron brindando capacitaciones en prevención y protección de los derechos humanos en la socialización de la ruta de protección, conversatorio en construcción de paz y memoria histórica en el territorio. Igualmente, se llevó a cabo taller pedagógico cumbre departamental de paz. Una jornada de reconciliación y reincorporación a la vida civil, una jornada de reconciliación y reincorporación a la vida civil.</t>
  </si>
  <si>
    <t>Se brindó acompañamiento a diecinueve (19) excombatientes, con relación a activación de rutas y programas de protección, visitas de fortalecimiento a emprendimientos y articulación con los municipios para el proceso de sisbenización. Los municipios impactados fueron Armenia, Quimbaya, Calarcá y La Tebaida.
Adicionalmente, se realizó apoyo a seis (6) personas pertenecientes a la población excombatiente, a los municipios Calarcá córdoba, Armenia y Quimbaya, con entrega de elementos y herramientas para el fortalecimiento de proyectos productivos.</t>
  </si>
  <si>
    <t>Se realizó la articulación Institucional entre la Gobernación del Quindío y la Agencia de Reincorporación y Normalización (ARN) con el fin de crear el plan de acción 2023 con la población excombatiente.</t>
  </si>
  <si>
    <t>Familias en Acción</t>
  </si>
  <si>
    <t>Se impactaron 34,400 hogares en los 12 municipios del Quindío, y 22,621 personas, fuente de información página oficial del DPS.</t>
  </si>
  <si>
    <t>Se impactaron 14,236 hogares en los 12 municipios del Quindío, y 21,326 personas, fuente de información página oficial del DPS.</t>
  </si>
  <si>
    <t>Se impactaron 14562 personas en 9 municipios del Quindio y se giro un pago extra en el año, por la emergencia sanitaria del Covid. Fuente de información página oficial del DPS.</t>
  </si>
  <si>
    <t>Se impactaron 7,416 personas en el Departamento del Quindío. Fuente de información página oficial del DPS.</t>
  </si>
  <si>
    <t>Para el cumplimiento de la meta de producto se llevaron a cabo las siguientes acciones:
* Implementación de la herramienta HGL (Herramienta de Gestión Local): Es una herramienta que proporciona el Ministerio del Interior a las entidades territoriales (Departamentos y Municipios). 
* Se prestó asistencia técnica a los municipios del Departamento del Quindío para activar y utilizar herramienta. En esta herramienta se cruza la información de las víctimas del conflicto armando que solicitan atención a los municipios y el Departamento.
* Se participó en la compra de elementos de bodega para la entrega de ayudas humanitarias, como kit de aseo, kit de cocina y cobijas.
Lo anterior permitió realizar entrega de ayudas humanitarias inmediatas y en especie a 96 personas de los municipios de Quimbaya y Calarcá y familias indígenas del cabildo indígena embera cativo barrio Miraflores de la ciudad de Armenia. Estas ayudas se entregaron en los municipios de Quimbaya y Calarcá y consistieron en kit de aseo, kit de cocina, y cobijas.</t>
  </si>
  <si>
    <t>Se realizó entrega de ayudas humanitarias de emergencia a 229 personas víctimas del conflicto armado del departamento, las cuales están compuestas por kit de aseo, kit de cocina, colchonetas y cobijas, entregados de manera física de acuerdo a las existencias que se tienen en bodega para la atención de estos eventos ; cabe precisar que dentro de ese grupo de 229 personas , a través de acto administrativo se entregaron ayudas humanitarias inmediatas a 97 personas víctimas del conflicto armado declarantes en los municipios de Montenegro y Circasia, las cuales corresponden a apoyo en alimentación y alojamiento.</t>
  </si>
  <si>
    <t>Se han realizado las acciones a través de las Secretarías de Gobierno de los Municipios del Departamento para poner en conocimiento la oferta con relación a ayudas humanitarias. Se firmó Acuerdo de corresponsabilidad entre Gobernación del Quindío y la Unidad de Victimas, donde la gobernación apoya a las víctimas con ayuda humanitaria a partir del segundo mes de desplazamiento. 
A la fecha no se han presentado solicitudes por parte de los municipios.</t>
  </si>
  <si>
    <t>Servicio de accesibilidad a contenidos web para fines pedagógicos</t>
  </si>
  <si>
    <t>Estudiantes con acceso a contenidos web en el establecimiento educativo</t>
  </si>
  <si>
    <t xml:space="preserve">Se realizó transferencia  de recursos para fortalecer la educación en casa con apoyo de conectividad, mediante planes móviles para los estudiantes matriculados en instituciones educativas oficiales del departamento del Quindío. </t>
  </si>
  <si>
    <t xml:space="preserve">
Para la meta de servicio de accesibilidad a contenidos web para fines pedagógicos, se celebró contrato de prestación de servicios profesionales, donde se establecieron obligaciones relacionadas con asistencia técnica y profesional a las 54 Instituciones educativas para la ejecución del proyecto de conectividad, al igual que realizar diagnósticos técnicos, actualizaciones y pruebas de configuración a equipos e infraestructura Wifi de las instituciones educativas, para la operación de la infraestructura de red y el funcionamiento de la plataforma educativa, con el fin de que los docentes y estudiantes cuenten efectivamente con el acceso a contenidos web educativos como un recurso para fortalecer sus prácticas educativas, beneficiándose más de 8000 estudiantes.</t>
  </si>
  <si>
    <t>10.350 Estudiantes con acceso a contenidos web en las 54 Instituciones Educativas Oficiales, con apoyo técnico a través del contrato de prestación de servicios profesionales No. 0714 de 2022, con la asistencia técnica y profesional a dichas Instituciones Educativas y sus sedes anexas si lo requieren en todo lo relacionado al proyecto de conectividad (Diagnósticos en Infraestructura Tecnológica, actualizaciones y pruebas de configuración a equipos e infraestructura WiFi, operación de la infraestructura de red y el funcionamiento de la plataforma educativa CAMPUS VIRTUAL - INTEGRATIC.
Asistencia técnica y profesional permanente a las 54 Instituciones Educativas para la ejecución del proyecto de conectividad,  diagnósticos técnicos, actualizaciones y pruebas de configuración a equipos e infraestructura WiFi de las instituciones educativas, para la operación de la infraestructura de red y el funcionamiento de la plataforma educativa, con el fin de que los estudiantes cuenten efectivamente con el acceso a contenidos web educativos como un recurso para fortalecer sus prácticas educativas.</t>
  </si>
  <si>
    <t>4.308  Estudiantes con acceso a contenidos web en las 54 Instituciones Educativas Oficiales
En el primer trimestre se realizan visitas técnico y profesional a las instituciones educativas oficiales Instituto Calarcá y General Santander de Calarcá; José maría Córdoba; San Vicente de Paul; Goretti e instituto Montenegro; La Mariela, Simón Bolívar; El Laurel y Liceo Quindío , para la operación de la infraestructura red Wifi el funcionamiento de la plataforma educativa, en las cuales el objetivo es verificar el funcionamiento de los equipos de red y del equipo en que se tenga en funcionamiento la plataforma educativa, evidenciando el acceso de los equipos tecnológicos del establecimiento educativo, desde diferentes puntos de acceso de la institución educativa, para lo cual se está beneficiando con acceso a contenidos web a los estudiantes de las instituciones mencionadas.</t>
  </si>
  <si>
    <t>Establecimientos educativos conectados a internet</t>
  </si>
  <si>
    <t xml:space="preserve">El servicio de accesibilidad a contenidos web para fines pedagógicos, se implementó en las 54 I.E. ,  beneficiandose 7.650 estudiantes, ya que a  causa de la emergencia sanitaria ocasionada por la pandemia covid-19, las sedes educativas no han prestado el servicio  directamente en sus infraestructuras físicas, sino a través de la educación en casa, razón por la cual los establecimientos no han requerido servicio de conectividad para los procesos de enseñanza - aprendizaje. sin embargo con este recurso de trabajo conectividad en casa a través de la adquisición de planes móviles para estudiantes. </t>
  </si>
  <si>
    <t xml:space="preserve">Para la meta de servicio  de accesibilidad a contenidos web para fines pedagógicos, C) El MEN promueve la apropiación de las TIC en el sector educativo público; así, ha incluido en el PNDE 2016-2026, el 6°Desafío Estratégico con el objetivo "Impulsar el uso pertinente, pedagógico y generalizado de las nuevas y diversas tecnologías para apoyar la enseñanza, la construcción de conocimiento, el aprendizaje, la investigación y la innovación, fortaleciendo el desarrollo para la vida”, con el lineamiento estratégico “Formar a los maestros en el uso pedagógico de las diversas tecnologías y orientarlos para poder aprovechar la capacidad de estas herramientas en el aprendizaje continuo. Esto permitirá incorporar las TIC y diversas tecnologías y estrategias como instrumentos hábiles en los procesos de enseñanza-aprendizaje y no como finalidades. En este sentido, se continúa fortaleciendo el servicio de conectividad educativa para apoyar los 150 establecimientos educativos del departamento del Quindío. </t>
  </si>
  <si>
    <t>Se dió inicio al programa de conectividad III mediante la orden de compra número 93628 con fecha 21/07/2022 con justificación  PRESTACION DE SERVICIO DE CONECTIVIDAD PARA ESTABLECIMIENTOS EDUCATIVOS ADSCRITOS A LA SECRETARÍA DE EDUCACIÓN DEL DEPARTAMENTO DEL QUINDÍO, BAJO LOS CRITERIOS DE CALIDAD EN LAPRESTACION DEL SERVICIO, DISPONIBILIDAD Y COBERTURA, CONFORME A LO SEÑALADO EN EL LINEAMIENTO TECNICO DEL PROGRAMA DE LA ESTRATEGIA DE CONECTIVIDAD ESCOLAR DEL MINISTERIO DE EDUCACIÓN NACIONAL PARA LAVIGENCIA 2022, EN LO COINCIDENTE CON EL ACUERDO MARCO DE SERVICIOS DECONECTIVIDAD DE COLOMBIA COMPRAEFICIENTE para un total de 73 Sedes Educativas conectadas.</t>
  </si>
  <si>
    <t>En el primer trimestre para el proceso de conectividad se elabora la etapa precontractual, la cual se publicó en página de Colombia compra eficiente acuerdo marco, teniendo como oferente definido el operador Media Commerce quien será el encargado de este proceso, se realiza un cronograma de visitas técnicas para evaluar estados de conexiones y equipos para realizar la instalación y puesta en funcionamiento del servicio en las IE beneficiadas.</t>
  </si>
  <si>
    <t>Servicio educativos de promoción del bilingüismo</t>
  </si>
  <si>
    <t>Estudiantes beneficiados con estrategias de promoción del bilingüismo</t>
  </si>
  <si>
    <t>Se beneficiaron 102 estudiantes de 32 instituciones educativas oficiales del departamento, con estrategias de promoción del bilingüismo,  a través de la realización de la actividad académica "concurso departamental de deletreo en inglés" con el apoyo del instituto para enseñanza del inglés American School Way   y el  personal idoneo de la Secretaría de Educación Departamental,  donde se llevó a cabo el fortalecimiento de habilidades comunicativas en el manejo del inglés. La actividad se realizó de manera virtual como consecuencia del aislamiento preventivo por la pandemia Covid 19.
La siguiente es la distribución de estudiantes beneficiados por institución educativa: Gabriela Mistral (3 estudiantes), La Mariela (3 estudiantes), Baudilio Montoya (3 estudiantes), Luis Eduardo Calvo Cano (6 estudiantes), Román María Valencia (3 estudiantes), Segundo Henao (3 estudiantes), Antonio Nariño de Calarcá (3 estudiantes), Sagrado Corazón de Jesús (6 estudiantes), María Inmaculada (3 estudiantes), Libre (3 estudiantes), Rafael Uribe Uribe (3 estudiantes), Robledo (3 estudiantes), San José de Calarcá (3 estudiantes),  Instituto Buenavista (3 estudiantes), Instituto Calarcá (3 estudiantes), Instituto Tecnológico (3 estudiantes), Jhon F. Kennedy (3 estudiantes), José María Córdoba (3 estudiantes),  Luis Arango Cardona (3 estudiantes), Pedacito de Cielo (3 estudiantes), Santa María Goretti (3 estudiantes), Antonio Nariño de La Tebaida (3 estudiantes), General Santander de Calarcá (3 estudiantes), Instituto Tebaida (3 estudiantes), Instituto Pijao (3 estudiantes), Instituto Quimbaya (3 estudiantes), Los Fundadores (3 estudiantes), Boquía (3 estudiantes), General Santander de Montenegro (3 estudiantes), Jesís María Morales (3 estudiantes), Liceo Quindío (3 estudiantes), Simón Bolívar (3 estudiantes).</t>
  </si>
  <si>
    <t>4.760 estudiantes de grados 5 y 9 beneficiados con estrategias de promoción de bilinguismo, a través de la adquisición de material pedagógico, buscando fortalecer los procesos de enseñanza y aprendizaje. Esta adquisición de material se entregó en las siguientes IE: CALARCÁ (Antonio Nariño, Baudilio Montoya, general Santander, instituto Calarcá, Jhon f Kennedy, Rafael Uribe Uribe, robledo, Román maría valencia, ciudadela san Bernardo, san Rafael, segundo Henao, instituto tecnológico), CIRCASIA (Henry Marín  granada), CÓRDOBA (José María Córdoba), FILANDIA (Sagrado corazón de Jesús, San José), GÉNOVA (Instituto Génova, San Vicente de Paul), LA TEBAIDA (Antonio Nariño, Gabriela Mistral, Instituto Tebaida, La Popa, Luis Arango Cardona, Pedacito de Cielo, Santa Teresita), MONTENEGRO (Instituto Montenegro, Jesús Maestro, Los Fundadores, Marco Fidel Suárez), PIJAO (Instituto Pijao, La Mariela, Santa Teresita), QUIMBAYA (Ramón Mesa Londoño, Instituto Quimbaya, Mercadotecnia María Inmaculada, Naranjal, Policarpa Salavarrieta, Simón Bolívar), SALENTO (Boquía).</t>
  </si>
  <si>
    <t xml:space="preserve">11.808 estudiantes de grados cuarto a once de las  Instituciones Educativas de los municipios del Quindío beneficiados con estrategias de fortalecimiento y uso del inglés a través del concurso de deletreo en inglés “Spelling Bee Contest”:
* Se apoyó la realización del concurso en las siguientes Instituciones Educativas Santa María Goretti de Montenegro, John F. Kennedy de Calarcá, Hojas Anchas de Circasia, San Vicente de Paul e Instituto Génova, Instituto Pijao, La Mariela, Santa Teresita, Instituto Buenavista, Rio verde Bajo, Liceo Quindío, Boquia, Antonio Nariño, Baudilio Montoya, General Santander, Instituto Calarcá, Jesús María Morales, Jhon f. Kennedy, Rafael Uribe Uribe, Robledo, Román María Valencia, San Bernardo, San José , San Rafael, Segundo Henao, Instituto Tecnológico, Instituto Quimbaya, Mercadotecnia María Inmaculada, naranjal, Policarpa Salavarrieta, Simón Bolívar.
* Se realizó Articulación del bilingüismo con la actividad Emprende Picnic y QuiMun con la participación de 65 estudiantes de básica secundaria y media de las instituciones educativas oficiales del Departamento
* Se realizó transferencia a la Institución Educativa Román María Valencia para desarrollar la estrategia Olimpiadas Bilingües de Matemáticas según Resolución No. 06296 del 2 de septiembre de 2022. </t>
  </si>
  <si>
    <t>La Secretaría de Educación está organizando el XII Concurso de Deletreo en inglés que se llevará a cabo durante el segundo semestre del año en curso, como actividad extracurricular donde participan estudiantes de grados 4 a 11. 
A la fecha se realizó la consolidación del vocabulario de las cuatro categorías el cual se envió a los docentes de inglés de las 54 instituciones educativas del Departamento.</t>
  </si>
  <si>
    <t>Servicios educativos de promoción del bilingüismo</t>
  </si>
  <si>
    <t>Instituciones educativas fortalecidas en competencias comunicativas en un segundo idioma</t>
  </si>
  <si>
    <t>El servicio educativo de  promoción del bilingüismo, se ha venido cumpliendo en las 54 instituciones educativas oficiales del Quindío,  a través del Campus Virtual Quindío de la página web de la Secretaría de Educación Departamental, trabajo desarrollado por el equipo de profesionales de Calidad Educativa se han compartido desde el mes de abril de 2020 contenidos educativos virtuales para la enseñanza del inglés desde preescolar hasta grado 11 tales como videos, canciones, juegos, textos guía, imprimibles, hojas de ejercicios, textos guía en pdf, formatos de planeación de clases y el plan de área de inglés para desarrollar con estudiantes de aula convencional y de aula multigrado. Desde la dirección de calidad educativa se acordó cargar dichos contenidos de manera virtual en el campus virtual INTEGRATIC para las instituciones educativas dadas las condiciones de no presencialidad de estudiantes y docentes como consecuencia de la emergencia sanitaria Covid-19.</t>
  </si>
  <si>
    <t>La meta Servicios Educativos de Promoción del Bilingüismo - Instituciones educativas fortalecidas en competencias comunicativas en un segundo idioma; la Dirección de Calidad Educativa se encuentra en la formulación y revisión de diferentes procesos para la adquisición de material pedagógico, mobiliario escolar, herramientas tecnológicas, entre otras, para las 54 Instituciones Educativas Oficiales del Departamento; Así mismo se encuentran en procesos de transferencia (Solicitud Registros Presupuestales) a la Alcadia del Municipio de Circasia con el fin de apoyar la lectura y escritura de cuentos en castellano e inglés; con el fin de fortalecer las competencias comunicativas en bilingüismo.
En el marco de las estrategias de promoción del bilingüismo para los estudiantes matriculados en las 54 Instituciones Educativas Oficiales del Departamento del Quindío tenemos que, dentro de las transferencias de recursos realizadas mediante resolución, la Secretaría de Educación Departamental aprueban y ejecutan transferencia  a 54 Instituciones Educativas (I.E. Santa María Goretti - Montenegro, I.E. Jhon F. Kennedy y I.E. Segundo Henao - Calarcá, I.E. Pedacito de Cielo - La Tebaida, como respuesta a la solicitud realizada por los rectores(as) de dichas Instituciones. Esto con el fin de adquirir material didáctico para fortalecer el bilingüismo en el marco del mejoramiento de la calidad educativa.</t>
  </si>
  <si>
    <t>38 instituciones Educativas Oficiales fortalecidas en competencias comunicativas en un segundo idioma, a través del acompañamiento en la gestión Institucional del Bilingüismo como lengua extranjera, así como apoyo para el uso y apropiación del material pedagógico y didáctico y la aplicación del currículo sugerido por el Ministerio de Educación Nacional para la Enseñanza del Inglés Grados 6 a 11.
• Municipio de Calarcá: Román María Valencia, General Santander, Antonio Nariño, San Rafael, Instituto Tecnológico, Baudilio Montoya.
• Municipio de Quimbaya: Policarpa Salavarrieta, La Mercadotécnica, Inst. Quimbaya, Simón Bolívar, El Laurel, El Naranjal, Ramon Messa.
• Municipio de Génova: Instituto Génova, San Vicente de Paul
• Municipio de Salento: Liceo Quindío, Boquía 
• Municipio de circasia: Libre, Hojas Anchas, San José, Henry Marín Granada, Luis Eduardo Calvo Cano.
• Municipio de Pijao: Luis Granada Mejía, La Mariela 
• Municipio de Buenavista: Rio Verde Bajo, Instituto Buenavista
• Municipio de córdoba:  José María Córdoba 
• Municipio de Filandia: Sagrado Corazón, Liceo Andino
• Municipio de Montenegro: Instituto Montenegro, Santa María Goretti, Los Fundadores, marco Fidel Suárez, Jesús Maestro 
• Municipio de la tebaida: Pedacito de Cielo, La Popa, Santa Teresita, Gabriela Mistral 
Se realizó transferencia de recursos mediante la Resolución No. 06296 del 02/09/2022 a la Institución educativa Román María Valencia para apoyar la olimpiada departamental bilingüe de matemáticas dirigida a todos los estudiantes de los grados 2º a 11º de las instituciones educativas del departamento con el fin de fortalecer estrategias de bilingüismo en instituciones participantes; la olimpiada se realizará en el mes de octubre y noviembre del año 2022.</t>
  </si>
  <si>
    <t>A la fecha se ha realizado acompañamiento a las instituciones educativas: Los Fundadores de Montenegro, Gabriela Mistral de La Tebaida en la consolidación del proyecto institucional de PROFUNDIZACIÓN EN INGLÉS COMO LENGUA EXTRANJERA para el fortalecimiento de la Media.</t>
  </si>
  <si>
    <t>Servicio educativo de promoción del bilingüismo para docentes</t>
  </si>
  <si>
    <t>Docentes beneficiados con estrategias de promoción del bilingüismo</t>
  </si>
  <si>
    <t xml:space="preserve">El servicio educativo de  promoción del bilingüismo para docentes, se ha venido cumpliendo en con el fin de fomentar el uso y apropiación del material pedagógico (Textos guía Come to Live) adquirido por la Gobernación del Quindío a través del Proyecto Quindío Bilingüe y Competitivo y en cabeza del profesional universitario encargado del proceso de Bilingüismo en la SEDQ, se convocó durante el mes de abril a docentes licenciados en inglés de las instituciones educativas oficiales del departamento a una jornada de formación virtual liderada por un consultor académico de la editorial Live ABC, la cual contó con la participacion de 37 docentes así: 
Antonio nariño de Calarcá (1 docente), 
Antonio Nariño de La Tebaida (1 docente), 
Baudilio Montoya (1 docente), 
El Laurel (1 docente), 
Gabriela Mistral (1 docente), 
General Santander de Montenegro (1 docente), 
Instituto Calarca (1 docente), 
Instituto Montenegro (1 docente), 
Instituto Génova (1 docente), 
Instituto Pijao (2 docentes), 
Jesús Maestro (1 docente), 
Jesús María Morales (2 docentes), 
José María Córdoba (3 docentes), 
Liceo Quindío (2 docentes), 
Pedacito de Cielo (1 docente), 
Policarpa Salavarrieta (8 docentes), 
Roman María Valencia (1 docente), 
San Vicente de Paul (1 docente), 
Santa María Goretti (4 docentes), 
Santa Teresita de Pijao (1 docente), 
Segundo Henao (1 docente), 
Instituto Tecnológico (1 docente). </t>
  </si>
  <si>
    <t>153 docentes beneficiados con estrategias de bilinguismo de la siguiente manera: Capacitación y asesoría técnica en el Conversatorio "Let's talk about the Coffe Cultural Landscape" con la participación de 26 docentes de las IEs oficiales del departamento. Asistencia técnica en el uso y apropiación de materiales didácticos para la enseñanza del inglés en básica primaria con la participación de 16 docentes de Instituciones educativas oficiales del departamento. Jornada de formación y/o capacitación en metodología para la enseñanza del inglés a cargo de la Fundación Universitaria Internacional la RIOJA (UNIR), beneficiando a 111 docentes de IEs oficiales del Departamento.</t>
  </si>
  <si>
    <t xml:space="preserve">298 docentes beneficiados con estrategias de promoción del bilingüismo así: 
148 docentes beneficiados a través de la ejecución de diferentes actividades lideradas por la Dirección de Calidad Educativa y su equipo de Bilingüismo:
* Presentación – Programa Departamental de Bilingüismo y RED Entre Todos para Todos.
* Jornadas de inmersión lingüística y de formación y/o capacitación en metodología para la enseñanza del inglés a cargo de la Universidad del Quindío.
* Presentación prueba APTIS a docentes licenciados en lenguas modernas en el marco del componente de formación y como parte de la estrategia de inmersión lingüística.
* Jornada académica con la RED de Bilingüismo. 
* Apoyo para el uso y apropiación del material pedagógico y didáctico y la aplicación del currículo sugerido por el Ministerio de Educación Nacional para la Enseñanza del Inglés Grados 6 a 11.
Se brindó asistencia técnica a docentes de Bilingüismo de las Instituciones Educativas San José del Municipio Calarcá, Instituto Génova del Municipio de Génova, Marco Fidel Suarez del Municipio de Montenegro y Boquia del Municipio de Salento con el fin de fortalecer de manera continua las metodologías para la enseñanza y aprendizaje del inglés.
150 docentes participaron en la Jornada de formación a través del Seminario de Profundización “Estrategias de uso de herramientas pedagógicas y didácticas para la enseñanza del inglés en preescolar y básica primaria” Convenio de Asociación No. 045 de 2022 celebrado con la Fundación Universitaria Internacional de la Rioja –UNIR- y la Gobernación del Quindío.
</t>
  </si>
  <si>
    <t>A la fecha se tiene planeado iniciar el proceso de formación con los docentes de las instituciones educativas del departamento del Quindío en estrategias de uso de herramientas pedagógicas y didácticas para la enseñanza de inglés en preescolar y básica primaria.</t>
  </si>
  <si>
    <t>Se encuentra implementado el Fondo de apoyo departamental para el acceso y la permanencia de la educación técnica, tecnológica y superior en el Departamento del Quindío, que permite a aquellos estudiantes mejores en pruebas saber 11 acceder a la educación superior en instituciones de educación superior radicadas en el departamento del Quindío, mediante un beneficio económico de hasta 4 SMMLV. Donde se beneficia un estudiante por cada institución educativa en la categoría mejor pruebas saber 11 y un estudiante en cada categoría de: Competencias deportivas, Competencias artísticas, Alta Vulnerabilidad Económica, Necesidades Educativas y Minoría étnica, que postulan todas las instituciones educativas.
Mediante la Resolución No. 564 de enero 29 de 2020 se aprobaron 56 beneficios económicos a 56 estudiantes egresados de instituciones educativas para el pago de matrícula con el fin que iniciaran estudios superiores durante la vigencia 2020 Se realizaron los pagos por este concepto a  las Universidades del Quindío y  Gran Colombia.</t>
  </si>
  <si>
    <t>Se ejecutaron 2 estrategias o programas de fomento para el acceso y la permanencia a la educación superior o terciaria, así:
• Programa de Fondo de Apoyo para el Ingreso a la Educación Superior: beneficiando a 62 estudiantes egresados de las Instituciones Educativas Oficiales adscritas a la Secretaría de Educación Departamental, a través del pago de matrículas para el ingreso a la educación superior: Universidad EAM: 1 Estudiante – Universidad la Gran Colombia: 2 Estudiantes – Universidad del Quindío: 59 Estudiantes.
• Programa de Articulación Celebrado entre la Universidad del Quindío y las I.E. General Santander del Municipio de Calarcá, Instituto Tecnológico del Municipio de Calarcá – Instituto Quimbaya del Municipio de Quimbaya: beneficiando a 16 estudiantes que cumplieron con los requisitos necesarios para el ingreso a la educación superior en II y/ III semestre de las carreras de Ingeniería de Sistemas y Electrónica y Tecnología en Electrónica.</t>
  </si>
  <si>
    <t>Se continua con 2 Estrategias y programas de fomento para acceso y permanencia a la educación superior o postsecundaria implementados. 
*  Estrategia 1 - Fondo de Apoyo para el Ingreso a la Educación Superior: Reunión con la Universidad del Quindío y rectores de instituciones educativas para presentar proceso de articulación con la Educación superior y las Instituciones Educativas en los programas de Ingeniería de Sistemas y computación, Tecnología en instrumentación electrónica y Lenguas Modernas.
* Estrategia 2 - Articulación con el SENA y la Educación Media: se benefician a estudiantes de grados 10 y 11 de 44 instituciones educativas del departamento con programas de formación de técnico competencias laborales que orientan los centros de formación del SENA: Comercio y Turismo, Centro para el desarrollo de la Construcción y la industria y, Centro Agroindustrial.
Para apoyar este programa se han realizado las siguientes acciones: 
Se realizaron comités con los Directivos SENA (Centro Agroindustrial, Centro para el desarrollo de la construcción y la industria, Centro de comercio y turismo) con el objetivo de realizar seguimiento mensual al programa de articulación que se tiene en 44 Instituciones Educativas adscritas a la secretaria de Educación Departamental.
Se realizó comité con los directivos SENA, con el objetivo de hacer seguimiento al programa de articulación con el SENA, y hacer el alistamiento para la vigencia 2023 con las Instituciones Educativas que continúan articuladas con dicha entidad.</t>
  </si>
  <si>
    <t>Se continúa con dos programas de fomento para acceso y permanencia a la educaión superior, así:
1- Beneficios a estudiantes para ingreso a la educación superior
Se emitió la resolución No. 0987 del 16/02/2023 mediante la cual se aprobaron incentivos económicos a 56 estudiantes egresados de IE oficiales en el año 2022, de los cuales 40 estudiantes ingresaron a la Universidad del Quindío, la Gran Colombia y la EAM. Se realizó el giro de los recursos a estas Universidades por los 40 estudiantes aprobados mediante la resolución mencionada y de 30 estudiantes que venían cursando estudios desde años anteriores, con un monto total de $60.197.609.
2.  Articulación con el SENA
Se firmó el convenio interadministrativo 002 del 2023 entre la Secretaría de Educación Departamental y el Servicio Nacional de Aprendizaje SENA, el cual será desarrollado en las Instituciones Educativas del Departamento del Quindío con los estudiantes de  los grados 10 y 11 con técnicos laborales en diferentes programas de formación. Las Instituciones Educativas serán atendidas por los 3 centros de formación: Centro para el desarrollo de la construcción y la industria; Centro agroindustrial y Centro de comercio y turismo.</t>
  </si>
  <si>
    <t>Se fortalecieron 8 Programas y Proyectos de educación pertinentes, articulados con el sector productivo, a través del acompañamiento continúo de campo en las Instituciones Educativas donde se encuentran desarrollandose:
I.E. Luis Eduardo calvo cano:  Laboratorio en control de calidad de alimentos
I.E. Instituto Buenavista:   Laboratorio pedagógico agroindustrial
I.E. Luis Granada Mejía:  Laboratorio pedagógico de procesos de transformación de fruver, lácteos y cárnicos
I.E. Instituto Génova: Laboratorio pedagógico de café
I.E. Instituto Montenegro: Laboratorio pedagógico de turismo y contenidos
I.E. José María Córdoba: Laboratorio pedagógico de automatización de procesos agroindustriales
I.E. Francisco Miranda: Laboratorio pedagógico de transformación de alimentos
I.E. Baudilio Montoya: Laboratorio de automatización Agropecuaria</t>
  </si>
  <si>
    <t>Un (1) Programas y proyectos que articulan la educación media con la educación técnica, tecnológica y superior en el marco del sector productivo: 
La Institución  Educativa Baudilio Montoya del Municipio de Calarcá ha realizado articulación con el sector productivo con la Asociación Asofamilia, con el objetivo de comercializar los productos generados por los estudiantes:
*Se realizó acompañamiento a la Institución la cual cuenta con una planta de procesos agroindustriales en diferentes líneas de producción. 
Se están realizando actividades para que las Instituciones Educativas adscritas a la Secretaría de Educación Departamental tengan articulación con el sector productivo, teniendo en cuenta los procesos desarrollados al interior de las mismas. 
En el Departamento del Quindío, se tienen alrededor de 100 asociaciones productivas, las cuales pueden aportar significativamente en el fortalecimiento de los proyectos institucionales.</t>
  </si>
  <si>
    <t>Se beneficiaron 620 docentes y directivos docentes de básica (preescolar, primaria, secundaria) y media con estrategias de mejoramiento de sus capacidades, a través de formación docente:
Procesos de formación: 
A) Convenio de asociación con la Corporación Universitaria Remington se realizó formación a docentes y directivos docentes mediante seminarios con una intensidad de 6 horas cada uno en los siguientes temas:
* Habilidades Comunicativas de Primera Infancia: 185 docentes de los niveles de Básica Primaria, secundaria, media y directivos docentes
* Herramientas Teórico-Prácticas para el Desarrollo de una Buena Enseñanza: 268 docentes de los niveles de preescolar, básica primaria y secundaria, media y Directivos docentes
B) Universidad Tecnológica de Pereira UTP: 18 Docentes formados y/o capacitados a través del Diplomado CIBERNÉTICA.
C)  Articulación Público – Privada Empresa EFIGAS 2021: 18 docentes formados/yo capacitados en el Diplomado en estrategias de promoción y animación lectora.
D) Formación DIAN "Cultura de La Contribución en la Escuela- CCE": 131 docentes y directivos docentes formados y/o capacitados, de 22 Instituciones Educativas Oficiales Focalizadas, mediante el programa “Cultura de la Contribución en la Escuela” en cumplimiento a la Resolución Nacional No. 00039 del 30 de abril de 2020.</t>
  </si>
  <si>
    <t xml:space="preserve">1545 docentes de educación inicial, preescolar, básica y media beneficiados con estrategias de mejoramiento de sus capacidades a través de: 
-69 docentes formados en DIDÁCTICA DE LA ENSEÑANZA DE LAS CIENCIAS BÁSICA: Didáctica de la Química – Biología – Física y Electrónica - Matemáticas a través de la Universidad del Quindío - Facultad de Ciencias Básicas y Tecnologías.
-132 docentes participantes en la jornada de capacitación de la RED de Matemáticas de la Secretaría de Educación Departamental.
-Se realizó proceso de formación a 1.344 docentes y directivos docentes sobre evaluación, desarrollo de competencias socioemocionales y discapacidad social mediante Convenio de Asociación No. 045 de 2022 celebrado con la Fundación Universitaria Internacional de la Rioja –UNIR- y la Gobernación del Quindío. 
</t>
  </si>
  <si>
    <t xml:space="preserve">
No se han adelantado procesos de formación, pero nos encontramos en convocatorias a universidades para que presenten propuestas de formación, con el fin de seleccionar oferente para celebrar convenio de formación en el segundo trimestre de 2023, para ello se expidió CDP por valor de 20 millones.</t>
  </si>
  <si>
    <t>Docentes y agentes educativos beneficiarios de Servicio de fortalecimiento a sus capacidades de acuerdo a los referentes nacionales</t>
  </si>
  <si>
    <t>En el 2020 se trabajo en el proceso de homogación de los planes de dllo.</t>
  </si>
  <si>
    <t>94 docentes de preescolar capacitados de acuerdo a los referentes nacionales, mediante los siguientes procesos de formación tales como: Capacitación en el documento Generación de ambientes pedagógicos - Convenio entre la SEDQ con la Universidad Remington se orientó seminario en habilidades comunicativas a la primera infancia " donde participaron los docentes de preescolar - Docentes del Programa Todos Aprender realizaron acompañamiento y formaciones  a docentes de transición de 9 instituciones educativas, en temas apropiación de la Política y lineamientos técnicos en la educación Inicial y seguimiento al material de textos e lectura entregados.</t>
  </si>
  <si>
    <t xml:space="preserve">
263 docentes y agentes educativos de educación inicial, preescolar, básica y media beneficiados con estrategias de mejoramiento de sus capacidades.
* Talleres técnicos con tomadores de decisiones, funcionarios públicos de las entidades vinculados a la atención integral a la primera infancia, representantes de la academia y quienes conforman la mesa de primera infancia, de infancia y adolescencia y de familia - (MEN - Universidades - ICBF - COMFENALCO - Prosperidad Social - Secretarías de Familia, Salud, Cultura, Colegios Privadas, Secretaría de Educación Departamental).
* Encuentros de Socialización de Resultados de la medición nacional de la calidad en grado de transición con actores de la comunidad educativa (rectores, coordinadores, docentes, familias); teniendo como propósito promover el uso de los resultados para la formulación e implementación de los planes de fortalecimiento académico y pedagógicos.
*Encuentro Intercambio de Saberes de la Educación Inicial, realizado por el Ministerio de Educación Nacional.
*Articulación con el Ministerio de Educación, Universidad del Bosque y la secretaria de Educación en la capacitación en el tema Evaluar Para Avanzar
*Capacitación en Seminario de Profundización en: Educación Inicial en el marco del Convenio de asociación celebrado con la Fundación Universitaria Internacional de la Rioja
*Se  brindan  procesos de acompañamiento y seguimiento en el Proyecto de Transiciones Armónicas en las 54 instituciones Educativas, con los 94 Docentes de Transición y familias y cuidadores.
</t>
  </si>
  <si>
    <t>No se han adelantado procesos de formación, pero nos encontramos en convocatorias a universidades para que presenten propuestas de formación, con el fin de seleccionar oferente para celebrar convenio de formación en el segundo trimestre de 2023, para ello se expidió CDP por valor de 5 millones.</t>
  </si>
  <si>
    <t>Servicio de apoyo para el fortalecimiento de unidades productivas colectivas para la generación de ingresos</t>
  </si>
  <si>
    <t>Unidades productivas colectivas fortalecidas</t>
  </si>
  <si>
    <t>Se realizó asistencia técnica a emprendimientos juveniles para la generación de ingresos, por medio de la  implementación de la estrategia "Emprende Todo juventudes" la cual contemplo las siguientes actividades:
 1. Emprendimiento conceptual (Proceso en el cual se definieron los conceptos básicos del emprendimiento y el perfil a desarrollar), con capacitaciones enfocadas al entorno económico y la competitividad, conceptos de emprendimiento y su evolución, reconocimiento del entorno por medio del PEST (herramienta estratégica útil para comprender los ciclos de un mercado Político, Económicos, Socio-culturales y Tecnológicos).
2. Emprendimiento creativo (Proceso en el cual se buscó responder a la visión de futuro y al desarrollo de los factores clave de éxito), en temas como coaching y liderazgo, estilos de liderazgo.
3. Emprendimiento experiencial (Proceso por medio del cual se busca el intercambio de experiencias y conocimiento con actores productivos del territorio), en este módulo asistieron diferentes invitados especiales de los sectores productivos (Empresa de Energía del Quindío, EDEQ, Grupo EPM, Empresa Desarrolladora de Software, ABAX, Empres de servicios de consultoría MIRUS, Psicóloga Clínica, entre otros) con charlas como el servicio al cliente desde la experiencia, competencias emprendedoras, PITCH y su importancia en los escenarios de inversión o de presentación del emprendimiento.
4. Emprendimiento tangible (Proceso en el cual se definen los actores claves de inversión, apalancamiento y sostenibilidad de los emprendimientos), allí se realizó la caracterización de los emprendimientos y la exposición de los diferentes escenarios regionales y nacionales de apalancamiento y de inversión.
Finalmente y debido a la carencia de una caracterización departamental del ecosistema de emprendimiento juvenil, se inició el proceso de identificación y consolidación de una base de datos que permita identificar las barreras y problemas más recurrentes de los jóvenes en el departamento para así poder orientar una estrategia dirigida a promocionar y fortalecer dichas iniciativas.
La 11 Unidades productivas colectivas con asistencia técnica fuerón: Accesorios J&amp;S, “legado culinario Quindiano”, La maravilla , Cuidarnos, TecnoMundo, Danest Art con Tradición,digitalización de estampados en telas, Vegetarian VL, Caja de Caramelos, Turismo en el Quindío, HERBAL 
Estrategia que supera lo proyectado, toda vez que la virtualidad permitió ampliación en la cobertura y las alianzas con el sector privado</t>
  </si>
  <si>
    <t xml:space="preserve">La Dirección de Adulto Mayor y Discapacidad con el objetivo de prestar un Servicio de apoyo para el fortalecimiento de unidades productivas colectivas para la generación de ingresos, realizó las siguientes actividades:
Identificación de organizaciones de personas con discapacidad que tengan emprendimientos o proyectos productivos, focalizando en el municipio de Armenia la Fundación Semillas del Arte que agrupa a  personas con discapacidad, familias y cuidadores y en el municipio de Quimbaya se encuentra Asodisquin Asociación de orfebres con discapacidad, identificando 25 personas emprendedoras de la población con discapacidad y sus cuidadores, generando un diagnostico de cada uno de los emprendimientos con el objetivo de fortalecer sus debilidades.                  
En articulación con la Cámara de Comercio, se brindó asistencia técnica a las dos (2)  Organizaciones de personas con discapacidad, familiares y cuidadores frente a los compromisos que deben cumplir con la Gobernación, la Dian y Cámara de Comercio.   Esta asistencia les permitió aclarar dudas sobre los procedimientos y compromisos que se deben cumplir periódicamente. 
En articulación con la Dian, se brindó una capacitación sobre obligaciones tributarias de entidades sin ánimo de lucro, como también los beneficios a los que pueden acceder, una vez sean constituidos formalmente.
En asocio con Fenalco se ofreció el servicio de Datafonos, sin ningún costo adicional para beneficiar a los emprendedores y facilitarles con este medio de pago que accedan a otros servicios de tarjeta débito y crédito para que adquieran los artículos con más facilidad.
En el municipio de Quimbaya con la Organización Asodisquin, en articulación con la Alcaldía, Proyecta, los Diputados de la Asamblea Departamental y la Secretaria de Infraestructura, se logró la consecución de recursos para el mejoramiento de las instalaciones (cubierta tercer piso) donde funciona el taller de orfebrería de la Asociación Asodisquin.                                                                                                                                                                                                                                                                          
Se han realizado capacitaciones en artes y oficios que permitan generar una inclusión productiva de las personas con discapacidad y sus cuidadores, elaborando objetos artesanales y marroquinería manual.     Se hizo entrega del capital semilla a emprendedores de Semillas del Arte (kits de bisutería y otras manualidades, instrumentos musicales); A Orfebres Quimbaya: se les hizo entrega de materia prima y maquinaria para producción de sus productos de joyería: también se hizo entrega de una estufa a otra emprendedora con discapacidad. </t>
  </si>
  <si>
    <r>
      <rPr>
        <sz val="10"/>
        <color theme="1"/>
        <rFont val="Calibri"/>
        <family val="2"/>
      </rPr>
      <t>Se fortalecieron 5  unidades productivas:  :1- Asociación Abriendo Caminos Filandia apoyo para el inicio de proyecto productivo de Lácteos, 2-Asociación Sembrando Esperanza (Montenegro): Socialización de servicios de fortalecimiento de emprendedores con discapacidad en temas como: Capacitación en marketing digital, manejo de redes sociales, técnicas de ventas, diseño de logos, costos y finanzas, asesoría juridica sobre el estado legal de la Asociación. 3- ASOPECODIS Salento Parqueadero: Se ha finalizado el I Nivel del curso Alfabetización digital, se les ha programado la entrega de los certificados correspondientes. . 4- Organización Manos Fraternas Armenia: se ha generado un espacio para socializar la oferta de servicios de fortalecimiento a emprendedores, buscando su vinculación al mismo, para programar las actividades que lo componen como son: Capacitación en marketing digital, redes sociales y vinculación para feria que realizarán en el mes de diciembre 5- Sandra Lorena Guzman Seferino y Luis Carlos González, Circasia: Acompañamiento en la formulación de proyecto productivo de Arequipes, mediante asesoría para elaboración del logo, técnicas de venta. A estos 5 emprendimientos se les está vinculando a participar de la Feria de Emprendimiento que realizará la Gobernación en el mes de diciembre.a los cuales se les seguira realizando el seguimiento respectivo. 
Adicionalmente se viene realizando capacitaciones  y talleres en cuero, madera, en artes y oficios que permitan generar una inclusión productiva de las personas con discapacidad y sus cuidadores,  asi mismo, se les capacita en elaboración de objetos artesanales, marroquinería manual y manejo de herramientas manuales y eléctricas en los municipios de: Montenegro, Circasia, Pijao y Armenia.</t>
    </r>
    <r>
      <rPr>
        <sz val="10"/>
        <color rgb="FFFF0000"/>
        <rFont val="Calibri"/>
        <family val="2"/>
      </rPr>
      <t xml:space="preserve">
NO DEJARON REGISTRO</t>
    </r>
  </si>
  <si>
    <t>Se focalizaron 3 proyectos productivos de personas con discapacidad y cuidadores,   a los cuales se les ha brindado capacitación en alfabetización digital (un café, un trapiche y un emprendimiento de tejidos, manualidades y artesanías).  Se continua con la formación, asi como tambien se les invitó a participar de la convocatoria de Fondo Emprender para población con discapacidad y cuidadores, ante lo cual se realizó la  reunión informativa con los detalles del programa.   Se continuará con el direcionamiento personalizado a cada uno de estos proyectos en aras de buscar que puedan postularse a recursos de capital semilla para esta población, entregados por la entidad.  Dos de ellos son del corregimiento de Pueblo Tapao y el otro es de Montenegro.                  
Adicionalmente, se continuó con los talleres de capacitación en artes y oficios tales como:  Madera y Cuero y  elaboración de objetos artesanales. Esto ha permitido el fortalecimiento de las capacidades y el desarrollo de habilidades de personas con discapacidad en los municipios de Montenegro, Filandia y en Armenia (trabajo en la carcel de hombres y en la de mujeres).</t>
  </si>
  <si>
    <t xml:space="preserve">Desde la de DDHH se realizaron 70 visitas técnicas a cada uno de los proyectos productivos pendientes por beneficiar con el fin de verificar la existencia de los mismos, el cumplimiento de requisitos y la condición de cada víctima; lo anterior con el fin de poder realizar los procesos contractuales que permitan la entrega de herramientas que fortalezcan los proyectos productivos. </t>
  </si>
  <si>
    <t>Compra de elementos para el fortalecimiento de 30 familias víctimas del conflicto del departamento (máquinas de coser, herramientas de ferretería  y peluquería).   
Se llevaron a cabo los procesos de compra de las herramientas para el fortalecimiento de los proyectos productivos de las víctimas del departamento. A la fecha se están elaborando los comodatos para su entrega a 30 hogares; la asistencia técnica consiste en lo siguiente:
* Visitas de verificación, identificación de necesidades y existencia de proyectos en confección, agrícola y servicios.</t>
  </si>
  <si>
    <t xml:space="preserve">Se brindó asistencia técnica a 95 hogares del departamento del Quindío de familias víctimas del conflicto armado, a través del fortalecimiento a proyectos productivos puestos en marcha. 
Para establecer los beneficiarios del programa se realizó caracterización de los proyectos productivos con los enlaces municipales de víctimas, verificando que estén registrados y reconocidos en la plataforma VIVANTO como víctimas, Así mismo, se determinó a través de fichas técnicas las necesidades en sus emprendimientos para establecer los elementos y apoyos para fortalecer los mismos.
Una vez se establecieron los beneficiarios, se realizó entrega de elementos que fortalecieron proyectos productivos  en líneas de peluquería y belleza, establecimientos de comida, textilería y comercio (ferretería, cacharrería, tiendas, misceláneas), entregando elementos tales como: máquinas planas, máquinas collarines, máquinas fileteadoras, máquinas de poste, mesa para cortar tela, elementos de bisutería, sillas de peluquería, planchas para el cabello, rizadores para el cabello, patilleras, máquinas de peluquería, secadores, freidoras, estufas industriales, congeladores, neveras, estanterías, taladros, sierras, compresores e hidro lavadoras.
</t>
  </si>
  <si>
    <t>Con el fin de identificar población víctima que pueda requerir de asistencia técnica para la generación de ingresos, se estableció contacto con asociaciones de población víctima a través de mesas de trabajo con la Unidad de Víctimas y enlaces de cada municipio. 
Se tiene previsto realizar nuevas entregas una vez se logre identificar esta población de acuerdo a los parámetros requeridos y establecidos.</t>
  </si>
  <si>
    <t>La Secretaría de Familia con el fin de fortalecer las asociaciones de Mujeres, convocó en los municipios de Pijao, Circasia, Quimbaya, Montenegro, Buenavista, Filandia, Calarcá y Córdoba, logrando generar la base de datos a través de los enlaces Municipales.
Así mismo con el fin de brindar apoyo en el fomento y operatividad para nuevas organizaciones con enfoque de derechos para la mujer, se realizaron acciones en los Municipios de Pijao, Córdoba, Montenegro, Quimbaya, Filandia, La Tebaida, Calarcá, Pijao, Armenia y Circasia.
Se realizó acompañamiento, asesoría y seguimiento a las organizaciones de mujeres existentes en los Municipios de Filandia, Quimbaya, Pijao y Líderes de la Acción Comunal del Municipio de Calarcá, Armenia y Circasia.
Se realizó acompañamiento, asesoría y seguimiento a las organizaciones de mujeres existentes en los Municipios de Filandia,  dos asociaciones: Hilos de Amor y Huellas de Mujer.
Se realizó fortalecimiento a las asociaciones de mujeres existentes en el Departamento del Quindío: Mujeres empoderadas del Municipio de Circasia y Mujeres emprendedoras JAES del Municipio de La Tebaida.</t>
  </si>
  <si>
    <t>Se fortalecieron  10 asociaciones de mujeres en el departamento del Quindio,  con el fin de prestar Servicios de asesoría para el fortalecimiento de la Asociatividad en las mujeres, con  las siguientes acciones:
- Reunión en los municipios de Calarcá y  La Tebaida para generar una base de datos de nuevas asociaciones. 
- Reunión con la Camara de Comercio para lograr la base de datos registradas de asociaciones de mujeres en esta entidad, con el fin de articular actividades con estas organizaciones.
- Apoyo en el fomento y operatividad para nuevas organizaciones con enfoque de derechos para la mujer,  en los Municipios de Pijao,  Circasia y Quimbaya.
-  Acompañamiento, asesoría y seguimiento a las siguientes organizaciones de mujeres: Asociación tejido y diseño artesanal, Asociación mi tierra cafe, Asociación encanto cafetero, Asociación acercate, Asociación Artesanos, Asociación paraiso de mujer, Asociación Chapolera Calarqueña, Asociación Aroma de Campo, Asociación Tumbago Quimbaya, Asociación Maria Antonia, Asociación Paisaje Mujer y Café y Asociación Mucabat.
-  Acompañamiento Encuentro Mundial de Mujeres Cafeteras en el Parque del Café Municipio de Montenegro.
- Acompañamiento a cada una de las asociaciones para la aplicación de la herramienta de autodiagnostico asociativo de mujeres rurales (Montenegro, Armenia, Filandia, Córdoba, Génova, La Tebaida, Buenavista).
- Taller relaciones humanas y comunicación acertiva con la asociación de mujeres cafeteras del corregimiento de Barcelona y en el Municipio de Filandia.</t>
  </si>
  <si>
    <t>Se han fortalecido 3 asociaciones de mujeres en el departamento del Quindio.  La Secretaría de Familia con el fin de prestar Servicios de asesoría para el fortalecimiento de la Asociatividad en las mujeres, con el  desarrolló las siguientes acciones:
- Acompañamiento, asesoría y seguimiento a las asociaciones de mujeres, identificadas así: Buenavista (Paraiso de Mujer), Filandia (Mi tierra Café) y Quimbaya (Tumbago).</t>
  </si>
  <si>
    <t xml:space="preserve">Infraestructura de Instituciones Educativas   construída y/o Mejorada, y/o Ampliada, y/o Mantenida, Y/o  Reforzada </t>
  </si>
  <si>
    <t xml:space="preserve">Se realizaron  visitas técnicas, caracterización y levante de presupuesto a Instituciones Educativas a intervenir.             </t>
  </si>
  <si>
    <t>Se realizó mantenimiento y/o mejoramiento de edificaciones y/o escenarios públicos a 5 Instituciones Educativas mediante convenio No. 063 de 2021 con la empresa para el desarrollo territorial PROYECTA por $1.062.662.479,64 con un aportes por parte de la secretaria de Aguas e Infraestructura de $158.321.359  para la intervención de :
Mantenimiento y mejoramiento de equipamientos colectivos comunitarios e instituciones educativas en el municipio de Montenegro 
1.  Institución Educativa María Goretti Sede Santa Maria Goretti: Dentro de las actividades realizadas se pueden resaltar, entre otras, limpieza y rejuvenecimiento de fachadas, mantenimiento preventivo de cubiertas, mantenimiento preventivo de canales de aguas lluvias, aplicación de estuco y pintura en general.
2. Institución Educativa General Santander: Sede General Santander, Sede Jesus Maria Obando: Dentro de las actividades realizadas se pueden resaltar, entre otras, limpieza y rejuvenecimiento de fachadas, mantenimiento preventivo de cubiertas, mantenimiento preventivo de canales de aguas lluvias, aplicación de estuco y pintura en general.
3. Institución Educativa Montenegro Sede Inst Montenegro, Sede Rafael Uribe Uribe: Dentro de las actividades realizadas se pueden resaltar, entre otras, limpieza y rejuvenecimiento de fachadas, mantenimiento preventivo de cubiertas, mantenimiento preventivo de canales de aguas lluvias, aplicación de estuco y pintura en general.
4. Institucion Educativa Marco Fidel Suarez 
Sede la Esperanza: Dentro de las actividades realizadas se pueden resaltar, entre otras, limpieza y rejuvenecimiento de fachadas, mantenimiento preventivo de cubiertas, mantenimiento preventivo de canales de aguas lluvias, aplicación de estuco y pintura en general.
Mantenimiento y mejoramiento de equipamientos colectivos y comunitarios e instituciones educativas en el municipio de Filandia Quindío 
5. Institucion Educativa San Jose 
Sede Educativa el Congal , Sede Educativa el Vergel: Se realizó las siguientes intervenciones, Pintura interior, pintura exterior, desmonte e instalación de cielorraso, demolición he instalación de piso, recorrido de cubierta, desmonte e instalación de tejas en mal estado.</t>
  </si>
  <si>
    <t>Se realizó mantenimiento a 8 Instituciones Educativas del departamento:
1. Instituciones Educativas Los Pinos del municipio de Salento: se  realizó cerramiento con malla eslabonada y tubería  galvanizada para la  ampliación del cerramiento a una mayor altura , mantenimiento de cerramiento, templada y fijación de malla para evitar desbordamiento de los balones.
2.Institución Educativa Naranjal municipio de Quimbaya se realizó demolición de concreto de vía interna en mal estado y se retiró escombro, nivelación de terreno  y se fundió placa con hierro de temperatura.
3.  Institución Educativa Libre de Circasia – sede – Consuelo Betancourt  mejoramiento de las instalaciones del restaurante escolar, mediante Resane y estuco sobre muros, Aplicación de pintura vinilo sobre muros, Aplicación de pintura epóxica sobre muros, Reposición de repellos sobre zócalos, Pintura tipo Koraza exterior sobre zócalos, Pintura esmalte sobre carpintería metálica.
4. Institución Educativa Antonio Nariño – Calarcá Quindío  Adecuaciones locativas restaurante escolar, Resane y estuco sobre muros, Aplicación de pintura vinilo sobre muros, Cambio de tejas deterioradas, Construcción de media caña en mortero para impermeabilización de losa en cubierta, Instalación de guarda escoba – media caña en PVC.
5. Institución Educativa Francisco Miranda, del corregimiento La India municipio de Filandia Quindío adecuaciones locativas, Instalación de guarda escoba media caña en PVC, Instalación de mesones en acero inoxidable, Instalación de lavaplatos en acero inoxidable, Fraguado de piso cerámico, Instalación de soportes metálicos para estantería.
6. Institución Educativa Quimbaya – Sede Principal Adecuaciones locativas restaurante escolar, Resane y estuco sobre muros, Aplicación de pintura epoxica de Poliuretano sobre muros, Impermeabilización de junta de construcción, Instalación de enchape cerámico sobre pared formato 20x20 cm.
7. Institución Educativa Policarpa Salavarrieta – Sede – Antonia Santos municipio de Quimbaya adecuaciones locativas, Reposición de tejas en fibro cemento, Resane y estucos sobre muros, Aplicación de pintura epóxica de Poliuretano sobre muros, Aplicación de pintura epóxica de Poliuretano sobre cielo raso, Cambio de láminas de panel para cielo raso.
8. Institución Educativa Quimbaya – Sede Sagrado Corazón Adecuaciones locativas restaurante escolar, Resane y estuco sobre muros, Aplicación de pintura epoxica de Poliuretano sobre muros, Pintura de esmalte sintético para carpintería metálica.
Se adjudicó obra de mantenimiento y/o mejoramiento de 38 Instituciones  Educativas de los diferentes municipios del departamento del Quindío, quedó pendiente la adjudicación de la interventoría para dar inicio a las obras en el 2023.
Para la vigencia 2023 se dará cumplimiento a esta meta, que será en esta oportunidad de 38 instituciones beneficiadas, a través del proyecto BPIN 2020003630050 “Mantenimiento de la infraestructura Educativa en el Departamento del Quindío” el cual cuenta con un proceso de contratación adjudicado en el año 2022 con objeto “CONTRATO DE OBRA PARA EL MEJORAMIENTO Y ADECUACIÓN DE LA INFRAESTRUCTURA EDUCATIVA EN EL DEPARTAMENTO DEL QUINDIO”. Sobre el proceso contractual mencionado se puede precisar lo siguiente: el contratista de obra se adjudicó el 17 de noviembre del 2022, y la interventoría se encuentra en proceso jurídico, publicación de pliegos próxima a ser adjudicada.
Las intervenciones se realizarán de acuerdo con el cronograma establecido con el supervisor o interventor en los municipios de Armenia, Calarcá, Filandia, Circasia, Córdoba, Génova, La Tebaida, Montenegro, Pijao, Quimbaya y Salento, de manera tal que no supere el plazo de ejecución, específicamente en las siguientes sedes de las instituciones educativas:</t>
  </si>
  <si>
    <t>Se va realizar mantenimiento a 24 Instituciones Educativas del departamento del Quindío Contrato de obra No. 010 de 2022 a espera de adjudicar Interventoría en Mayo
 Las instituciones a intervenir serán las siguientes: 
1.  I.E BAUDILIO MONTOYA SEDE PRINCIPAL
      I.E BAUDILIO MONTOYA SEDE LA ESTRELLA
2.  I.E ROBLEDO SEDE PRINCIPAL
3.  I.E SAN RAFAEL SEDE PRADERA ALTA
      I.E SAN RAFAEL SEDE LA PRIMAVERA
      I.E SAN RAFAEL SEDE VISTA HERMOSA
      I.E SAN RAFAEL SEDE EL DANUBIO
      I.E SAN RAFAEL SEDE EL PENSIL 
4.  I.E INSTITUTO CALARCÁ
5.  I.E INSTITUTO TECNOLOGICO DE CALARCÁ
6.  I.E LICEO ANDINO SEDE FELIPE MELENDEZ
7.  I.E HENRY MARIN GRANADA SEDE PRINCIPAL
8. I.E BOQUIA SEDE PRINCIPAL
9. I.E HOJAS ANCHAS SEDE BARCELONA ALTA
10. I.E TEBAIDA SEDE PRINCIPAL
11. I.E FUNDADORES - SEDE PRINCIPAL
12 I.E GABRIELA MISTRAL SEDE PRINCIPAL
13. I.E SANTA MARÍA GORETI SEDE PRINCIPAL
14. I.E FUNDADORES - SEDE FRANCISCO JOSÉ DE CALDAS
15. I.E MERCADOTECNIA SEDE PRINCIPAL
       I.E POLICARPA SAVALARIETA SEDE PRINCIPAL
       I.E LA POPA SEDE PRINCIPAL
16. I.E MARCO FIDEL SUAREZ SEDE PRINCIPAL
        I.E MARCO FIDEL SUAREZ SEDE CARMEN
 17I.E INSTITUTO QUIMBAYA SEDE PRINCIPAL
 18. I.E INSTITUTO SIMON BOLIVAR SEDE PRINCIPAL
       I.E INSTITUTO HOJAS ANCHAS SEDE LA CRISTALINAI.E GENERAL SANTANDER
19. I.E RAFAEL URIBE
       I.E SAN BERNARDO SEDE BARRAGAN
20. I.E JOSE MARIA CORDOBA SEDE PRINCIPAL
21. I.E FRANCISCO DE PAULA SANTANDER
22. I.E LA MARIELA SEDE PRINCIPAL 
       I.E LA MARIELA JUAN XXIII
       I.E INSTITUTO PIJAO SEDE MARIA AUXILIADORA
23. I.E INSTITUTO GENOVA SEDE PRINCIPAL 
       I.E INSTITUTO GENOVA SEDE JOSE EUSTACIO RIVERA 
24. I.E SAN VICENTE DE PAUL SEDE PRINCIPAL.
Se declaró desierta la interventoría y se volverá a publicar en el mes de abril. 
Se están haciendo rampas de acceso en I.E INSTITUTO CALARCÁ.</t>
  </si>
  <si>
    <t xml:space="preserve">Personas sensibilizadas en la formalización </t>
  </si>
  <si>
    <t>Se está realizando proceso de legalización convenio UPRA e implementación Plan de Ordenamiento Productivo y Social de la Propiedad Rural POPSPR y proceso de formalización de la propiedad rural (acuerdo de voluntades Agencia Nacional de Tierras, IGAC, Federación de Departamentos, Gobernación del Quindío. Se elaboró un documento técnico.</t>
  </si>
  <si>
    <t xml:space="preserve">Se sensibilizaron 150 personas en la formalización  de la propiedad rural con procesos de capacitación de formalización de la propiedad rural, en temas jurídicos  ante las dificultades por la tenencia informal de la propiedad rural que existe en nuestro Departamento.  </t>
  </si>
  <si>
    <t>Se sensibilizaron 150 personas en la formalización, mediante las acciones de socialización y ajuste al PLAN DE ORDENAMIENTO PRODUCTIVO Y SOCIAL DE LA PROPIEDAD RURAL DEL DEPARTAMENTO DEL QUINDÍO, así como apoyo a convenio de Cooperación Técnica entre la Unidad de Planificación Rural Agropecuaria UPRA, POPSPR, SIPRA y EVAS, además de actividades de apoyo a proceso de evaluación de tierras desde el componente estructural y productivo para el departamento del Quindío y en coordinación con el equipo de trabajo de la UPRA se apoyó la  definición y ajuste de los tipos de utilización de la tierra (TUT) para las apuestas productivas y las metodologías de extensión agropecuaria (PDEA),  la asistencia técnica agropecuaria en la certificación de las BPA, BPG, GAB y BPM con los usuarios de las asociaciones COSPASQUIN Y ASOPROFIL de los municipios de CIRCASIA Y FILANDIA.</t>
  </si>
  <si>
    <t>Se sensibilizaron 26 personas en la formalización de la propiedad rural en los municipios de Circasia, Filandia y Quimbaya, en la implementación de programas y proyectos agropecuarios integrales, sostenibles, de reconversión productiva.</t>
  </si>
  <si>
    <t xml:space="preserve">
Tres (03) Planes de negociación financiados (Informe con corte a noviembre); en el marco del convenio con Bancoldex de la siguiente manera:
Empresas grandes:
Actividad Económica: Parques de atracciones.
Actividad Económica: Publicidad.  
Empresas medianas:
Actividad económica: Construcción de edificios residenciales.
Actividad económica: Limpieza general interior de edificio.
Actividad económica: Comercio al por mayor de productos.
Actividad económica: Fabricación de muebles.
Micro empresas:
Actividad económica: Comercio al por mayor de materiales.
Actividad económica: Otros tipos de alojamientos para viajes.
Actividad económica: Comercio al por menor de todo tipo.
Pequeña empresa:
Actividad económica: Elaboración de bebidas no alcohólicas.
Actividad económica: Comercio de partes, piezas (autopartes).
Actividad económica: Turismo (Alojamientos de hoteles).
Actividad económica: Cultivo de plátano y banano.
Actividad económica: Comercio al por menor de productos.
Actividad económica: Actividades de otras asociaciones. 
Actividad económica: Elaboración de otros productos alimenticios
Actividad económica: Comercio de motocicletas y de sus partes.
 </t>
  </si>
  <si>
    <t>Para los Planes de negocio financiados, en el mes de septiembre a través del CODEFIS, se aprobaron las vigencias futuras para el año 2022 para la suscripción del Contrato interadministrativo con el Banco agrario comprometiendo el recurso de la vigencia 2021, lo cual permitirá beneficiar a los empresarios con fácil acceso a recursos y tasas de interés bajas.</t>
  </si>
  <si>
    <t>Cuatro (04) Planes de negociación financiados; en el marco del convenio con el Banco Agrario, los cuales quedaron pendientes de ejecución en la vigencia 2021 (soportados en vigencias futuras). Los cuales fueron entregados en la vigencia 2022 con los siguientes resultados:
1. Capital de trabajo para la transformación y comercialización (Micro finanzas)   
Actividades comerciales y de servicios (Montos desembolsados):  
En el municipio de Armenia: $ 180.0000
En el municipio Calarcá:  $ 19.900.000 
En el municipio de Circasia: $ 7.000.000
En el municipio de Quimbaya $ 20.000.000
En el municipio La Tebaida $ 4.000.000
En el municipio de Salento $ 2.300.000
2. Fortalecimiento capital de trabajo
Pago proveedores y compara de surtido (La Tebaida)
Monto desembolsado $ 21.000.000
3. Capital de trabajo multidestino (Micro finanzas)
Actividades comerciales y de servicios (Montos desembolsados):  
En el municipio de Armenia: $ 341.800.000
En el municipio de Circasia: $ 3.500.000
En el municipio de Quimbaya $ 12.500.000
4. Micro empresarios, capital de trabajo
 En el municipio de Armenia: $ 92.380.000
 En el municipio Calarcá:  $ 7.000.000
 En el corregimiento de Barcelona:  $ 7.000.000
 En el municipio Circasia:  $ 7.000.000 
Así mismo se comprometieron los recursos, para fortalecer un plan de negocios del Fondo Emprender (SENA), que se encuentra en proceso de ejecución. 
FAL</t>
  </si>
  <si>
    <t>Los planes de negocio a financiar estarán supeditados a: 
1. La convocatoria cerrada Fondo emprender N° 260 de febrero de 2023 "Para financiar iniciativas empresariales de todos los sectores económicos que provengan o sean desarrolladas por emprendedores domiciliados en el departamento de Quindío, que cumplan con las condiciones establecidas en la reglamentación del Fondo Emprender."
La apertura de la convocatoria se inició el 24 de marzo de 2023. Cerrará el 24 de abril de 2023 a la 11:59 pm.  
Los resultados y desembolsos a los planes se darán entre junio y julio de 2023.
2. El Departamento suscribió un convenio interadministrativo con el SENA regional Quindío, con el fin de dar cumplimiento a la ordenanza N° 022 de 2021 “Por medio de la cual se crean la red regional del emprendimiento del departamento del Quindío, y se dictan otras disposiciones para fortalecer el ecosistema del emprendimiento del departamento del Quindío” y el cual busca evaluar y seleccionar a 25 empresarios beneficiarios, de acuerdo a la metodología de esta entidad. 
Los beneficios económicos se otorgarán a dichos emprendimientos una vez superen la etapa de evaluación por parte del SENA, y se realice la contratación del operador que entregaría los recursos económicos a dichos beneficiarios.</t>
  </si>
  <si>
    <t>Se realizó el apoyo financiero a 1 emprendimientos verdes del Quindío, se construyó una matriz multicriterio, para así poder priorizar los emprendimientos que se encuentren mas avanzados y poder fortalecerlos en articulación con la CRQ, además se construyeron piezas publicitarias para la socialización de los 37 emprendimientos que se encuentran inscritos ante la oficina de negocios verdes del Quindío. 
Finalmente se apoyó con recursos financieros de Once Millones de Pesos a la asociación de hortalizas de (Armenia, Circasia y Salento), realizando el cierre financiero que le permitió participar en el modelo de los proyectos de "Alianzas Para la Paz", siendo éste el emprendimiento verde apoyado por parte de la Secretaría de Agricultura, Desarrollo Rural y Medio Ambiente. 
De igual forma se realizó acercamiento con los integrantes del Mercado Agroecológico del Quindío, donde se les apoyó con un espacio físico en el Centro de Convenciones para que hicieran la realización de la feria agroecológica.</t>
  </si>
  <si>
    <t>Se apoyó 1 emprendimiento: 
1.  Se consolida y formaliza el mercado agroecológico, con el establecimiento de la asociación de mercado agroecológico del Quindío y la ejecución de (12) jornadas de forma continua cada 15 días en el centro metropolitano de convenciones. MERCADOS VERDES 2021 Se realizó el apoyo y acompañamiento al Mercado Agroecológico del Quindío – MAGRO desde el mes de enero del 2021 hasta el mes de diciembre del 2021, con el desarrollo en el  Centro Cultural Metropolitano de Convenciones del mercado agroecológico “MAGRO”, donde se efectuaron veinte (20) mercados que fortalecieron la reactivación económica.
Se realizó Convenio No.082-2021 con la COOPERAIVA TERRITORIO NUESTRO BUENAVISTA-CORDOBA). ALIANZAS PRODUCTIVAS se efectuó el apoyo y acompañamiento a la “ALIANZA PRODUCTIVA PARA LA SIEMBRA Y SOSTENIMIENTO DE HORTALIZAS BAJO PRODUCCION AGROECOLOGICA EN LOS MUNICIPIOS DE CIRCASIA, SALENTO Y ARMENIA EN EL DEPARTAMENTO DEL QUINDIO”, con el objetivo de fortalecer financieramente emprendimientos verdes, mejorar los ingresos y la calidad de vida de 40 familias de pequeños productores de los municipios de Circasia, Armenia y Salento en el Departamento de Quindío, quedo como Vigencia Futura para relizar el pago en esta vigencia.</t>
  </si>
  <si>
    <t>Se apoyaron 5 emprendimientos verdes en la participación de la "Feria Artesanal Armenia 2022" los cuales fueron: MAICHI, GOTA DE ORO, SALSAS Y ADEREZOS DE LA SIERRA, CACACO Y ASOMERGEN.
También se han realizado las siguientes actividades:
1. Acompañamiento logístico a los emprendimientos verdes que hacen parte del Mercado Agroecológico para la realización del Mercado Mensual en el Centro Cultural Metropolitano beneficiándose 120 emprendimientos verdes del departamento del Quindío.
2. Diligenciamiento de la matriz multicriterio de negocios verdes y sostenibles a 8 emprendimientos verdes de la Asociación Mercado Agroecológico del Quindío - MAGRO.          
3. Implementación de lineamientos técnicos a 3 emprendimientos verdes de la Asociación Mercado Agroecológico del Quindío - MAGRO.     
4. Acompañamiento como Secretaría Técnica al  Comité Departamental de la Cadena Productiva de la Guadua/Bambú y su Agroindustria en el Quindío, donde se está realizando la reglamentación de la ley 2206 del 17 de mayo de 2022.      
5. Realización de evento en el Centro Cultural Metropolitano de Convenciones con el objetivo de fortalecer la incorporación de criterios de sostenibilidad y sustentabilidad en nuestro departamento de manera articulada con la Mesa Departamental de Economía Circular donde participaron 40 emprendimientos verdes del departamento del Quindío.                                                                                                                                                                                                                                                                                                                                                                                                                                               6. Se apoyó con recursos a la Cooperativa Territorio Nuestro a través del convenio interinstitucional de asociación No. 082, para construir e implementar huertas orgánicas agroempresariales en los Municipios de Buenavista y Córdoba.
7. Apoyo a 1 emprendimiento verde de la Asociación Mercado Agroecológico del Quindío - MAGRO, en la gestión de un stand para su participación del festival gastronómico llevado a cabo en el Centro Recreacional Comfenalco - Soleden, en esta oportunidad el emprendedor pudo comercializar sus productos y generar contactos con diferentes restaurantes interesados en su línea gastronómica.                    8. Entrega en comodato a la asociación Mercado Agroecológico del Quindío - MAGRO, de una cabina activa y un congelador horizontal de 2 puertas con el objetivo de fortalecer la asociación. 
9. Celebración del día de la Guadua en el Centro Nacional para el Estudio del Bambú Guadua.
10. Firma del convenio con el Ministerio de Agricultura y Desarrollo Rural para el proyecto de la alianza productiva de Guadua en los municipios de Buenavista y Córdoba donde se beneficiaran 40 familias, esta es la única y primera alianza de guadua a nivel nacional. 
11. Apoyo en articulación con FENALCO a 1 emprendimiento verde de la Asociación Mercado Agroecológico del Quindío - MAGRO para su participación en el Festival Gastronómico de Comfenalco.
12. Se apoyó con recursos a la Asociación de Mercados Campesinos de Génova Asomergen a través del convenio interinstitucional de asociación No.50 del 27 de diciembre</t>
  </si>
  <si>
    <t>En los meses de enero, febrero y marzo de 2023 se apoyo a 5 emprendedores:
 1. Gota de oro apiarios
2. Cinco Cacao
3. Bufalart
4. Flora del bosque
5. Maichi Mermeladas</t>
  </si>
  <si>
    <t>Se apoyaron 240 productores agropecuarios fortaleciendo los procesos en los municipios de Filandia, Salento, Circasia, Armenia, Córdoba, Pijao, Génova y Quimbaya, que tienen implementado el mercado campesino, a través del acompañamiento y la asesoría en procesos organizativos y de comercialización además de buscar su vinculación dentro de las convocatorias del Ministerio de Agricultura y Desarrollo Rural.</t>
  </si>
  <si>
    <t>Se  apoyaron  760 productores agropecuarios, con el acompañamiento y asesoramiento en la estructuración de perfiles de alianzas productivas, gestionando recursos  en los 12 municipios del departamento impactando a diferentes renglones productivos tales como plátano, hortalizas, apicultura, ganadería, pasifloras, aguacate, aromáticas. Se firmaron convenios con  las asociaciones productivas así: 
Convenio No. 061*2021 con LA ASOCIACION DE PRODUCTORES  CAMPESINOS DE CORDOBA – PROCORD; Convenio No. 066 -02021 con   LA ASOCIACION  DE MUJERES CAFETERAS DE BUENAVISTA – PARAISO DE MUJER;  Convenio No.070-2021 con la ASOCIACION DE PRODUCTORES  Y COMERCIALIZADORES AGROPECUARIOS – ASOPYCA; Convenio No. 072 -2021 LA ASOCIACION AGROPECUARIA CORDILLERANA – ASOAGROCORDILLERA; Convenio  No.074-2021  con  ASOHORTICAS  ASOCIACIÓN DE HORTICULTORES DE CIRCASIA, ARMENIA Y SALENTO; Convenio No. 075-2021 con LA ASOCIACION DE PRODUCTORES  DE PLATANO DE FILANDIA – ASPROFIL, Convenio No. 080-2021 con la ASOCIACIÓN DE RELEVO GENERACIONAL DEL CAMPO ARMENIA – ASORGEC ; Convenio No. 079-2021 con la ASOCIACION CAMPESINA  AGROPECUARIA  “AGROPECOL QUIMBAYA.</t>
  </si>
  <si>
    <t xml:space="preserve">Se apoyaron  1400 productores agropecuarios en  los municipios de: ARMENIA, BUENAVISTA, CALARCA, CORDOBA, CIRCASIA, FILANDIA,  GENOVA, MONTENEGRO, LA TEBAIDA,  PIJAO, QUIMBAYA Y SALENTO , con el desarrollo de las siguientes  acciones: promoción y difusión de la cartilla de seguridad alimentaria,  el desarrollo de  actividades para la sostenibilidad de las parcelas de agricultura familiar campesina preestablecidas y/o biofabricas para la producción de biopreparados,  con el propósito de consolidar el liderazgo empresarial, la asociatividad, la extensión agropecuaria y las alianzas productivas en  seguridad alimentaria, se </t>
  </si>
  <si>
    <t>Se están apoyando 50 productores agropecuarios en  los municipios de: ARMENIA, BUENAVISTA, CALARCA, CORDOBA, CIRCASIA, FILANDIA,  GENOVA, MONTENEGRO, LA TEBAIDA,  PIJAO, QUIMBAYA Y SALENTO , con el desarrollo de las siguientes  acciones: Apoyo técnico, apoyo adquisición de herramientas básicas, insumos y semillas para el fomento organizativo de la Agricultura campesina, familiar y comunitaria y actividades de Promoción y difusión la cartilla de seguridad alimentaria.</t>
  </si>
  <si>
    <t>En el proceso de servicio de asesoría para el fortalecimiento de la asociatividad, se han  fortalecido 25 asociaciones del Departamento en aspectos empresariales.
Fundación FUCAENSUQUI.
Fundación Apragen
Asociación Adegequin
Asociación Asprofil 
Asociación frutos de córdoba.
Asociación Asoplagen
Asociación Asodergen
Asociación Asocafes
Asociación Asoproagro
Asociación Agrosolidaria
Asociación Asocapapi 
Asociación Asocampo
Asociación Acapacor
Asociación Asohercad 
Asociación Asopracir
Asociación Asoplacir 
Asociación Agrocun
Asociación Agriquin
Asociación de mujeres
Asociación Asojulia
Asociación Has filandia 
Asociación Asovit 
Asociación Asocafecorsa 
Asociación Musáceas 
Asociación Apropal
Fundación jampi.</t>
  </si>
  <si>
    <t>En el fortalecimiento a la asociatividad se atendieron 30 emprendimientos  y organizaciones  rurales en los cuales evidenciaron mejoras en el tema agroindustrial y comercial, se brindó asesoría y asistencia técnica a los emprendimientos rurales y urbanos del departamento, representados por asociaciones y/o personas naturales que demandaron acompañamiento en los procesos productivos, comerciales y organizacionales orientados a fortalecer la base social,  la generación de productos, cumplimiento sanitario, formalización comercial, estandarización y desarrollo de nuevos productos y el tramité sanitario de los productos terminados. Hacen parte los siguientes:
1. Asociación Agrosolidaria (Pijao) 
2. Fundación Centro Agro Empresarial del Sur del Quindío Fucaemsuqui.
3. Asociación Agropecuaria de Pijao
4. Asociación de Desplazados de Génova Quindío Asdegequin.
5. Asociación de Productores de Plátano de Montenegro, Aproplam
6. Asociación de Plataneros de Génova, Apragen,
7. Asociación Asocapapi (Pijao)
8. Asociación de Productores de Cerdos de Génova Asprocergen,  Porcigenova (Génova).
9. Corporación Cordilleranos del Quindío.
10. Asociación Asomujer 
11. Asociación Agrícola y Cunicula del Quindío Agrocun.
12. Asociación de Desplazados de Circasia Asodecir.
13. Asociación Productores de Alimentos Frutos de Córdoba Quindío.
14 Asociación Herencia Cafetera del Quindío.
15. Asohercaq.
16. Asociación de Cafés Especiales Cordillera Salento Asocafecorsa.
17. Fundación Social Jiampi.
18. Asociación Quimbaya Quindío Agropecuaria Quimquinagro.     
19. Asociación de Mujeres Cafeteras de Filandia.
20. Asojulia.
21.  Asociación de Productores de Plátano de Filandia- Asprofil.
22. Asoproagro.
23. Asocampo.
24. Asociación Acapacor.
25. Asociación Agriquin.
26. Asociación de Productores Agrícolas de Circasia- Asopracir, 
27.  ASOPODER
28. Aprolacir
29. Asotaagro
30. Asociación Procor- (Córdoba)
 De igual manera, se logró evidenciar la generación de 8 empleos en las organizaciones y emprendimientos rurales caracterizados, que corresponde al 27% de lo proyectado en la vigencia. Se observa una mejoría en la generación de espacios de trabajos temporales y por horas, debido a una reactivación económica después del aislamiento por covid 19.</t>
  </si>
  <si>
    <t>Para realizar el servicio de asesoría para el fortalecimiento de la asociatividad, se atendieron 30 Asociaciones del sector rural, a las cuales se les brindó asesoría y asistencia en diversos temas técnicos, comerciales y organizacionales orientados a fortalecer la base social, la generación de productos, el cumplimiento sanitario, la formalización comercial y el apoyo a temas sanitarios de los productos terminados.
 Las asociaciones fortalecidas corresponden a:
1. AGROCUN (Circasia).
2. ASOCAFECORSA (Salento).
3. Asociación QQ (Armenia).
4. AGROSOLIDARIA (Pijao).
5. ASOCAMPO (Armenia).
6. ASODECIR (Circasia).
7. ASORGEC (Armenia).
8. Fundación Jiampi (La Tebaida).
9. Asociación Herencia Campesina (Armenia).
10. Asociación Asoproagro (Filandia).
11. Asociación Mujeres Cafeteras de Armenia.
12. Asociación Mujeres Cafeteras de Génova.
13. Asociación Mujeres Cafeteras de La Tebaida.
14. Asociación Mujeres Cafeteras de Circasia.
15. Asociación Mujeres Cafeteras de Buenavista.
16. Asociación Quimquinagro (Quimbaya).
17. Asociación mujeres cafeteras de Barcelona.
18. Asociación de desplazados de Génova Quindío ASDEGEQUIN.
19. Asociación de productores agropecuarios de Génova APRAGEN (GENOVA).
20. Asociación productores frutos de córdoba (Córdoba- Quindío).
21. Se realizó la cofinanciación de 1 proyecto productivo, Convenio No.085-2021 con la ASOCIACIÓN AGROPECUARIA AGROQUIN.
22. Asociación de productores de plátano ASPROFIL (FILANDIA).
23. Fundación centro agro empresarial del sur del Quindío.
24. Asociaciones de mercados campesinos del departamento del Quindío (10 ASOCIACIONES LEGALMENTE CONSTITUIDAS).
25. Asociación mujeres cafeteras de Montenegro.
26. Asociación paisaje mujer y café (Pijao ).
27. Asociación mujeres cafeteras (Filandia).
28.Asocuacion mujeres cafeteras(córdoba)
29.AGROASOPIJAO
30.ASOCAPAPI
Nota: anualmente se realiza una revisión de las asociaciones priorizadas la cual consiste en verificar su cumplimiento en la Dian (Declaración de Renta), Cámara de Comercio (registro mercantil), y actividad económica que permanezca activa-, de acuerdo a estos criterios algunas asociaciones no se pueden seguir acompañando.</t>
  </si>
  <si>
    <t xml:space="preserve">Para realizar el servicio de asesoría para el fortalecimiento de la asociatividad, se están atendiendo a 23 Asociaciones del sector rural, a las cuales se les ha brindado asesoría y asistencia en diversos temas técnicos, comerciales y organizacionales orientados a fortalecer la base social, la generación de productos, el cumplimiento sanitario, la formalización comercial y el apoyo a temas sanitarios de los productos terminados.
 Las asociaciones fortalecidas corresponden a:
1. Asociación de desplazados de circasia- ASODECIR
2. Asociación de productores de alimentos frutos de Córdoba Quindío 
3. Asociación herencia cafetera del Quindío- ASOHERCA
4. Fundación centro agroempresarial del sur del Quindío-FUCAEMSUQUI
5. Asociación Agropecuaria de pijao- ASOAGROPIJAO 
6. Asociación de mercado campesino de circasia -AMERCACIR 
7. Fundación social JIAMPI 
8. Asociación de desplazados de Génova Quindío- ASDEGEQUIN 
9. Asociación Quimbaya Quindío Agropecuaria-QUIMQUINAGRO 
10. Asociación de cafés especiales TUMBAGO
11. Asociación paisaje mujer y café “PIJAO”
12. Asociación de mujeres cafeteras de Buena Vista  
13. ASOPROAGRO 
14. ASOCAMPO 
15. Asociación de productores de caña y procesadores de panela de Córdoba 
16. ASOCAPAPI
17. Asociación de productores agrícolas de circasia -ASOPRACIR
18. Asociación PORCIGENOVA 
19. Asociación ASOPODERMQ 
20. Asociación de productores agropecuarios de Génova Quindío -APRAGEM 
21. Asociación de queseros del Quindío QQ
22. Asociación mujeres cafeteras de Barcelona, MUCABAT
23. Asociación de relevo generacional, ASORGEC </t>
  </si>
  <si>
    <t>Se han  realizado gestiones pertinentes para la estructuración de los perfiles de alianzas productivas del ministerio de agricultura y en el acompañamiento técnico y diagnóstico a las organizaciones rurales apoyadas por la secretaría de Agricultura, con recursos de la meta formalización de empresas, meta que se armonizó en el nuevo plan de desarrollo, lográndose la estructuración de 17 perfiles de alianzas productivas en 8 municipios del departamento, y de los cuales 7 fueron priorizados por la dependencia para aprobación del MADR, con la gestión de aproximadamente 3.729.864.656 millones de pesos y la posibilidad de beneficiar a 263 productores rurales a través de acuerdos comerciales y de agricultura por contrato. 
Actualmente se está perfeccionando con el Ministerio de Agricultura el convenio interinstitucional de Alianzas productivas, para proceder a desembolsos de los recursos.</t>
  </si>
  <si>
    <t>Se cofinanciaron 6 proyectos productivos a través de convocatoria realizada por el Ministerio de Agricultura y  Desarrollo rural, a través de la figura  vigencia futura,  así:
1. Convenio No. 084 - 2021, con la ASOCIACIÓN VICTIMAS DE PIJAO “ASOVICPI”.
2. Convenio No. 078-2021 con la  ASOCIACIÓN DE PRODUCTORES DE AGUACATE DE FILANDIA (HASSFILANDIA.
3. Convenio No. 087 con la   ASOCIACION AGROPLATANERA DEL CACIQUE CALARCÁ.
4. Convenio No. 080-2021 con la ASOCIACIÓN DE RELEVO GENERACIONAL DEL CAMPO ARMENIA – ASORGEC.
5. Convenio No.085-2021 con la ASOCIACIÓN AGROPECUARIA AGROQUIN.
6. Convenio No. 083-2021 con la ASOCIACIÓN DE PLANTAS AROMATICAS Y DESHIDRATADOS DEL QUINDIO (AROMAQUIN) CALARCA.</t>
  </si>
  <si>
    <t>Se cofinanciaron 8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087-2021, con la   ASOCIACION AGROPLATANERA DEL CACIQUE CALARCÁ.                                                                                                            4. Convenio No. 080-2021 con la ASOCIACIÓN DE RELEVO GENERACIONAL DEL CAMPO ARMENIA – ASORGEC .
5. Convenio No.  046: AUNAR ESFUERZOS ENTRE LA ORGANIZACIÓN DE PRODUCTORES ASOCIACIÓN EMPRESARIAL AGROPECUARIA DE LA VEREDA LA MARIELA PIJAO Y EL DEPARTAMENTO DEL QUINDÍO.
6. Convenio No. 041   AUNAR ESFUERZOS ENTRE LA ORGANIZACIÓN DE PRODUCTORES ASOCIACIÓN DE JOVENES CAFETEROS DE GÉNOVA “ASOJOCA” Y EL DEPARTAMENTO DEL QUINDÍO.
7- Convenio No. 042: AUNAR ESFUERZOS ENTRE LA ORGANIZACIÓN DE PRODUCTORES ASOCIACIÓN DE DESPLAZADOS DEL MUNICIPIO DE GENOVA QUINDIO “ASDEGEQUIN Y EL DEPARTAMENTO DEL QUINDÍO.
8- Convenio No. 040: AUNAR ESFUERZOS ENTRE LA ORGANIZACIÓN DE PRODUCTORES CORPORACION DE PASSIFLORAS DEL QUINDIO  “CORPASSQUIN Y EL DEPARTAMENTO DEL QUINDÍO.
Cabe anotar que son los mismos proyectos de la vigencia 2021 (los cuales no fueron reportados en ese año ya que quedaron como vigencia futura y se pagaron en esta vigencia).</t>
  </si>
  <si>
    <t>Para la cofinanciación a proyectos productivos, se solicitó viabilidad jurídica de 8 convenios de alianzas productivas a la oficina Jurídica.</t>
  </si>
  <si>
    <t xml:space="preserve">En las vigencia 2020-2023 respecto a UAF se entregaron en el departamento del Quindío; 375,58 hectáreas familiares. Donde fueron beneficiadas 1169 familias </t>
  </si>
  <si>
    <t>Ministerio de Turismo, Industria y Comercio - Ministerio de Trabajo</t>
  </si>
  <si>
    <t>Cámara de Comercio - Ministerio de Trabajo</t>
  </si>
  <si>
    <t xml:space="preserve"> </t>
  </si>
  <si>
    <r>
      <rPr>
        <b/>
        <sz val="9"/>
        <color theme="1"/>
        <rFont val="Arial"/>
        <family val="2"/>
      </rPr>
      <t xml:space="preserve">Condiciones de trabajo decente: 
</t>
    </r>
    <r>
      <rPr>
        <sz val="9"/>
        <color theme="1"/>
        <rFont val="Arial"/>
        <family val="2"/>
      </rPr>
      <t>1.Crear empleos y ocupaciones decentes.
2.Garantizar los derechos fundamentales en el trabajo.
3.Extender la protección y seguridad social.
4.Reforzar el tripartismo y el diálogo social.</t>
    </r>
  </si>
  <si>
    <t>Para cumplir con estas dos metas de producto Productores agropecuarios apoyados Unidades productivas beneficiadas, se está realizando apoyo técnico en el fomento organizativo de la Agricultura Campesina, Familiar y Comunitaria (resolución 464 de 2017 MADR) y Proceso de identificación y formulación de Convenios de cofinanciación Alianzas productivas con MADR y Agencia de Desarrollo Rural (ADR) Proceso de implementación, evaluación y ajuste de la Política Pública de Seguridad Alimentaria y Nutricional (SAN ordenanza 050 de 2010 y 023 de 2014) a 500 beneficiarios.
Se realizó servicio de apoyo a la implementación de mecanismos y herramientas para el conocimiento, reducción y manejo de riesgos agropecuarios a 3 asociaciones de plataneros (300 productores), mediante proceso de identificación y formulación de Convenios de cofinanciación Finagro- MADR - Agencia de Desarrollo Rural (ADR)-Agencias de Seguros, para la implementación del seguro de cosecha en el departamento del Quindío.</t>
  </si>
  <si>
    <t>Se beneficiaron 225 unidades productivas, con el acompañamiento y asesoramiento en la implementación del proyecto de formación de capacidades en el negocio global del café en lo referente al proceso agroindustrial y el reconocimiento de las cualidades organolépticas que debe cumplir el grano para su exportación a través de una plataforma que permite generar negocios de relación directa, en los municipios de Montenegro 9. Quimbaya 37. Filandia 60. Circacia 51. Calarca 68.</t>
  </si>
  <si>
    <t>Se beneficiaron 150 unidades productivas. en las asociaciones: ASOCIACION LA MARIELA Y ASOVIP en el municipio de PIJAO, donde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t>
  </si>
  <si>
    <t>Se están seleccionando para ser beneficiadas 80 unidades productivas de las asociaciones: ASOCIACION ASORMERGEN., ASOAGROCORDILLERA Y ASDEGEQUIN en el municipio de Génova, dónde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t>
  </si>
  <si>
    <t>Documentos de lineamientos técnicos elaborados</t>
  </si>
  <si>
    <t>Se esta realizando el aporte en la construcción y seguimiento de estos 2 documentos técnicos mediante la contratación de personal, a los proyectos de regalías en café (Cintagro- Comité de Cafeteros), así como la formulación de un nuevo proyecto de reconversión sostenible de la caficultura Quindiana, identificación y formulación del Plan Integral de Desarrollo Agropecuario y Rural con Enfoque Territorial (PIDARET), en convenio con la ADR, FAO, MADR.
Mediante el Proceso de reglamentación e instalación de Mesa Departamental de Ciencia, Tecnología e Innovación Agropecuaria (ordenanza 011 de 2020), se plantea el ajuste y reformulación del Plan Estratégico de Ciencia, Tecnología e Innovación Agropecuaria (PECTIA).</t>
  </si>
  <si>
    <t>En cuanto a los documentos de lineamientos técnicos se apoyó y acompañó en la implementación de dos (2) proyectos de Ciencia Tecnología e Innovación, también se creó el comité técnico y la Mesa de Ciencia Tecnología e Innovación Agropecuaria del Departamento y se ha trabajado en el fortalecimiento de los mismos. Los documentos elaborados para los proyectos fueron:
1-Documento de Implementacion de un modelo de economía campesina en produccion sostenible de café y establecimiento de plataformas de interpretación en torno al paisaje cultural cafetero en el Departamento del Quindío.
2- Documento de Musaceas con la participacion del CIAT de Palmira, ICA, Agrosavia y Uniquindío coordinado por la Secretaría de Agricultura.</t>
  </si>
  <si>
    <t>Se apoyaron  las acciones en la elaboración del documento técnico del proyecto denominado:
1. Fortalecer la cadena productiva del cultivo de plátano variedad dominico hartón en las asociaciones de productores de los municipios de Buenavista, circasia, Filandia, Génova, Pijao y Quimbaya del departamento del Quindío.( musáceas).,
2. Seguimiento a la Implementación de un modelo de economía campesina en producción sostenible de café y establecimiento de plataformas de interpretación en torno al paisaje cultural cafetero en el Departamento del Quindío con avance del 75%.</t>
  </si>
  <si>
    <t>Se apoyó metodológicamente a la universidad del Quindío Vicerrectoría de Investigaciones en la estructuración y formulación de los proyectos convocatoria 32 del MINCTI, para ser radicados el día 15 de febrero de 2023, relacionados a continuación:
Proyecto Denominado: 
1. Fortalecer la cadena productiva del cultivo de plátano variedad dominico hartón en las asociaciones de productores de los municipios de Buenavista, circasia, Filandia, Génova, Pijao y Quimbaya del departamento del Quindío.( musáceas).,
2. Seguimiento a la Implementación de un modelo de economía campesina en producción sostenible de café y establecimiento de plataformas de interpretación en torno al paisaje cultural cafetero en el Departamento del Quindío.</t>
  </si>
  <si>
    <t>Servicio de información actualizado</t>
  </si>
  <si>
    <t>Apoyo coordinación puesta en marcha de proyecto de CTI en sistemas de información y comunicación.                                          Puesta en marcha de los instrumentos de planificación e información rural.</t>
  </si>
  <si>
    <t>Se tenia previsto el lanzamiento de la plataforma comercial en el presente año como herramienta para el sustento de comercialización de las alianzas productivas las cuales sólo se legalizaron en el presente mes, por lo tanto no se inició su ejecución, con el fin de no generar detrimento, se decide aplazar la inversión en la actualización de esta plataforma hasta su lanzamiento y puesta en marcha. No obstante se encuentra actualizada con las empresas oferentes de las diferentes asociaciones del Departamento, encontrándose operativamente activa atendida con personal de planta.</t>
  </si>
  <si>
    <t>Para  la actualización  del sistema de información desde de la secretaria de Agricultura, se adquirieron equipos tecnológicos que servirán como herramienta para la comercialización  de sus productos, atención presencial de los asociados o posibles beneficiarios de la plataforma y contamos con una plataforma actualizada.</t>
  </si>
  <si>
    <t>Para  la actualización  del sistema de información, se dio inicio al proceso de recopilación de información.</t>
  </si>
  <si>
    <t>Se elaboró un documento de planeación para el cumplimiento de la meta de servicio de acompañamiento en la implementación de planes de desarrollo agropecuarios rurales en los municipios; desarrollando los siguientes procesos: Proceso de adopción e implementación del Plan Departamental de Extensión Agropecuaria PEDEA (ordenanza 011 de 2020) con una población objetivo de 2.500 usuarios por año y Proceso de identificación y formulación convenio interinstitucional AGROSAVIA -Gobernación del Quindío, para la implementación de proyectos de investigación, extensión y transferencia de tecnología agropecuaria e inocuidad agroalimentaria en el departamento. 
Se acompañó y apoyó el cumplimiento de esta ordenanza a los 12 municipios del Departamento, mediante la identificación, formulación e implementación en los 12 planes de desarrollo agropecuario municipales.
También se adelantó el proceso de identificación y formulación convenio interinstitucional ICA-Gobernación para la implementación de proyectos de sanidad agropecuaria e inocuidad agroalimentaria en el departamento; así como en la identificación y formulación de 20 alianzas productivas enmarcadas en Buenas Practicas Agropecuarias, con una cobertura de aproximadamente 700 productores representados en los 12 municipios y en los encadenamientos promisorios del Departamento del Quindío.                                       Se adelantaron gestiones en coordinación con la Secretaria de Salud del Quindío (zoonosis), la Dirección de Desarrollo Sostenible de la SADRA, los gremios, las ONG, la institucionalidad pública y privada, para el proceso de identificación, formulación e implementación de la Política Pública de Protección y Bienestar Animal para el Departamento del Quindío (Mascotas, Silvestres, Zootécnicas y de Trabajo).</t>
  </si>
  <si>
    <t xml:space="preserve">Para la elaboración de los Planes de Desarrollo Agropecuario y Rural se realizó articulación con las alcaldías y entidades del sector, con miras a desarrollar estrategias en torno a procesos de inocuidad, certificaciones en Buenas Prácticas dentro de los planes de extensión agropecuaria y la formulación e implementación de los proyectos de alianzas productivas. Se actualizó el Plan de Desarrollo Agropecuario y Rural, que fue aprobado mediante ordenanza 011 de agosto del 2020. </t>
  </si>
  <si>
    <t>Para la implementación de los Planes de Desarrollo Agropecuario y Rural se desarrollaron actividades de servicios de extensión agropecuaria aplicando estrategias de productividad control sanitario e inocuidad en los municipios de:  ARMENIA, BUENAVISTA, FILANDIA, GENOVA, PIJAO, CALARCA, CIRCASIA, CORDOBA, LA TEBAIDA, MONTENEGRO , QUIMBAYA Y SALENTO, asistencia técnica agropecuaria en la certificación de las BPA (Buenas Prácticas Agrícolas), BPG (Buenas Prácticas Ganaderas) y BPM (Buenas prácticas Manufacturas) .</t>
  </si>
  <si>
    <t>Para el acompañamiento en la implementación de los Planes de Desarrollo Agropecuario y Rural, se realizaron las siguientes actividades:
1. Elaboración de un documento de planeación
2. Proceso de adopción e implementación del Plan Departamental de Extensión Agropecuaria PEDEA (ordenanza 011 de 2020) con una población objetivo de 2.500 usuarios por año.</t>
  </si>
  <si>
    <t>Servicios de acompañamiento en la implementación de Planes de desarrollo agropecuario y rural</t>
  </si>
  <si>
    <t xml:space="preserve">Se realizó acompañamiento en asesoría a los 12 municipios para la elaboración de los Planes de Desarrollo Rural Agropecuario, realizando diversas actividades de articulación con las administraciones locales en torno a la implementación de los PDA y el POPSPR en todos los Municipios. </t>
  </si>
  <si>
    <t xml:space="preserve">Se está realizando acompañamiento a 12  Planes de Desarrollo Agropecuario y Rural en los siguientes municipios: Armenia, Calarcá,  Circasia,  Pijao, Córdoba, Buenavista,  La Tebaida, Montenegro, Génova, Filandia, Quimbaya  y Salento; desarrollando actividades de elaboración, gestión e implementación en la convocatoria de la ADR en la ejecución de los planes de extensión agropecuaria PDEA. </t>
  </si>
  <si>
    <t>Se atendieron 2 necesidades empresariales a los Emprendimientos: Paz y Flora y Fundación Renacer en asistencia técnica de emprendimiento y se realizó rueda de negocios y mercados campesinos, apoyándolos en muestras comerciales.</t>
  </si>
  <si>
    <t>Se atendieron 6 emprendimientos con asesoría y asistencia técnica:
1. Master chips
2. Nutrimax del Quindío
3.Tostones de maíz
4.Maichi mermeladas
5.Inversiones triangulo del café.
6. Naturaroma (Salento).
Se realizó asesorías técnicas en los siguientes temas: Administrativos, financieros, comercial, economía solidaria y/o asociatividad, formalización, tributaria y legal emprendimientos que demandaron apoyo en el tema sanitario y principalmente orientación en el proceso para cumplimiento sanitario ante el INVIMA y el trámite gratuito de los registros sanitarios exentos por la ley de emprendimiento 2069 firmada en el año 2020.</t>
  </si>
  <si>
    <t>Al tercer trimestre del 2022, se logró realizar un acompañamiento a (5) cinco emprendimientos que demandaron apoyo en el tema sanitario y principalmente orientación en el proceso para cumplimiento sanitario ante el INVIMA y el trámite gratuito de los registros sanitarios exentos por la ley de emprendimiento 2069 firmada en el año 2020; de igual manera, se realizó un acompañamiento para ubicar plantas de transformación que permitan el desarrollo de procesos de maquila de productos para los que no disponen de infraestructura productiva.  Los emprendimientos beneficiados con asesoría y asistencia técnica fueron:
1. Emprendimiento La Perla de Armenia.
2. Emprendimiento Salsas y Aderezos de La Sierra de Armenia.
3. Emprendimiento Nutrimax de La Tebaida.
4. Emprendimiento Ecogranja La Primavera de Calarcá.
5. Emprendimiento Proplaquin de Armenia.
Nota: La direccion de Emprendimiento Rural, tiene una demanda alta en temas de asesorías técnicas puntuales a nuevos emprendimientos por lo que de manera permanente se atiende nuevas solicitudes (empresarios y emprendedores) que requieren el apoyo en diversos temas relacionados con la misión de la dependencia.</t>
  </si>
  <si>
    <t>Se realizó caracterización, asesoría empresarial y comercial a los siguientes emprendimientos en edad temprana 
1. VACA PURPURA- DE LÁCTEOS
2. Tostato fresh de productos de panadería
3. Café la cordillera, luz Aída Loaiza Café
4. Guadua, propietario Felipe fajardo
5. Salsas MAICHI 
6. Tostón PILAO
Nota: La dirección de Emprendimiento Rural, tiene una demanda alta en temas de asesorías técnicas puntuales a nuevos emprendimientos por lo que de manera permanente se atiende nuevas solicitudes (empresarios y emprendedores) que requieren el apoyo en diversos temas relacionados con la misión de la dependencia.</t>
  </si>
  <si>
    <t xml:space="preserve">Se realizó la implementación de procesos para la prevención y mitigación de riesgos naturales del sector agropecuario en el Departamento del Quindío, se beneficiaron 100 personas, en la socialización de mecanismos y herramientas para el conocimiento, reducción y manejo de riesgos agropecuarios. Se realizaron todos los ajustes necesarios y se firmó convenio No. 016 -2021 con el Fondo para el Financiamiento Agropecuario - FINAGRO, el cual tendrá tres componentes: protección para cultivos de plátano y banano con un monto de 150 millones, para otros renglones productivos 50 millones y 50 millones para educación financiera, además se realizó la articulación con los productores y empresas aseguradoras. </t>
  </si>
  <si>
    <t>Se beneficiaron 70 personas en servicio de apoyo a la implementación de mecanismos y herramientas para el conocimiento, reducción y manejo de riesgos agropecuarios, con pólizas de seguro de cosecha a activos productivos, asegurando cultivos de plátano, banano, aguacate, café, lima., naranja, granadilla y 181 animales bovinos a través del convenio No. 016 de 2021, que se ejecuta con vigencias futuras aprobadas.</t>
  </si>
  <si>
    <t>En este primer trimestre no se ha ejecutado</t>
  </si>
  <si>
    <t xml:space="preserve">Catorce (14) empresas asistidas técnicamente, a través de la dirección de industria y comercio se socializó el programa de asistencia técnica a las Mi Pymes para el acceso a nuevos mercados, el cual consiste en el acompañamiento para la realización del diagnóstico en materia de mercadeo como punto de partida para el apoyo a la posterior formulación del plan de mercadeo de cada una de las siguientes empresas:
1. Avus Senior home del municipio de Circasia
2. Calzado Richi del municipio de Circasia.
3. "Estaka-Muebles” de Armenia
4. "Bufalera Granja Mallorquin" de Armenia.
5.   "La Delicia del Chocolo" municipio de Calarcá.
6. "Coral", municipio de Armenia.
7."Confecciones Yeitaos", municipio de Armenia.
8. "K Arepas", municipio de Calarcá.
De los días 18 al 22 de agosto de 2022 se realizó la octava versión de la feria regional especial expo eje café con alcance nacional para fomentar el relacionamiento y el acceso a nuevos mercados de los emprendedores y empresarios del sector cafetero y otros sectores del departamento del Quindío, apoyando a: 
9. Red de mujeres cafeteras
10. International Women´s Coffee Alliance (IWCA)
Se finalizó la vigencia con la asistencia técnica a las siguientes Mipymes, donde se identificaron ventajas, desventajas en el área de mercadeo y ventas, además de las estrategias de ampliación y acceso a créditos.  
11. El Maleconn del municipio de Pijao, 
12. Azul Profundó del municipio de Armenia
13. Restaurante Puerta del sol Calarcá
14. Lavandería lava express Armenia.  
Algunos de los emprendimientos que se venían trabajando en vigencias anteriores y de acuerdo al diagnóstico realizado estos no siguieron por falta de recursos e inversión y otros cambiaron de domicilio.   
</t>
  </si>
  <si>
    <t xml:space="preserve">Tres (3) empresas asistidas técnicamente, a través de la Dirección de Industria y Comercio se socializa el programa de asistencia técnica a las Mipymes para el acceso a nuevos mercados, el cual consiste en el acompañamiento para la realización del diagnóstico en materia de mercadeo como punto de partida para el apoyo a la posterior formulación del plan de mercadeo de cada una de las siguientes empresas:
1.GASTROBAR EL ORIGEN.
- Municipio: Circasia Q.
 - Dirección: Finca villa Lucero  vereda la cristalina municipio de Circasia Q                
 - Actividad comercial: Restaurante
 - Apertura: 11 de febrero 2023
 - Empleados: cuatro (4)
2. TIENDA DE ROPA HUELLA.
 - Municipio: Armenia Q.
- Dirección: Barrio la Miranda Mz E casa 3 de Armenia
- Actividad comercial: Venta de ropa nacional y americana  para dama
- Apertura: 22 de noviembre del 2022
 - Empleados: Dos (2)
3. JHOMBA SPORT.
- Municipio: Armenia Q.
 - Dirección: Cra. 17 calle 19 esquina centro comercial Manhattan local 29 segundo piso
 - Actividad comercial: Almacén de diseño y publicidad
 - Apertura: en el año 2016
   - Empleados: Siete (7) 
Algunos de los emprendimientos que se venían trabajando en vigencias anteriores y de acuerdo al diagnóstico realizado estos no siguieron por falta de recursos e inversión y otros cambiaron de domicilio.   </t>
  </si>
  <si>
    <t>Ministerio de Turismo, Industria y Comercio</t>
  </si>
  <si>
    <t>Documento  de planeación elaborado al 100%; De acuerdo a informe de ejecución del convenio interadministrativo suscrito entre el Departamento del Quindío, el municipio de Armenia y la Universidad del Quindío, se cuenta con el documento formulado  del plan de internacionalización (Herramienta estratégica que permitirá a los empresarios conocer los tramites y metodologías para la exportación de  sus productos) del departamento del Quindío.
Se formuló el  Plan Estratégico de Turismo (PET), con vigencia de 10 años, el cual brinda herramientas de planificación que permitirán el crecimiento organizado del turismo y su infraestructura complementaria en el Departamento del Quindío, mitigando problemáticas sociales, culturales y ambientales.</t>
  </si>
  <si>
    <t xml:space="preserve">
Una campaña de promoción turística realizada en la vigencia 2020, con el desarrollo de las siguientes actividades:
a) Participación en la Vitrina turística de Anato y el Workshop Rema 2020, donde asistieron más de 42.748 visitantes. Eventos en los que participaron 77 expositores entre agencias operadoras, parques temáticos, cafés especiales, gremios, hoteles y municipios. En el marco de la Vitrina Turística de Anato se realizó la presentación de la nueva marca “Quindío Corazón de Colombia”.
b) Formulación, presentación y aprobación del proyecto de “Promoción turística del destino”, a FONTUR por valor de $ 1.029.599.999 con una contrapartida por parte del departamento de $ 514.800.000. Dicha iniciativa está a la espera de aprobación por parte de la entidad nacional, para posteriormente dar inicio a la etapa de contratación y ejecución del proyecto. 
c) Realización de 56 publicaciones de promoción turística en la Fan Page, de la secretaria, de diferentes actividades de importancia del sector.</t>
  </si>
  <si>
    <t>Con avance del 100% en Campañas realizadas:
-	A través de la estrategia digital que adelanta la secretaría se realizaron más de cuarenta publicaciones en el último trimestre del año, relacionadas con actividades, convocatorias y eventos del sector turismo, las mismas fueron difundidas a través de las diferentes redes sociales institucionales de la entidad. 
-	El departamento a través del alquiler de un espacio, pudo participar en el work shop Rema en la ciudad de Cali Valle, realizado en el mes de septiembre donde veintiséis empresas del sector turismo del departamento pudieron promocionar sus bienes y servicios.  
-	Se llevaron a cabo los procesos de planificación con las entidades territoriales y demás autoridades involucradas, la atención en los Puntos de Información Turística (PIT) para la semana de recesos en el mes de octubre. 
-	El departamento a través de la secretaria de Turismo, Industria y comercio Participó en la Cuadragésima vitrina Turística de ANATO que se llevó a cabo entre los días 16-18 de junio de 2021, con La participación de 22 empresarios del sector y cinco municipios (Salento, Quimbaya, Buenavista, Filandia y Calarcá), donde en un área de 180 mts. cuadrados se expusieron los productos y servicios turísticos de la región, donde más de 3.500 visitantes recorrieron el stand del Quindío.  
-	El Departamento participó en la Vitrina Turística de Anato 2021 en la ciudad de Bogotá, con la asitencia de veintidós (22) empresarios, así mismo en la feria también participaron cinco (5) municipios del departamento: Salento, Quimbaya, Buenavista, Filandia y Calarcá.
- En las temporadas de vacaciones de la vigencia 2021 se programaron junto con los municipios la atención en los Puntos de Información Turística (PITS), con el objetivo de atender a los turística que nos visitarán en la temporada de Semana Santa de este año, así las cosas, se implementaron diez (10) puntos de información en el departamento.
- Valle de Cócora (Salento). 
- Plaza de Café (Montenegro).
-Plaza Principal (Montenegro).
-Plaza principal (Quimbaya).
-Río verde (Buenavista).
-La Herradura (La Tebaida).
-Plaza principal (La Tebaida) 
-Plaza principal (Calarcá).
-Plaza principal (Circasia).
-Plaza principal (Génova)
-	Se realizaron cuatro viajes de familiarización donde participaron más de cuarenta personas entre las que se cuentan periodistas, agencias de viajes e influencers de Estados Unidos y Panamá, dando conocer los principales atractivos turísticos de la región 
-	Realización de la promoción de la ruta armenia-Panamá-Armenia de la aerolínea Copa Airlines, en el aeropuerto el Edén de Armenia.</t>
  </si>
  <si>
    <t xml:space="preserve">Con un avance del 100% en la campaña de promoción turística nacional e internacional se han ejecutado las siguientes acciones: 
- Se realizó el arrendamiento de 75 mts2 de área adicional al metraje asignado por FONTUR correspondió al stand No. 120 para la participación los empresarios del Departamento del Quindío en la versión No. 41 de la Vitrina Turística – ANATO 2022 que se llevó a cabo en el Gran Salón del Centro Internacional de Negocios y Exposiciones – CORFERIA en el mes de febrero. 
- Del 23 al 25 de febrero se llevó a cabo la versión 41 de la Vitrina Turística – ANATO 2022, donde el departamento tuvo presencia con un stand de un total de 180 mts2, promocionando su marca destino “Quindío Corazón de Colombia” y la oferta del sector entre los cuales se cuenta seis (6) cafés especiales, tres (3) parques temáticos, cuatro (4) empresas de actividades de aventura, catorce (14) agencias de viajes y el acompañamiento de cinco (5) gremios del sector ; el stand recibió más de seis mil seiscientos (6.600)  visitantes en los tres días de feria.
-  El 26 de febrero se asistió al workshop REMA realizado en el hotel Dann Carton de la ciudad de Cali, donde participaron 26 empresas del sector turismo del departamento, la feria fue visitada por más de 800 personas. 
- Para el mes de mayo se realizó una misión comercial (Estrategia que consiste en promocionar la oferta turística del destino a pares de otras regiones y medios de comunicación en el marco de un evento especifico). Visitando cinco (5) ciudades a nivel nacional, acompañados de diez (10) empresarios del departamento, así: Bogotá –hotel Capital, Ibagué- hotel Sonesta, Cartagena- hotel Corales de Indias, Neiva-hotel GHL Style, Cali- hotel Movich. En total a los diferentes eventos asistieron noventa y siete (97) personas entre empresarios y medios de comunicación. 
- Cerca de 400 publicaciones de fotografías, videos y likes en redes sociales con el fin de promocionar el destino y sus ventajas competitivas.
- La Secretaría participó en el evento Colombia Travel Expo 2022 del 8 al 10 de septiembre de 2022, con la imagen visual campaña Quindío Corazón de Colombia, a través de redes sociales, página web del destino, además de la participación de los empresarios turísticos del departamento.   
- Se realizó el diseño del stand de Anato 2023 para la participación del departamento como destino turístico en el evento más importante del país a realizarse en la ciudad de Bogotá. 
- Se realizó el desarrollo y diseño de la página web https://www.quindiocorazondecolombia.com/, como estrategia de promoción y competitividad del destino, donde se podrán dar a conocer los diferentes productos turísticos de los municipios, así como la difusión de los empresarios formales del sector turístico en el departamento. 
- Diseño y elaboración de material promocional digital para redes sociales, e impreso para distribución en evento y ferias del ordena nacional e internacional.   
</t>
  </si>
  <si>
    <t>Las campañas de promoción a realizar, están supeditadas a la adjudicación del proceso de Plan de medios que está llevando a cabo en el Departamento.</t>
  </si>
  <si>
    <t>Procolombia con el fin de cumplir con su plan misional de aumentar el número de empresas exportando y de aumentar el valor agregado a la oferta exportable de las empresas en el departamento de Quindio, tiene varias herramientas disponibles, entre ellas; los programas de formacion exportadora, que para el año 2020 tuvo una meta de 300 asistentes 
Igualmente un evento llamado Futurexpo, que busca fortalecer la internacionalización en el país, con una meta de asistentes de 250 para Quindio. Por otro lado, como herramienta comercial para las empresas se realizan ruedas de negocios, a las que las empresas se inscriben y tienen la oportunidad de presentar la oferta de la empresa a potenciales compradores internacionales. Para estos eventos se preparan las empresas desde Procolombia con planes de trabajo individuales. Algunos de los eventos realizados fue Macrorrueda 80, Encuentro Empresarial Andino, Alianza del Pacifico y Macrorruedas de Las Americas. Adicionalmente Ruedas de negocios especializadas. Se programó qué empresas del Quindio participaran en el Benchmarking Exportador y las misiones logísticas a puertos y aeropuertos.</t>
  </si>
  <si>
    <t xml:space="preserve">En los temas de capacitación tuvimos 513 asistentes entre empresarios y estudiantes, con programas generales de comercio exterior y especializados para las cadenas productivas priorizadas para el departamento del Quindio. En el último trimestre del año 2020 tuvimos 152 asistentes a los programas de formación virtuales . En cuanto a la participación de las empresas del Quindio, en los eventos comerciales, participaron 53 empresas de diferentes desempeños exportadores y cadenas. Tuvimos 9 empresas del Quindio en misiones logísticas aéreas y marítimas. En el proyecto de Benchmarking Exportador participaron 13 empresas futuras exportadoras en la actividad .
</t>
  </si>
  <si>
    <t xml:space="preserve">En este rubro es difícil para nosotros aportar cifras de lo que se invierte en este tipo de eventos y programas ya que toda la información y logistica se maneja en conjunto con otras entidades. Los aportes que se realizan para todas las actividades se realizan sobre presupuestos aprobados por las partes y se ejecuta de acuerdo a las directrices de cada programa o evento. 
</t>
  </si>
  <si>
    <t>En las ruedas de negocios se manejan unas expectativas de negocios que se dividen ventas inmediatas, 1-3 meses, 3-6 meses y &gt; 6 meses y podriamos decir que estos cumplen la tarea de indicadores, ya que son los valores de las intenciones de negocio que tienen los compradores con los exportadores.</t>
  </si>
  <si>
    <t>Procolombia para cumplir con su plan misional de aumentar el numero de empresas exportando y de mejorar y dar valor agregado a la oferta exportable de las empresas en el departamento tienen varias herramientas, entre ellas los programas de formacion exportadora que para el año 2021 se trabajaran de manera virtual divididos en 12 programas con diferentes tematicas con una meta de 265 asistentes y llevar a cabo un evento que se realiza a nivel nacional que busca fortalecer la presencia en los departamentos "FUTUREXPO QUINDIO" con una meta de asistentes de 200. Por otro lado como una herramienta comercial para las empresas se realizan ruedas de negocios en conjunto con otras entidades de promocion como Procolombia de otros paises, a las que las empresas se inscriben al ser aceptadas tiene la oportunidad de sentarte y presentar la oferta de la empresa. Para estos eventos se preparan las empresas desde Procolombia con planes de trabajo para cada empresa. Entre algunos de los eventos a los que se tenia planeado llegar fueron Macrorrueda 85, Encuentro Empresarial Andino, Alianza del Pacifico y Macrorrueda Internacional. Ruedas de negocios especializadas ej: frente a estas ruedas de negocio se ejecutan por cadenas productivas teniendo en cuenta que las ruedas solicitan unos requisitos para poder participar.</t>
  </si>
  <si>
    <t xml:space="preserve">En los temas de capacitacion hemos tenido participacion en los primeros tres ciclos del año en curso de 168 participantes entre empresarios y estudiantes, con programas generales de comercio exterior, los especialilzados para las cadenas productivas priorizadas comenzaron el dia 03 de Mayo de 2021. . En cuento a la participacion de las empresas del Quindio, en eventos comerciales el primero del año fue la Macrorrueda 85 en la que participaron 39 empresas de diferentes desempeños exportadores ( ya que en Procolombia se manejan de esta forma ya que cada empresario dependiendo su etapa de desarrollo empresarial requiere unos servicios adecuados a sus caracteristicas). </t>
  </si>
  <si>
    <t xml:space="preserve">En este rubro es dificil para nosotros aportar cifras de lo que se invierte en este tipo de eventos y programas ya que toda la informacion y logistica se maneja en conjunto con otras entidades. Los aportes que se realizan para todas las actividades se realizan sobre presupuestos aprobados por las partes y ejecuta de acuerdo a las directrices de cada programa o evento. </t>
  </si>
  <si>
    <t>No se establecieron metas de generación de empleo para el 2020</t>
  </si>
  <si>
    <t>No se establecieron metas de generación de empleo para el 2021</t>
  </si>
  <si>
    <t>Agencia de Inversión - SENA</t>
  </si>
  <si>
    <t>Dentro del objeto social de Invest in Armenia, no está lo relacionado con la constitución de capital semilla para financiar iniciativas de negocio y proyectos emprendedores de asociaciones y organizaciones de poblaciones vulnerables.</t>
  </si>
  <si>
    <t>Se apoyaron 85 productores con acceso a maquinaria y equipos, a través de la gestión realizada con Agencia Turca de Cooperación y Coordinación (TİKA) con la entrega de un cuarto frio de alta tecnología con capacidad de hasta 20 toneladas y con una temperatura de hasta menos -3 grados centígrados, con la opción de congelación o refrigeración para el almacenamiento de productos transformados derivados de plátanos, hortalizas y otras musáceas, con el objetivo de fortalecer de la Asociación de Productores Agropecuarios de Filandia ASPROFIL.</t>
  </si>
  <si>
    <t>Se beneficiaron 25  productores con acceso a maquinaria y equipo, con la entrega de centrifugas y equipos con ahumadores, mascaras y equipos de protección para manejo de la alianza productiva apícola, en el municipio de Génova .</t>
  </si>
  <si>
    <t>Para benefiar a productores con acceso a maquinaria y equipo tales como (Fumigadora de espalda, embolsadorasa, deshojadoras, desbeyotadora), se va ha realizar convenio de cofinanciación de alianza productiva en el  municipio de Génova ASOEMGE, el cuál se encuentra en la Seceretaría Jurídica y de Contratación en proceso de viabilidad  jurídica.</t>
  </si>
  <si>
    <t>En este trimestre, se realizaron los trámites para una adición presupuestal a los convenios suscritos entre el Departamento y FONTUR, para la construcción de los recintos gastronómicos de la Tebaida y Pijao ; dichos recursos serán invertidos en adecuaciones sanitarias necesarias para la habilitación por parte de la Secretaría de Salud y la apertura al público.</t>
  </si>
  <si>
    <t>Un plan de trabajo concertado con la Comisión regional de competitividad, a través de éste se dió cumplimiento a:
La Ordenanza 019 del 01 de diciembre de 2020, "POR MEDIO DE LA CUAL SE DEROGA LA ORDENANZA NO. 021 DE 2014, Y SE ESTABLECE LA ORGANIZACIÓN Y FUNCIONAMIENTO DE LA COMISIÓN DE REGULACIÓN DE COMPETITIVIDAD E INNOVACIÓN – CRCI DEL DEPARTAMENTO DEL QUINDÍO”.
Así mismo la estructuración del Plan Regional de Competitividad en una primera fase desarrollada en esta vigencia.
Estos dos compromisos hicieron parte del Plan de acción de la Comisión para esta vigencia y que se debían cumplir por parte del departamento.</t>
  </si>
  <si>
    <t xml:space="preserve">
Con un avance del 100%: en los Planes Concertados con la CRC (Comisión Regional de Competitividad), en el acumulado de la vigencia se llevaron a cabo ocho reuniones del comité PETIT (conformado por el Departamento, Cámara de Comercio, Academia, y los gerentes de los Clúster del Quindío), en las cuales se destaca: 
El seguimiento a los avances y dificultades en la formulación del Plan Regional de Competitividad a 2035. Así mismo se actualizó un documento con los lineamientos e iniciativas de los Clúster por parte de la Cámara de Comercio.
Se finalizó con el proceso de diagnóstico del Plan de Competitividad, como parte esencial de la adecuada formulación y construcción del documento técnico. </t>
  </si>
  <si>
    <t xml:space="preserve">Se realizaron treinta y siete (37) reuniones del comité PETIT, conformado por Secretaría de Turismo, Industria y Comercio, Secretaría de Planeación y Secretaria de Agricultura, Desarrollo Rural y Medio Ambiente, Cámara de Comercio de Armenia y del Quindío, Universidad La Gran Colombia, Universidad del Quindío y SENA. En las cuales se realizaron las siguientes actividades: 
- Desarrollo de reuniones de socialización del Plan Regional de Competitividad e Inovación  2022-2035 , en sus diferentes componentes: Generalidades, Diagnóstico, Contexto y tendencias de la Competitividad Territorial, Estratégico e Implementación, Seguimiento y Evaluación 
- Plenarias de la Comisión Regional de Competitividad e Innovación, y el Comité Ejecutivo de la Comisión Regional de Competitividad e Innovación.  
 </t>
  </si>
  <si>
    <t>Se realizaron ocho (08) reuniones del comité PETIT, conformado por Secretaría de Turismo, Industria y Comercio, Secretaría de Planeación y Secretaria de Agricultura, Desarrollo Rural y Medio Ambiente, Cámara de Comercio de Armenia y del Quindío, Universidad La Gran Colombia, Universidad del Quindío y SENA. 
En las cuales se realizaron las siguientes actividades: 
- Se desarrollaron reuniones de socialización del Plan Regional de Competitividad e Innovación 2022-2035, en sus diferentes componentes: Generalidades, Diagnóstico, Contexto y tendencias de la Competitividad Territorial, Estratégica e Implementación, Seguimiento y Evaluación, con los alcaldes y los secretarios de planeación de los municipios de Armenia, Calarcá, Pijao, Salento, Quimbaya, Montenegro, Circasia, Filandia, La tebaida, Buenavista, Génova.
El cronograma de socialización del Plan Regional de Competitividad e Innovación 2022-2035, incluye actores, como los concejos municipales, los gremios y empresariado de cada uno de los municipios.</t>
  </si>
  <si>
    <t>Clústeres asistidos en la implementación de los planes de acción:
Cuatro (4) Clústeres asistidos en la implementación de los planes de acción: Confección, Construcción, TIC, Cuero de alta gama.
Para lo anterior se desarrollaron las siguientes actividades: 
- Proceso de asistencia para levantar información diagnóstico relacionada con: (Peticiones, Propuestas, Problemáticas e información), durante el trimestre (Enero-Marzo), se sostuvo reuniones con los líderes de las iniciativas clúster: IC de Construcción, IC de Cuero de alta gama, IC TIC, IC de Economía Circular y líder de la mesa sectorial de confecciones; donde se analizaron las diferentes situaciones, con el objetivo de fomentar estrategias cumplibles, medibles y alcanzables en el segundo trimestre del 2023.
-Gestiones pertinentes con la Escuela Clúster, para suscribir un convenio el cual busca beneficiar al clúster a cargo de la Secretaría de Turismo, Industria y Comercio; especialmente en temas relacionados con: Asistencia técnica, formulación del plan de acción (Trabajo) y actividad de cierre. 
-Difusión de convocatoria del Fondo Emprender a todas las IC, donde se invitó a los líderes de las mismas, a fortalecer las capacidades y consolidación de sus negocios a través de proyectos e iniciativas.
-Socialización de la oferta del Fondo Emprender a los empresarios del sector de confecciones, para fortalecer las capacidades económicas, consolidación y presentación de proyectos a través del mismo. 
Es importante tener en cuenta, que se está impulsando los procesos de articulación de los diferentes actores de la Economía Circular que no está definida, ni registrada como Clúster.</t>
  </si>
  <si>
    <t>24 Instituciones Educativas qué participaron en programa que fomentan la Cultura, la Tecnología y la Innovación; esto mediante procesos de formación docente – SEMINARIO en "Fortalecimiento de las Capacidades Institucionales para el fomento de la Educación Científica": I.E. ANTONIO NARIÑO – Mun. Calarcá, I.E. BAUDILIO MONTOYA – Mun. Calarcá, I.E. JESUS MARIA MORALES – Mun. Calarcá, I.E. ROMÁN MARÍA VALENCIA – Mun. Calarcá, I.E. SAN RAFAEL – Mun. Calarcá, I.E. SEGUNDO HENAO – Mun. Calarcá, I.E. INSTITUTO TECNOLÓGICO – Mun. Calarcá, I.E. SAN JOSÉ – Mun. Circasia, I.E. FRANCISCO MIRANDA – Mun. Filandia, I.E. SAGRADO CORAZÓN DE JESÚS – Mun. Filandia, I.E. INSTITUTO GÉNOVA – Mun. Génova, I.E. INSTITUTO TEBAIDA – Mun. La Tebaida, I.E. LA POPA – Mun. La Tebaida, I.E. SANTA TERESITA – Mun. La Tebaida, I.E. GENERAL SANTANDER – Mun. Montenegro, I.E. INSTITUTO MONTENEGRO – Mun. Montenegro, I.E. LOS FUNDADORES – Mun. Montenegro, I.E. MARCO FIDEL SUÁREZ – Mun. Montenegro, I.E. INSTITUTO PIJAO – Mun. Pijao, I.E. LA MARIELA – Mun. Pijao, I.E. INSTITUTO QUIMBAYA – Mun. Quimbaya, I.E. MERCADOTECNIA MARÍA INMACULADA – Mun. Quimbaya, I.E. RAMÓN MESSA LONDOÑO – Mun. Quimbaya, I.E. BOQUÍA – Mun. Salento.</t>
  </si>
  <si>
    <t xml:space="preserve">18 instituciones educativas qué participan en programas que fomentan la cultura de la Ciencia, la Tecnología y la Innovación educativa a través de la convocatoria y selección de los proyectos de CIENCIAS Y DE INVESTIGACIÓN ONDAS año 2022. 
- Antonio Nariño - Municipio Calarcá 
- Baudilio Montoya - Municipio Calarcá 
- Hojas Anchas - Municipio Circasia 
- Libre - Municipio Circasia 
- Francisco Miranda - Municipio Filandia 
- Liceo Andino - Municipio Filandia 
- Inst. Génova - Municipio Génova 
- San Vicente de Paul- Municipio Génova 
- Gabriela Mistral - Municipio La Tebaida 
- Luis Arango - Municipio La Tebaida  
- Marco Fidel Suarez - Municipio Montenegro 
- Santa María Goretti - Municipio Montenegro 
- Inst. Pijao - Municipio Pijao 
- Santa teresita - Municipio Pijao 
- El Laurel - Municipio Quimbaya 
- Naranjal - Municipio Quimbaya 
- Bo quía - Municipio Salento 
- Liceo Quindío - Municipio Salento
*Mediante Convenio de Asociación No. 045 de 2022 celebrado con la Fundación Universitaria Internacional de la Rioja –UNIR- y la Gobernación del Quindío, se realizó proceso de formación en Investigación Científica a 60 docentes y directivos docentes de 22 instituciones.
*Mediante la resolución No. 07408 del 19/10/2022 se transfirieron recursos a la Institución Educativa Pedacito de Cielo, por valor de $8.514.000 con el fin de fortalecer la vocación científica de los estudiantes que participan en el programa de mantenimiento de Motos y Motocarros que ofrece la institución en articulación con el SENA  </t>
  </si>
  <si>
    <t>En el primer trimestre se adelantaron los trámites pertinentes para realizar proceso de formación a docentes de instituciones educativas para el fomento de la vocación científica, se acompañarán 18 instituciones educativas con este proceso de formación</t>
  </si>
  <si>
    <r>
      <rPr>
        <sz val="11"/>
        <color theme="1"/>
        <rFont val="Calibri"/>
        <family val="2"/>
      </rPr>
      <t xml:space="preserve">Total de empleos directos generados por la Universidad La Gran Colombia: 
</t>
    </r>
    <r>
      <rPr>
        <b/>
        <sz val="11"/>
        <color theme="1"/>
        <rFont val="Calibri"/>
        <family val="2"/>
      </rPr>
      <t xml:space="preserve">OCTUBRE= </t>
    </r>
    <r>
      <rPr>
        <sz val="11"/>
        <color theme="1"/>
        <rFont val="Calibri"/>
        <family val="2"/>
      </rPr>
      <t xml:space="preserve">Docente: 182 – Administrativo: 106 – Aprendiz SENA: 16 – Total: 304
</t>
    </r>
    <r>
      <rPr>
        <b/>
        <sz val="11"/>
        <color theme="1"/>
        <rFont val="Calibri"/>
        <family val="2"/>
      </rPr>
      <t>NOVIEMBRE=</t>
    </r>
    <r>
      <rPr>
        <sz val="11"/>
        <color theme="1"/>
        <rFont val="Calibri"/>
        <family val="2"/>
      </rPr>
      <t xml:space="preserve"> Docente: 167 – Administrativo: 106 – Aprendiz SENA: 16 – Total: 289
</t>
    </r>
    <r>
      <rPr>
        <b/>
        <sz val="11"/>
        <color theme="1"/>
        <rFont val="Calibri"/>
        <family val="2"/>
      </rPr>
      <t>DICIEMBRE=</t>
    </r>
    <r>
      <rPr>
        <sz val="11"/>
        <color theme="1"/>
        <rFont val="Calibri"/>
        <family val="2"/>
      </rPr>
      <t xml:space="preserve"> Docente: 47 – Administrativo: 107 – Aprendiz SENA: 23 – Total: 177</t>
    </r>
  </si>
  <si>
    <r>
      <rPr>
        <sz val="12"/>
        <color theme="1"/>
        <rFont val="Calibri"/>
        <family val="2"/>
      </rPr>
      <t>Total de empleos directos generados por la Universidad La Gran Colombia: 
*</t>
    </r>
    <r>
      <rPr>
        <b/>
        <sz val="12"/>
        <color theme="1"/>
        <rFont val="Calibri"/>
        <family val="2"/>
      </rPr>
      <t xml:space="preserve">Personal docente: </t>
    </r>
    <r>
      <rPr>
        <sz val="12"/>
        <color theme="1"/>
        <rFont val="Calibri"/>
        <family val="2"/>
      </rPr>
      <t>200
*</t>
    </r>
    <r>
      <rPr>
        <b/>
        <sz val="12"/>
        <color theme="1"/>
        <rFont val="Calibri"/>
        <family val="2"/>
      </rPr>
      <t xml:space="preserve">Personal administrativo: </t>
    </r>
    <r>
      <rPr>
        <sz val="12"/>
        <color theme="1"/>
        <rFont val="Calibri"/>
        <family val="2"/>
      </rPr>
      <t>111
*</t>
    </r>
    <r>
      <rPr>
        <b/>
        <sz val="12"/>
        <color theme="1"/>
        <rFont val="Calibri"/>
        <family val="2"/>
      </rPr>
      <t>Aprendices SENA:</t>
    </r>
    <r>
      <rPr>
        <sz val="12"/>
        <color theme="1"/>
        <rFont val="Calibri"/>
        <family val="2"/>
      </rPr>
      <t xml:space="preserve"> 20
</t>
    </r>
    <r>
      <rPr>
        <b/>
        <sz val="12"/>
        <color theme="1"/>
        <rFont val="Calibri"/>
        <family val="2"/>
      </rPr>
      <t xml:space="preserve">Número total de empleos directos: </t>
    </r>
    <r>
      <rPr>
        <sz val="12"/>
        <color theme="1"/>
        <rFont val="Calibri"/>
        <family val="2"/>
      </rPr>
      <t>331</t>
    </r>
  </si>
  <si>
    <t xml:space="preserve">
Un reporte realizado, sobre mercado laboral de jóvenes entre 18 y 28 años en el departamento del Quindío, con relación a factores como:
- Reducción de actividad económica e ingresos debido al COVI-19
- No ha podido ejercer, buscar trabajo o iniciar un negocio debido a COVID-19 
- Le suspendieron sin remuneración el contrato debido a COVID-19.
- Perdió el trabajo o la fuente de ingresos debido a COVID-19.
Con respecto a la Política Publica de Generación de Ingresos; se está llevado a cabo la armonización de los indicadores con el nuevo Plan de Desarrollo, Tú y Yo Somos Quindío. Y realizar el seguimiento periódico a la matriz pública, resultados que a su vez nos sirva de insumo entre otros para llevar a cabo un reporte para la toma de decisiones, y organizar estrategias articuladas de generación de empleo.</t>
  </si>
  <si>
    <t xml:space="preserve">Los reportes de monitoreo del mercado de trabajo, estarán supeditados al informe del Observatorio Regional del Mercado de trabajo ORMET Quindío, una vez se realice el convenio de asociación respectivo, y se inicie con la recolección de información primaria y secundaria necesaria para la estructuración de los boletines periódicos.  </t>
  </si>
  <si>
    <t xml:space="preserve">META FÍSICA 2024 - I TRIMESTRE </t>
  </si>
  <si>
    <t>Sec del interior (1)</t>
  </si>
  <si>
    <t>Sec. Educación (3)</t>
  </si>
  <si>
    <t>Sec. Educación, Sec TIC + ORMET (3)</t>
  </si>
  <si>
    <t>Sec. Salud (3)</t>
  </si>
  <si>
    <t>Sec del interior (2)</t>
  </si>
  <si>
    <t>EJE ESTRATÉGICO 1 - VIGENCIA 2024 - I TRIMESTRE</t>
  </si>
  <si>
    <t xml:space="preserve">EJE ESTRATÉGICO 1 - VIGENCIA 2024 -  I TRIMESTRE </t>
  </si>
  <si>
    <t>Sec. Agricultura (1)</t>
  </si>
  <si>
    <t>Secretaría de Turismo, Industria y Comercio y Ministerio de Industria, Comercio y Turismo. (2)</t>
  </si>
  <si>
    <t>Secretaría de Turismo, Industria y Comercio y Ministerio de Industria, Comercio y Turismo. (5)</t>
  </si>
  <si>
    <t>EJE ESTRATÉGICO 2 - VIGENCIA 2024 - I TRIMESTRE</t>
  </si>
  <si>
    <t xml:space="preserve">EJE ESTRATÉGICO 2 - VIGENCIA 2024 - I TRIMESTRE </t>
  </si>
  <si>
    <t xml:space="preserve">EJE ESTRATÉGICO 3 - VIGENCIA 2024 - I TRIMESTRE </t>
  </si>
  <si>
    <t>EJE ESTRATÉGICO 3 - VIGENCIA 2024 - I TRIMESTRE</t>
  </si>
  <si>
    <t>Gobernación - Secretaría de Agricultura (4)</t>
  </si>
  <si>
    <t>Gobernación - Secretaría de Turismo, Industria y Comercio; Ministerio de Turismo, Industria y Comercio - ProColombia (6)</t>
  </si>
  <si>
    <t>Gobernación - Secretaría de Turismo, Industria y Comercio (4)</t>
  </si>
  <si>
    <t>DANE/OTROS (6)</t>
  </si>
  <si>
    <t>Cámara de Comercio - Ministerio de Trabajo - SENA (4)</t>
  </si>
  <si>
    <t>ACOPI - Cámara de Comercio - SENA-Universidades (4)</t>
  </si>
  <si>
    <t xml:space="preserve">OTROS </t>
  </si>
  <si>
    <t>OTROS (5)</t>
  </si>
  <si>
    <r>
      <t xml:space="preserve">El porcentaje de cobertura afiliados para el I trimestre del 2024  es del 100%
Contributivo: 288.961
Subsidiado: 274.888
Excepciòn: 11.875
</t>
    </r>
    <r>
      <rPr>
        <b/>
        <sz val="10"/>
        <color theme="1"/>
        <rFont val="Calibri"/>
        <family val="2"/>
      </rPr>
      <t xml:space="preserve">Fuente: </t>
    </r>
    <r>
      <rPr>
        <sz val="10"/>
        <color theme="1"/>
        <rFont val="Calibri"/>
        <family val="2"/>
      </rPr>
      <t>Ministerio de Salud y Protección Social 2024.</t>
    </r>
  </si>
  <si>
    <r>
      <t xml:space="preserve">No. de municipios con programas mpales de fomento y protección de patrones alimentarios, fue de 11 municipios para la vigencia del I Trimestre 2024 (Fuente: Sec salud 2024).  </t>
    </r>
    <r>
      <rPr>
        <sz val="10"/>
        <color rgb="FFFF0000"/>
        <rFont val="Calibri"/>
        <family val="2"/>
      </rPr>
      <t>NOTA: Desde la Direcciòn de Calidad y prestaciones de servicios de salud. No se han realizado asisitencias tècnicas en esta vigencia.</t>
    </r>
  </si>
  <si>
    <t>El No de NNA con el copago de almuerzos garantizados para la vigencia I trimestre 2024 fue de 11305. (Fuente: Sec de Educaciòn Departamental 2024)</t>
  </si>
  <si>
    <t xml:space="preserve">La Tasa de cobertura neta básica secundaria para la vigencia del I trimestre 2024 no programado; puesto que el mismo es un indicador con frecuencia de  calculo Anual. (fuente: Sec de educaciòn departamental 2024 IT). </t>
  </si>
  <si>
    <t xml:space="preserve">El No de Mpios con programa de etno-educación implementado, en la vigencia I trimestre 2024 fue de 11 municipios no certificados en educaciòn (Fuente; Sec de educacaciòn departamental 2024 IT).  </t>
  </si>
  <si>
    <t>Para la vigencia I Trimestre 2024 se tuvieron 26 escuelas de formación deportiva con proyección de reserva deportiva. (Fuente: Gobernaciòn e Indeprotes 2024)</t>
  </si>
  <si>
    <t>Indicador no programado para el I Trimestre 2024. No hay cifra para corte primere trimestre del 2024, no se ha ejecutado aún toda vez que la obra de acuerdo al cronograma establecido se dara inicio para el año 2026, al momento la empresa esta realizando las acciones previas a la ejecucion de los mejoramientos de vivienda 
alexis gomez gomez</t>
  </si>
  <si>
    <t>Indicador no programado para el I Trimestre 2024. Sin embargo en la vigencia 2024 IT se realizò solicitad de informaciòn a la AGENCIA NACIONAL DE TIERRAS-ANT sede Armenia Quindìo, sin obtener respuesta alguna de la misma para el I Trimestre 2024.</t>
  </si>
  <si>
    <t xml:space="preserve">La tasa de cobertura en población vulnerable beneficiada para la vigencia I Trimestre 2024  no programada. Se envìa oficio y correo el 06/05/2024, a la funcionaria cpospina@properidadsocial.gov.co; Programa en transiciòn. </t>
  </si>
  <si>
    <t xml:space="preserve">El índice de calidad de vida de la población intervenida para la vigencia del I trimestre 2024 no programado; Programa en transiciòn. </t>
  </si>
  <si>
    <t xml:space="preserve">Indicador No de Planes de Formación y Capacitación en TIC´s y bilinguismo no programado en la vigencia 2024 I trimestre  (Fuente: Secretarìa TIC y Sec de educaciòn departamental 2024). </t>
  </si>
  <si>
    <t xml:space="preserve">La tasa de cobertura en los 3 niveles para vigencia 2024 I Trimestre no programada. (NOTA: A la fecha no se ha generado informaciòn para el año 2024 I trimestre en el Sistema Nacional de Informaciòn de la Educaciòn Superior) . </t>
  </si>
  <si>
    <t>No. de Mpios con Plan de Formación y Capacitación Docente en competencias laborales para la vigencia 2024 I Trimestre no programado (Fuente: Sec de educaciòn departamental 2024 IT).</t>
  </si>
  <si>
    <t xml:space="preserve">La tasa de participación estudiantil con formación en E-E-A en el año 2024 I Trimestre 71% (Sec de educaciòn departamental 2024 IT).
NOTA: 2240 estudiantes de grados decimos y once matriculados en instituciones educativas oficiales en modalidad técnica. </t>
  </si>
  <si>
    <t xml:space="preserve">El No de Familias fortalecidas para el I trimestre del año 2024 no programado. (Sec del interior 2024 IT). 
NOTA: Con el fin de identificar población víctima que pueda requerir de asistencia técnica, se establecio contacto con la mesa departamental de victimas, con el fin de poner a disposicion de la misma, un trabajo articulado para la generacion apoyo y creacion de proyectos productivos. </t>
  </si>
  <si>
    <t xml:space="preserve">El No. de sedes beneficiadas con nuevos y mejores espacios, para la vigencia 2024 I Trimestre es de 4 instituciones educativas. IE Antonio Nariño de calarcà Q, Liceo Quindìo de Salento Q, Jardines los pequeñines de Còrdoba Q, e IE Tecnològica de Calarcà Q(Fuente: Sec de agua e infraestructura 2024 IT). </t>
  </si>
  <si>
    <t>Para la vigencia 2024 I Trimestre los Programas productivos, programas de bancarización y ahorro, fortalecidos no programado. (Fuente: Sec de agricultura departamental 2024 IT).</t>
  </si>
  <si>
    <t>La cobertura en servicios complementarios para la vigencia 2024 I Trimestre 2024 no programada.</t>
  </si>
  <si>
    <t xml:space="preserve">Para la vigencia 2024 Itrimestre, el indice de confinanciaciòn del gobierno nacional para acceder a recursos no progrado (Fuente: Informaciòn preliminar de la Sec de agricultura y STUIC departamental 2024). </t>
  </si>
  <si>
    <t>Durante la vigencia 2024 I Trimestre las unidades de respuesta con màrgenes de rentabilidad para elevar la rentabilidad de las MIPYMES para aumentar los márgenes de sostenibilidad y productividad no programado (Fuente: Sec de Turismo, Industria y Comercio 2024 y promedio histórico unidades de respuesta Gran Ecnuesta PYME- ANIF).</t>
  </si>
  <si>
    <t>El % de Prestadores de Servicio de Empleo formados para aplicación de perfiles para el 2024 I Trimestre  no programado; NOTA: El Indicador sin informaciòn definida, por parte de las entidades responsables para la vigencia 2024 I Trimestre.</t>
  </si>
  <si>
    <t>El % de efectivadad de las Mesas Sectoriales para el Quindío en la vigencia 2024 I Trimestre no programado; NOTA: Indicador sin informaciòn definida y concreta por parte de la entidad responsable para la vigencia 2024 I Trimestre.</t>
  </si>
  <si>
    <t xml:space="preserve">Para la vigencia 2024 I Trimestre  la tasa de formalizaciòn de la MIPYMES no fue programado. (Fuente: Càmara de Comercio.El Informe econòmico de la Càmara de Comercio no està publicado 2024). </t>
  </si>
  <si>
    <t xml:space="preserve">Durante la vigencia 2024 I trimestre los sistema de capitales aplicado en MIPYMES familiares no programado.
NOTA: Para el primer trimestre del  año 2024 se realizaron las siguientes actividades:                                                                                                                              12 oficios de solicitudes de bases de datos para focalización de emprendedores dirgida a municipios. 
3 jornadas de focalización en el municipio de Buenavista.
1   jornada de focalización en los municipios de Circasia ,Calarcá, Armenia y Montenegro.
1 Actualización a la base de   base de datos de emprendedores.
1 Capacitación de Liderazgo en el municipio de Armenia.
1 Participación en el evento expo cordillera Café.  
1 Jornada de Articulación, con entidades del sector de emprendimiento, SENA, Cámara de Comercio y  DIAN. </t>
  </si>
  <si>
    <t>Numero de capitales desarrollados en el modelo para la vigencia 2024 I Trimestre no programado.</t>
  </si>
  <si>
    <r>
      <t>Indicador no programado.</t>
    </r>
    <r>
      <rPr>
        <b/>
        <sz val="10"/>
        <color theme="1"/>
        <rFont val="Calibri"/>
        <family val="2"/>
      </rPr>
      <t xml:space="preserve"> NOTA:</t>
    </r>
    <r>
      <rPr>
        <sz val="10"/>
        <color theme="1"/>
        <rFont val="Calibri"/>
        <family val="2"/>
      </rPr>
      <t xml:space="preserve"> Programa sin operatividad en el departamento desde 2016.</t>
    </r>
  </si>
  <si>
    <r>
      <t xml:space="preserve">El número de UAF asignadas al departamento en el I Trimestre no programado. </t>
    </r>
    <r>
      <rPr>
        <b/>
        <sz val="10"/>
        <color rgb="FF000000"/>
        <rFont val="Calibri"/>
        <family val="2"/>
      </rPr>
      <t>NOTA</t>
    </r>
    <r>
      <rPr>
        <sz val="10"/>
        <color rgb="FF000000"/>
        <rFont val="Calibri"/>
        <family val="2"/>
      </rPr>
      <t xml:space="preserve">: En la viengia 2023 se solicitò informaciòn pero no se obtuvo respuesta de dicha entidad. </t>
    </r>
  </si>
  <si>
    <t>La tasa de cobertura de crédito financiero para las MIPYMES para el I trimestre 2024 no programada. (Fuente: Sec de Turismo; industria y Comercio 2024).
NOTA: Desde la Sec de agricultura en la actualidad se está estructurando un convenio para crédito, de tasa compensada con el Banco Agrario, para brindar apoyo a emprendimientos, se realizó mesa de trabajo con la CRQ, con el objetivo de realizar la implementación de los lineamientos técnicos necesarios para el cumplimiento de los criterios del Ministerio de Ambiente y Desarrollo Sostenible y lograr el aval de confianza del sello de Negocios Verdes Quindío, Se llevó a cabo la  ejecución de (4) mercados agroecológicos del Quindío - MAGRO, con una participación de 50 emprendimientos verdes del departamento del Quindío, con esta estrategia se generó el fortalecimiento y apoyo financiero o en especie de los emprendimientos y negocios verdes sostenibles existentes en el departamento del Quindío, por un valor de $2.344.592 y un promedio de ventas de $13.587.500, para las 4 ediciones.  Se realizaron (2) sesiones como secretaria técnica del comité departamental de la cadena productiva de la guadua/bambú y su agroindustria en el Quindío - CDCPGBAQ, con el objetivo de acompañar, apoyar y promover en las diferentes cadenas productivas agropecuarias del departamento.</t>
  </si>
  <si>
    <t>La disminuciòn de la tasa de desempleo en mujeres para el año 2024 I Trimestre no progaramada: No obstante, para el I Trimestre  2024  Armenia registrò en tasa de desocupaciòn un 12.4% respecto a la ponderaciòn nacional que fue de 15,0%(Informe DANE 2024)</t>
  </si>
  <si>
    <t>La disminución en tasa de desempleo mujeres y jóvenes para el I Trimestre 2024 no programada por el DANE.</t>
  </si>
  <si>
    <t xml:space="preserve">Para la vigencia 2024 I Trimestre  el No.de subocupados para el departemento del Quindio no programado, el DANE no ha publicado el informe tècnico del I Trimestre  de la vigencia 2024. </t>
  </si>
  <si>
    <t xml:space="preserve">No. de jòvenes vinculados con este programa para la vigencia 2024  I Trimestre no programado. </t>
  </si>
  <si>
    <t xml:space="preserve">La tasa de personal ocupado en el sector para el 2024 I Trimestre no programada; (Fuente: DANE 2024). </t>
  </si>
  <si>
    <t>Esta tasa de cobertura neta media vocacional para la vigencia del I Trimestre 2024 no programada; puesto que el mismo es un indicador con frecuencia de calculo Anual (Fuente: Sec de educaciòn departamental 2024).</t>
  </si>
  <si>
    <t xml:space="preserve">La tasa de cobertura en población vulnerable beneficiada para el I trimestre  2024 no programada.
NOTA: Se tramitaron  105 solicitudes  al servicio de orientación y comunicación a las víctimas en los siguientes temas:
-asistencia tecnica enlaces municipales, unidad para las victimas
-Socialización de rutas de protección a las víctimas de los 12 municipios del Departamento, dirigido a las víctimas del departamento del Quindío.
-firma de convenio de corresponsabilidad para la atencion de victimas con los municipios del departamento del quindio.  </t>
  </si>
  <si>
    <t xml:space="preserve"> Aeronaùtica civil (1)</t>
  </si>
  <si>
    <t>Aeronaùtica civil (2)</t>
  </si>
  <si>
    <t>La tasa de participacion en el PIB nacional en el año 2024 I Trimestre no programada. NOTA: Sòlo se observa un crecimiento del 0.7% a nivel nacional Fuente: DANE  2024</t>
  </si>
  <si>
    <t>La tasa de participación PIB sector agropecuario: subsector café y aguacate, en el año 2024 I Trimestre no fue programada (Fuente: DANE-GEIH 2024)</t>
  </si>
  <si>
    <t>La tasa de participación PIB sector Industria Manufacturera en el año 2024 I trimestre  programada. NOTA: Sòlo se identifica la ponderaciòn a nivel nacional IT 0,7%,  (Fuente: DANE 2024)</t>
  </si>
  <si>
    <t>La tasa de participación PIB sector servicios sociales, comunales y personales en el año 2024 I Trimestre no programada. (Fuente: DANE; no ha publicado le informe tècnico de la vigencia 2024 IT; tampoco se ha publicado el informe del observatorio departamental).</t>
  </si>
  <si>
    <t>La tasa de participación PIB sector comercio, restaurantes y hoteles en el año 2024 I Trimestre no programada. (Fuente: DANE; no ha publicado le informe tècnico de la vigencia 2024 IT)</t>
  </si>
  <si>
    <t>Durante la vigencia 2024 I Trimestre no se programò hectarias renovadas en cafê (Fuente: Sec de agricultura con informaciòn del Comitè departamental de cafeteros 2024).</t>
  </si>
  <si>
    <t>En la vigencia 2024 I Trimestre el % de agronegocios familiares de cultivos transitorios priorizados en los Planes territoriales de asistencia técnica agropecuaria y empresariales no fue programado (Fuente: Sec de agricultura departamental 2024).</t>
  </si>
  <si>
    <t>Variación positiva porcentual anual de Exportación productos según la clasificación uniforme para el Comercio Internacional (CUCI) en el I Trimestre 2024 no fue programada (Fuente: Ministerio de Comercio, Industria y turismo 2024, perfiles economicos departamentales).</t>
  </si>
  <si>
    <t xml:space="preserve">La variación positiva porcentual anual de Exportación en café verde para la vigencia 2024 IT no fue programada; (Fuente: No hay reporte de informaciòn por parte de la Càmara de Comercio y Ministerio de Comercio, Industria y Turismo) </t>
  </si>
  <si>
    <t>La Tasa de participación regional de Exportación actividad económica CUCI no fue programada para el I Trimestre 2024 (Fuente: DIAN – DANE (EXPO)</t>
  </si>
  <si>
    <t>El % Puestos de trabajo de los sectores comercio, turismo y servicios perfilados para la vigencia 2024 I trimestre  no programado.</t>
  </si>
  <si>
    <t>% del consumo turístico receptor sobre la exportación de bienes y servicios para la vigencia 2024 I Trimestre no fue programado.</t>
  </si>
  <si>
    <t>El nùmero de vuelos nacionales y extranjeros con corte a marzo 30 de 2024 no fue programado. (Fuente: Reporte Aeronaùtica civil junio 2024).</t>
  </si>
  <si>
    <t>Posición nacional en registro de ingresos de extranjeros vigencia 2024 I Trimestre  no fue programado (Fuente:Migraciòn Colombia).</t>
  </si>
  <si>
    <t>El trafico de vehiculos por peajes (pasajeros terrestres) a corte de marzo 30 del 2024 no fue programado.</t>
  </si>
  <si>
    <t xml:space="preserve">El % de ocupación hotelera del Dpto del Quindìo para la vigencia 2024 I Trimestre no fue programado. </t>
  </si>
  <si>
    <t xml:space="preserve">El indice de transacciones económicas ejecutadas por rueda de negocios para la vigecnia 2024 I Trimestre no fue programado. </t>
  </si>
  <si>
    <t xml:space="preserve">El promedio Ranking Variables Doing Business para la vigencia 2024 I Trimestre no programado. </t>
  </si>
  <si>
    <t>Para la vigencia 2024 I Trimestre la tendencia en (GEP) Proporción de puestos de trabajo generados sobre otras variables no fue programado (Fuente: Agencia de inversiòn)</t>
  </si>
  <si>
    <t>Razón de personal capacitado (No. de Personas capacitadas / No de PYMES cofinanciadas) x 1000 para la vigencia 2024 I Trimestre no fue programado. (Fuente: Càmara de Comercio-SENA).</t>
  </si>
  <si>
    <t>% de PYMES con certificación de calidad para la vigencia 2024 I Trimestre no fue programado.  NOTA: Se consultò informes de entidades como la Càmara de Comercio sin informaciòn relacionada.</t>
  </si>
  <si>
    <t>La variación positiva anual de rentabilidad / variables indice de competitividad PYME para la vigencia 2024 I Trimestre no fue programado. NOTA: Se consultò informes de entidades como la Càmara de Comercio sin informaciòn relacionada.</t>
  </si>
  <si>
    <t>La tasa de personal ocupado subsector otras manufacturas para la vigencia 2024 I trimestre no fue programado. Fuente: INFORME PERFILES ECONÒMICOS DEPARTAMENTALES DEL QUINDÍO VIGENCA 2024. (Manufacturas).</t>
  </si>
  <si>
    <t>La tasa de personal ocupado subsector muebles para la vigencia 2024  I Trimestre no programada.</t>
  </si>
  <si>
    <t>El ìndice de Penetración a Internet a corte de marzo 2024 I Trimestre es 23% (Fuente: Sec TIC departamental 2024).</t>
  </si>
  <si>
    <t>No. de gestores empresariales vinculados a los proyectos para la vigencia 2024 I Trimestre no fue programado.</t>
  </si>
  <si>
    <t xml:space="preserve">Para la vigencia 2024 I Trimestre el No. de proyectos de cooperaciòn internacional no fue programado. (Fuente: Sec de agricultura departamental 2024). </t>
  </si>
  <si>
    <t>Apuestas productivas de los sectores agropecuario, industrial y de servicios, agenciados para la vigencia 2024 I Trimestre no fue programado.</t>
  </si>
  <si>
    <t>El Indice Departamental de Competitivdad para la vigencia 2024 I Trimestre no definido no fue programado. (fuente universidad del Rosario 2024 IT)</t>
  </si>
  <si>
    <t>El No. de beneficiarios en el IRC para la región es de 12 clùster en el primer trimestgre (Fuente: STUIC y Sec de agracultura 2024). 
NOTA: Desde la Secretarìa de agricultura Se están asistiendo 2 clúster ( Guadua y Economía circular), mediante actividades de acompañamiento y asesoria.</t>
  </si>
  <si>
    <t>La variación positiva porcentual anual de Balanza Comercial (exportaciones e importaciones) para la vigencia 2024 I Trimestre no fue programada (Sec de Turismo, Industria y Comercio)</t>
  </si>
  <si>
    <t>% de avance en el Plan Estratégico Departamental de Ciencia, Tecnología e Innovación no fue programada para la vigencia 2024 I Trimestre. (Fuente: Sec de Turismo, Industria y Comercio)</t>
  </si>
  <si>
    <t>Indicador no programado para la vigencia 2024 I Trimestre 2024. NOTA: El observatorio laboral para educaciòn cuenta con informaciòn cargada hasta la vigencia 2021.</t>
  </si>
  <si>
    <t>Indicador no programado para la vigencia 2024 I Trimestre, NOTA: El observatorio laboral para educaciòn cuenta con informaciòn cargada hasta la vigencia 2021.</t>
  </si>
  <si>
    <t xml:space="preserve">Número de monitoreos anuales sobre el comportamiento en la generación de ingresos y sus efectos sobre el mercado laboral, el emprendimiento, la productividad y competitividad del Quindío para la vigencia 2024 I Trimestre no programado. </t>
  </si>
  <si>
    <t>Observatorios articulados y operando con información en mercado laboral para la vigencia 2024 I trimestre  es de 2.  (Obesrbatorio departemento del Quindìo y ORMET Quindìo)</t>
  </si>
  <si>
    <t>Durante la vigencia 2024 I trimestre  la tasa de participacin en la region no programada (Fuente; Sec de agricultura departamental 2024)
NOTA: Sin embargo, se realizó socialización a 34 productores del municipio de Filandia,  del programa de SEGURO DE COSECHA para cultivos de plátano, banano dentro del programa servicio de apoyo a la implementación de mecanismos y herramientas para el conocimiento, reducción y manejo de riesgos agropecuarios.</t>
  </si>
  <si>
    <t>La tasa de participación de empleos generados / variables indice de competitividad PYME para la vigencia 2024 I Trimestre no programada. (Fuente: Informe Càmara de Comercio 2024).</t>
  </si>
  <si>
    <t>NO PROGRAMADOS</t>
  </si>
  <si>
    <t>INDICADORES NO PROGRAMADOS</t>
  </si>
  <si>
    <t xml:space="preserve">INDICADORES NO PROGRAMADOS </t>
  </si>
  <si>
    <t>Sec. Agricultura (2)</t>
  </si>
  <si>
    <t>Gobernación - Secretaría de Agricultura (3)</t>
  </si>
  <si>
    <t xml:space="preserve">Desde la Secretarìa de Cultura para la vigencia I trimestre 2024 no se programò este indicador; Sin embargo. NOTA: Se contò con profesionales en el àrea de àrtistica y salas concertadas en 8 escuelas en algunos municipios por valor de $8.000.000. (Fuente: Sec de Cultura Departamental) </t>
  </si>
  <si>
    <t xml:space="preserve">El % de proyectos regionales priorizados en los Planes territoriales de asistencia técnica agropecuaria y empresarial para la vigencia 2024 I Trimestre fue de 16% (Fuente: Sec de agricultura 2024). </t>
  </si>
  <si>
    <t>El promedio Anual de Familias, Organizaciones y Asociaciones con acumulación de activos para la vigencia del I trimestre 2024 es de 9%. (Fuente: Sec de agricultura 2024)</t>
  </si>
  <si>
    <t xml:space="preserve">No de Boletines anuales con información económica y social del Departamento conforme a los indicadores implementados por la política pública para la generación de ingresoses es de 1; el cual se identifica en el siguiente link: https://observatorio.quindio.gov.co/images/Boletin_Informativo/BOLET%C3%8DN_INFORMATIVO_II_TRIMESTRE_DEL_2024.pdf </t>
  </si>
  <si>
    <t>En la vigencia 2024 I Trimestre se garantizò y se dio cumplimiento a las lìneas de acciòn respecto a las 8 programas del Plan departamental de extensiòn agropecuaria el cual guarda relaciòn con el Plan Estrategico de Desarrollo Rural Departamental 2013-2023; (Fuente: Sec de agricultura departamental 2024)
NOTA: En los 12 municipios del departamento  se realizó la socialización de la metodología de elaboración del Plan Departamental de Extensión Agropecuaria y tomando como base dicha metodología los municipios obtendrán los insumos para la elaboración del proyecto de Extensión Agropecuaria Municipal, además se han desarrollado mesas de participación en los municipios de Filandia, Circasia, Génova y Quimbaya dentro del acompañamiento en la formulación e implementación de los proyectos municipales de extensión agropecuaria PDEA 2024-2027.</t>
  </si>
  <si>
    <t xml:space="preserve">Para la vigencia 2024 I Trimestre las polìticas y planes revisados y trasverzalizados coresponden a 10/18: 
Plan de acompañamiento para el empleo en el exterior (No està vigente)
Plan de marketing territorial (No està vigente)
Plan estratégico de coopoeración internacional (No està vigente)
Plan departamental de mercados verdes y biocomercio (No està vigente)
Plan de acompañamiento integral a las remesas laborales (No està vigente)
Plan de negocios internacionales (Vigente 2024)
Plan de promoción turística (No està vigente)
Plan de turismo departamental (Vigente 2024) 
Plan departamental de biocultura (No està vigente). Sin embargo, se ADOPTA EL PLAN DEPARTAMENTAL DE CULTURAQUINDÍO 2024-2035 “CULTURA PARA LA VIDA Y SE DICTANOTRAS DISPOSICIONES” (Vigente 2024
Plan departamental de prevención y protección DDHH y DIH (No està vigente)
Plan estratégico de Desarrollo Rural (Vigente 2024 - Plan Departamental de Extensiòn Agropecuaria)
Politica pública de discapacidad (Vigente 2024)
Politica pública de equidad de género para la mujer (Vigente 2024)
Politica pública de primera infancia, infancia y adolescencia (Vigente 2024)
Politica pública de juventud (Vigente 2024)
Plan Estratégico Departamental de Ciencia, Tecnología e Innovación (Vigencia 2022-no està vigente)
Plan Regional de Competitividad Quindío (Vigente 2024-Nuevo Plan)
Plan Departamental de Empleo (Vigente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</si>
</sst>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 #,##0;[Red]\-&quot;$&quot;\ #,##0"/>
    <numFmt numFmtId="164" formatCode="&quot;$&quot;\ #,##0"/>
    <numFmt numFmtId="165" formatCode="_(* #,##0_);_(* \(#,##0\);_(* &quot;-&quot;??_);_(@_)"/>
    <numFmt numFmtId="166" formatCode="[$$-240A]\ #,##0;\-[$$-240A]\ #,##0"/>
    <numFmt numFmtId="167" formatCode="0.0%"/>
    <numFmt numFmtId="168" formatCode="0.0"/>
    <numFmt numFmtId="169" formatCode="_-&quot;$&quot;\ * #,##0_-;\-&quot;$&quot;\ * #,##0_-;_-&quot;$&quot;\ * &quot;-&quot;??_-;_-@"/>
    <numFmt numFmtId="170" formatCode="_-&quot;$&quot;* #,##0.00_-;_-&quot;$&quot;* \-#,##0.00_-;_-&quot;$&quot;* &quot;-&quot;??_-;_-@"/>
    <numFmt numFmtId="171" formatCode="_-&quot;$&quot;\ * #,##0.00_-;\-&quot;$&quot;\ * #,##0.00_-;_-&quot;$&quot;\ * &quot;-&quot;??_-;_-@"/>
    <numFmt numFmtId="172" formatCode="_(* #,##0.00_);_(* \(#,##0.00\);_(* &quot;-&quot;??_);_(@_)"/>
    <numFmt numFmtId="173" formatCode="_-[$$-240A]\ * #,##0_-;\-[$$-240A]\ * #,##0_-;_-[$$-240A]\ * &quot;-&quot;??_-;_-@"/>
    <numFmt numFmtId="174" formatCode="0.000"/>
    <numFmt numFmtId="175" formatCode="_-* #,##0_-;\-* #,##0_-;_-* &quot;-&quot;??_-;_-@"/>
    <numFmt numFmtId="176" formatCode="#,##0.0"/>
    <numFmt numFmtId="177" formatCode="&quot;$&quot;#,##0"/>
    <numFmt numFmtId="178" formatCode="_(* #,##0.0_);_(* \(#,##0.0\);_(* &quot;-&quot;??_);_(@_)"/>
    <numFmt numFmtId="179" formatCode="&quot;$&quot;\ #,##0_);[Red]\(&quot;$&quot;\ #,##0\)"/>
    <numFmt numFmtId="180" formatCode="[$$-240A]\ #,##0.00;\-[$$-240A]\ #,##0.00"/>
  </numFmts>
  <fonts count="35">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Calibri"/>
      <family val="2"/>
    </font>
    <font>
      <sz val="11"/>
      <name val="Calibri"/>
      <family val="2"/>
    </font>
    <font>
      <sz val="11"/>
      <color theme="1"/>
      <name val="Calibri"/>
      <family val="2"/>
    </font>
    <font>
      <b/>
      <sz val="10"/>
      <color rgb="FF000000"/>
      <name val="Calibri"/>
      <family val="2"/>
    </font>
    <font>
      <sz val="10"/>
      <color theme="1"/>
      <name val="Calibri"/>
      <family val="2"/>
    </font>
    <font>
      <sz val="10"/>
      <color rgb="FF000000"/>
      <name val="Calibri"/>
      <family val="2"/>
    </font>
    <font>
      <sz val="11"/>
      <color rgb="FF000000"/>
      <name val="Calibri"/>
      <family val="2"/>
    </font>
    <font>
      <b/>
      <sz val="11"/>
      <color theme="1"/>
      <name val="Calibri"/>
      <family val="2"/>
    </font>
    <font>
      <sz val="10"/>
      <color rgb="FF1F1F1F"/>
      <name val="&quot;Google Sans&quot;"/>
    </font>
    <font>
      <sz val="10"/>
      <color rgb="FFFF0000"/>
      <name val="Calibri"/>
      <family val="2"/>
    </font>
    <font>
      <sz val="10"/>
      <color rgb="FF1F1F1F"/>
      <name val="Calibri"/>
      <family val="2"/>
    </font>
    <font>
      <b/>
      <sz val="11"/>
      <color theme="0"/>
      <name val="Calibri"/>
      <family val="2"/>
    </font>
    <font>
      <sz val="11"/>
      <color theme="0"/>
      <name val="Calibri"/>
      <family val="2"/>
    </font>
    <font>
      <b/>
      <sz val="12"/>
      <color theme="1"/>
      <name val="Arial"/>
      <family val="2"/>
    </font>
    <font>
      <b/>
      <sz val="12"/>
      <color theme="1"/>
      <name val="Calibri"/>
      <family val="2"/>
    </font>
    <font>
      <sz val="10"/>
      <color theme="1"/>
      <name val="Arial"/>
      <family val="2"/>
    </font>
    <font>
      <sz val="11"/>
      <color theme="1"/>
      <name val="Arial"/>
      <family val="2"/>
    </font>
    <font>
      <sz val="10"/>
      <color rgb="FF002060"/>
      <name val="Calibri"/>
      <family val="2"/>
    </font>
    <font>
      <sz val="12"/>
      <color theme="1"/>
      <name val="Arial"/>
      <family val="2"/>
    </font>
    <font>
      <sz val="12"/>
      <color theme="1"/>
      <name val="Calibri"/>
      <family val="2"/>
    </font>
    <font>
      <sz val="11"/>
      <color theme="1"/>
      <name val="Times New Roman"/>
      <family val="1"/>
    </font>
    <font>
      <sz val="12"/>
      <color theme="1"/>
      <name val="Times New Roman"/>
      <family val="1"/>
    </font>
    <font>
      <b/>
      <u/>
      <sz val="10"/>
      <color theme="1"/>
      <name val="Calibri"/>
      <family val="2"/>
    </font>
    <font>
      <b/>
      <i/>
      <sz val="10"/>
      <color theme="1"/>
      <name val="Calibri"/>
      <family val="2"/>
    </font>
    <font>
      <b/>
      <sz val="9"/>
      <color theme="1"/>
      <name val="Arial"/>
      <family val="2"/>
    </font>
    <font>
      <sz val="9"/>
      <color theme="1"/>
      <name val="Arial"/>
      <family val="2"/>
    </font>
    <font>
      <sz val="10"/>
      <color rgb="FF000000"/>
      <name val="Calibri"/>
      <family val="2"/>
      <scheme val="minor"/>
    </font>
    <font>
      <sz val="10"/>
      <color theme="1"/>
      <name val="Calibri"/>
      <family val="2"/>
      <scheme val="minor"/>
    </font>
    <font>
      <sz val="9"/>
      <color indexed="81"/>
      <name val="Tahoma"/>
      <charset val="1"/>
    </font>
    <font>
      <b/>
      <sz val="9"/>
      <color indexed="81"/>
      <name val="Tahoma"/>
      <charset val="1"/>
    </font>
  </fonts>
  <fills count="31">
    <fill>
      <patternFill patternType="none"/>
    </fill>
    <fill>
      <patternFill patternType="gray125"/>
    </fill>
    <fill>
      <patternFill patternType="solid">
        <fgColor rgb="FFF3DEDD"/>
        <bgColor rgb="FFF3DEDD"/>
      </patternFill>
    </fill>
    <fill>
      <patternFill patternType="solid">
        <fgColor rgb="FF92D050"/>
        <bgColor rgb="FF92D050"/>
      </patternFill>
    </fill>
    <fill>
      <patternFill patternType="solid">
        <fgColor theme="8"/>
        <bgColor theme="8"/>
      </patternFill>
    </fill>
    <fill>
      <patternFill patternType="solid">
        <fgColor rgb="FFFF0000"/>
        <bgColor rgb="FFFF0000"/>
      </patternFill>
    </fill>
    <fill>
      <patternFill patternType="solid">
        <fgColor rgb="FF00B050"/>
        <bgColor rgb="FF00B050"/>
      </patternFill>
    </fill>
    <fill>
      <patternFill patternType="solid">
        <fgColor theme="5"/>
        <bgColor theme="5"/>
      </patternFill>
    </fill>
    <fill>
      <patternFill patternType="solid">
        <fgColor rgb="FFE5B8B7"/>
        <bgColor rgb="FFE5B8B7"/>
      </patternFill>
    </fill>
    <fill>
      <patternFill patternType="solid">
        <fgColor rgb="FFB2A1C7"/>
        <bgColor rgb="FFB2A1C7"/>
      </patternFill>
    </fill>
    <fill>
      <patternFill patternType="solid">
        <fgColor rgb="FF0070C0"/>
        <bgColor rgb="FF0070C0"/>
      </patternFill>
    </fill>
    <fill>
      <patternFill patternType="solid">
        <fgColor rgb="FFFABF8F"/>
        <bgColor rgb="FFFABF8F"/>
      </patternFill>
    </fill>
    <fill>
      <patternFill patternType="solid">
        <fgColor theme="0"/>
        <bgColor theme="0"/>
      </patternFill>
    </fill>
    <fill>
      <patternFill patternType="solid">
        <fgColor rgb="FFFFFF00"/>
        <bgColor rgb="FFFFFF00"/>
      </patternFill>
    </fill>
    <fill>
      <patternFill patternType="solid">
        <fgColor rgb="FF4F6128"/>
        <bgColor rgb="FF4F6128"/>
      </patternFill>
    </fill>
    <fill>
      <patternFill patternType="solid">
        <fgColor rgb="FF7030A0"/>
        <bgColor rgb="FF7030A0"/>
      </patternFill>
    </fill>
    <fill>
      <patternFill patternType="solid">
        <fgColor rgb="FFFFFFFF"/>
        <bgColor rgb="FFFFFFFF"/>
      </patternFill>
    </fill>
    <fill>
      <patternFill patternType="solid">
        <fgColor rgb="FFE5DFEC"/>
        <bgColor rgb="FFE5DFEC"/>
      </patternFill>
    </fill>
    <fill>
      <patternFill patternType="solid">
        <fgColor rgb="FFFBD4B4"/>
        <bgColor rgb="FFFBD4B4"/>
      </patternFill>
    </fill>
    <fill>
      <patternFill patternType="solid">
        <fgColor rgb="FFFFC000"/>
        <bgColor rgb="FFFFC000"/>
      </patternFill>
    </fill>
    <fill>
      <patternFill patternType="solid">
        <fgColor rgb="FFDBE5F1"/>
        <bgColor rgb="FFDBE5F1"/>
      </patternFill>
    </fill>
    <fill>
      <patternFill patternType="solid">
        <fgColor rgb="FFF2DBDB"/>
        <bgColor rgb="FFF2DBDB"/>
      </patternFill>
    </fill>
    <fill>
      <patternFill patternType="solid">
        <fgColor rgb="FFD8D8D8"/>
        <bgColor rgb="FFD8D8D8"/>
      </patternFill>
    </fill>
    <fill>
      <patternFill patternType="solid">
        <fgColor rgb="FFC6D9F0"/>
        <bgColor rgb="FFC6D9F0"/>
      </patternFill>
    </fill>
    <fill>
      <patternFill patternType="solid">
        <fgColor theme="6" tint="0.39997558519241921"/>
        <bgColor indexed="64"/>
      </patternFill>
    </fill>
    <fill>
      <patternFill patternType="solid">
        <fgColor theme="5"/>
        <bgColor indexed="64"/>
      </patternFill>
    </fill>
    <fill>
      <patternFill patternType="solid">
        <fgColor theme="0"/>
        <bgColor indexed="64"/>
      </patternFill>
    </fill>
    <fill>
      <patternFill patternType="solid">
        <fgColor theme="0" tint="-0.34998626667073579"/>
        <bgColor rgb="FF00B050"/>
      </patternFill>
    </fill>
    <fill>
      <patternFill patternType="solid">
        <fgColor theme="0" tint="-0.34998626667073579"/>
        <bgColor rgb="FFFF0000"/>
      </patternFill>
    </fill>
    <fill>
      <patternFill patternType="solid">
        <fgColor theme="0" tint="-0.34998626667073579"/>
        <bgColor indexed="64"/>
      </patternFill>
    </fill>
    <fill>
      <patternFill patternType="solid">
        <fgColor theme="0"/>
        <bgColor rgb="FFFFFF00"/>
      </patternFill>
    </fill>
  </fills>
  <borders count="148">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style="thin">
        <color rgb="FF000000"/>
      </left>
      <right style="thin">
        <color rgb="FF000000"/>
      </right>
      <top style="thin">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top style="thin">
        <color rgb="FF000000"/>
      </top>
      <bottom/>
      <diagonal/>
    </border>
    <border>
      <left style="thin">
        <color rgb="FF000000"/>
      </left>
      <right/>
      <top style="thin">
        <color rgb="FF000000"/>
      </top>
      <bottom/>
      <diagonal/>
    </border>
    <border>
      <left style="medium">
        <color rgb="FF000000"/>
      </left>
      <right style="medium">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medium">
        <color rgb="FF000000"/>
      </right>
      <top/>
      <bottom/>
      <diagonal/>
    </border>
    <border>
      <left style="thin">
        <color rgb="FF000000"/>
      </left>
      <right style="medium">
        <color rgb="FF000000"/>
      </right>
      <top/>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diagonal/>
    </border>
    <border>
      <left style="medium">
        <color rgb="FF000000"/>
      </left>
      <right/>
      <top style="thin">
        <color rgb="FF000000"/>
      </top>
      <bottom/>
      <diagonal/>
    </border>
    <border>
      <left/>
      <right style="thin">
        <color rgb="FF000000"/>
      </right>
      <top/>
      <bottom/>
      <diagonal/>
    </border>
    <border>
      <left style="medium">
        <color rgb="FF000000"/>
      </left>
      <right/>
      <top/>
      <bottom/>
      <diagonal/>
    </border>
    <border>
      <left style="thin">
        <color rgb="FF000000"/>
      </left>
      <right/>
      <top style="thin">
        <color rgb="FF000000"/>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style="thin">
        <color rgb="FF000000"/>
      </top>
      <bottom/>
      <diagonal/>
    </border>
    <border>
      <left style="medium">
        <color rgb="FF000000"/>
      </left>
      <right style="thin">
        <color rgb="FF000000"/>
      </right>
      <top/>
      <bottom/>
      <diagonal/>
    </border>
    <border>
      <left style="medium">
        <color rgb="FF000000"/>
      </left>
      <right/>
      <top/>
      <bottom/>
      <diagonal/>
    </border>
    <border>
      <left style="thin">
        <color rgb="FF000000"/>
      </left>
      <right style="medium">
        <color rgb="FF000000"/>
      </right>
      <top/>
      <bottom style="thin">
        <color rgb="FF000000"/>
      </bottom>
      <diagonal/>
    </border>
    <border>
      <left/>
      <right/>
      <top style="thin">
        <color rgb="FF000000"/>
      </top>
      <bottom/>
      <diagonal/>
    </border>
    <border>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medium">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top style="thin">
        <color rgb="FF000000"/>
      </top>
      <bottom style="thin">
        <color rgb="FF000000"/>
      </bottom>
      <diagonal/>
    </border>
    <border>
      <left style="medium">
        <color rgb="FF000000"/>
      </left>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style="medium">
        <color rgb="FF000000"/>
      </top>
      <bottom/>
      <diagonal/>
    </border>
    <border>
      <left style="medium">
        <color rgb="FF000000"/>
      </left>
      <right/>
      <top style="medium">
        <color rgb="FF000000"/>
      </top>
      <bottom style="thin">
        <color rgb="FF000000"/>
      </bottom>
      <diagonal/>
    </border>
    <border>
      <left style="medium">
        <color rgb="FF000000"/>
      </left>
      <right/>
      <top style="medium">
        <color rgb="FF000000"/>
      </top>
      <bottom style="thin">
        <color rgb="FF000000"/>
      </bottom>
      <diagonal/>
    </border>
    <border>
      <left style="thin">
        <color rgb="FF000000"/>
      </left>
      <right/>
      <top style="thin">
        <color rgb="FF000000"/>
      </top>
      <bottom/>
      <diagonal/>
    </border>
    <border>
      <left/>
      <right style="thin">
        <color rgb="FF000000"/>
      </right>
      <top style="medium">
        <color rgb="FF000000"/>
      </top>
      <bottom/>
      <diagonal/>
    </border>
    <border>
      <left/>
      <right/>
      <top style="thin">
        <color rgb="FF000000"/>
      </top>
      <bottom/>
      <diagonal/>
    </border>
    <border>
      <left style="thin">
        <color rgb="FF000000"/>
      </left>
      <right/>
      <top/>
      <bottom style="thin">
        <color rgb="FF000000"/>
      </bottom>
      <diagonal/>
    </border>
    <border>
      <left style="medium">
        <color rgb="FF000000"/>
      </left>
      <right/>
      <top/>
      <bottom style="thin">
        <color rgb="FF000000"/>
      </bottom>
      <diagonal/>
    </border>
    <border>
      <left style="medium">
        <color rgb="FF000000"/>
      </left>
      <right/>
      <top/>
      <bottom style="thin">
        <color rgb="FF000000"/>
      </bottom>
      <diagonal/>
    </border>
    <border>
      <left/>
      <right/>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right style="medium">
        <color rgb="FF000000"/>
      </right>
      <top style="thin">
        <color rgb="FF000000"/>
      </top>
      <bottom/>
      <diagonal/>
    </border>
    <border>
      <left/>
      <right/>
      <top/>
      <bottom/>
      <diagonal/>
    </border>
    <border>
      <left style="medium">
        <color rgb="FF000000"/>
      </left>
      <right/>
      <top style="medium">
        <color rgb="FF000000"/>
      </top>
      <bottom style="medium">
        <color rgb="FF000000"/>
      </bottom>
      <diagonal/>
    </border>
    <border>
      <left style="thin">
        <color rgb="FF000000"/>
      </left>
      <right style="thin">
        <color rgb="FF000000"/>
      </right>
      <top/>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bottom style="thin">
        <color rgb="FF000000"/>
      </bottom>
      <diagonal/>
    </border>
    <border>
      <left/>
      <right style="medium">
        <color rgb="FF000000"/>
      </right>
      <top/>
      <bottom style="thin">
        <color rgb="FF000000"/>
      </bottom>
      <diagonal/>
    </border>
    <border>
      <left/>
      <right style="medium">
        <color rgb="FF000000"/>
      </right>
      <top/>
      <bottom/>
      <diagonal/>
    </border>
    <border>
      <left/>
      <right style="medium">
        <color rgb="FF000000"/>
      </right>
      <top style="thin">
        <color rgb="FF000000"/>
      </top>
      <bottom style="thin">
        <color rgb="FF000000"/>
      </bottom>
      <diagonal/>
    </border>
    <border>
      <left/>
      <right style="medium">
        <color rgb="FF000000"/>
      </right>
      <top/>
      <bottom/>
      <diagonal/>
    </border>
    <border>
      <left style="thin">
        <color rgb="FF000000"/>
      </left>
      <right/>
      <top/>
      <bottom/>
      <diagonal/>
    </border>
    <border>
      <left/>
      <right/>
      <top/>
      <bottom style="thin">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top/>
      <bottom/>
      <diagonal/>
    </border>
    <border>
      <left style="medium">
        <color rgb="FF000000"/>
      </left>
      <right style="medium">
        <color rgb="FF000000"/>
      </right>
      <top style="medium">
        <color rgb="FF000000"/>
      </top>
      <bottom style="thin">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
      <left style="thin">
        <color indexed="64"/>
      </left>
      <right style="thin">
        <color indexed="64"/>
      </right>
      <top style="thin">
        <color indexed="64"/>
      </top>
      <bottom/>
      <diagonal/>
    </border>
    <border>
      <left style="thin">
        <color rgb="FF000000"/>
      </left>
      <right style="medium">
        <color rgb="FF000000"/>
      </right>
      <top/>
      <bottom style="thin">
        <color indexed="64"/>
      </bottom>
      <diagonal/>
    </border>
    <border>
      <left/>
      <right style="medium">
        <color rgb="FF000000"/>
      </right>
      <top/>
      <bottom style="medium">
        <color rgb="FF000000"/>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543">
    <xf numFmtId="0" fontId="0" fillId="0" borderId="0" xfId="0"/>
    <xf numFmtId="0" fontId="5" fillId="6" borderId="10" xfId="0" applyFont="1" applyFill="1" applyBorder="1" applyAlignment="1">
      <alignment horizontal="center" vertical="center" wrapText="1"/>
    </xf>
    <xf numFmtId="0" fontId="7" fillId="6" borderId="10" xfId="0" applyFont="1" applyFill="1" applyBorder="1"/>
    <xf numFmtId="0" fontId="7" fillId="6" borderId="11" xfId="0" applyFont="1" applyFill="1" applyBorder="1"/>
    <xf numFmtId="0" fontId="8" fillId="8" borderId="12"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8" borderId="12" xfId="0" applyFont="1" applyFill="1" applyBorder="1" applyAlignment="1">
      <alignment horizontal="center" vertical="center"/>
    </xf>
    <xf numFmtId="0" fontId="8" fillId="9" borderId="12" xfId="0" applyFont="1" applyFill="1" applyBorder="1" applyAlignment="1">
      <alignment horizontal="center" vertical="center"/>
    </xf>
    <xf numFmtId="0" fontId="8" fillId="9" borderId="12"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10" borderId="12" xfId="0" applyFont="1" applyFill="1" applyBorder="1" applyAlignment="1">
      <alignment horizontal="center" vertical="center" wrapText="1"/>
    </xf>
    <xf numFmtId="0" fontId="5" fillId="11" borderId="12"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7" borderId="16"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9" fillId="0" borderId="19" xfId="0" applyFont="1" applyBorder="1" applyAlignment="1">
      <alignment vertical="center" wrapText="1"/>
    </xf>
    <xf numFmtId="0" fontId="9" fillId="0" borderId="20" xfId="0" applyFont="1" applyBorder="1" applyAlignment="1">
      <alignment horizontal="center" vertical="center"/>
    </xf>
    <xf numFmtId="49" fontId="9" fillId="0" borderId="21" xfId="0" applyNumberFormat="1" applyFont="1" applyBorder="1" applyAlignment="1">
      <alignment horizontal="center" vertical="center" wrapText="1"/>
    </xf>
    <xf numFmtId="0" fontId="9" fillId="12" borderId="22" xfId="0" applyFont="1" applyFill="1" applyBorder="1" applyAlignment="1">
      <alignment horizontal="left" vertical="center" wrapText="1"/>
    </xf>
    <xf numFmtId="0" fontId="9" fillId="12" borderId="23" xfId="0" applyFont="1" applyFill="1" applyBorder="1" applyAlignment="1">
      <alignment horizontal="left" vertical="center" wrapText="1"/>
    </xf>
    <xf numFmtId="0" fontId="9" fillId="12" borderId="24" xfId="0" applyFont="1" applyFill="1" applyBorder="1" applyAlignment="1">
      <alignment horizontal="left" vertical="center" wrapText="1"/>
    </xf>
    <xf numFmtId="10" fontId="9" fillId="12" borderId="25" xfId="0" applyNumberFormat="1" applyFont="1" applyFill="1" applyBorder="1" applyAlignment="1">
      <alignment horizontal="center" vertical="center" wrapText="1"/>
    </xf>
    <xf numFmtId="10" fontId="9" fillId="12" borderId="23" xfId="0" applyNumberFormat="1" applyFont="1" applyFill="1" applyBorder="1" applyAlignment="1">
      <alignment horizontal="center" vertical="center" wrapText="1"/>
    </xf>
    <xf numFmtId="9" fontId="9" fillId="13" borderId="26" xfId="0" applyNumberFormat="1" applyFont="1" applyFill="1" applyBorder="1" applyAlignment="1">
      <alignment horizontal="center" vertical="center"/>
    </xf>
    <xf numFmtId="164" fontId="9" fillId="0" borderId="27" xfId="0" applyNumberFormat="1" applyFont="1" applyBorder="1" applyAlignment="1">
      <alignment horizontal="center" vertical="center" wrapText="1"/>
    </xf>
    <xf numFmtId="164" fontId="9" fillId="0" borderId="19" xfId="0" applyNumberFormat="1" applyFont="1" applyBorder="1" applyAlignment="1">
      <alignment horizontal="center" vertical="center" wrapText="1"/>
    </xf>
    <xf numFmtId="0" fontId="9" fillId="0" borderId="1" xfId="0" applyFont="1" applyBorder="1" applyAlignment="1">
      <alignment horizontal="left" vertical="center" wrapText="1"/>
    </xf>
    <xf numFmtId="10" fontId="9" fillId="0" borderId="27" xfId="0" applyNumberFormat="1" applyFont="1" applyBorder="1" applyAlignment="1">
      <alignment horizontal="center" vertical="center" wrapText="1"/>
    </xf>
    <xf numFmtId="10" fontId="9" fillId="0" borderId="19" xfId="0" applyNumberFormat="1" applyFont="1" applyBorder="1" applyAlignment="1">
      <alignment horizontal="center" vertical="center" wrapText="1"/>
    </xf>
    <xf numFmtId="0" fontId="9" fillId="0" borderId="1" xfId="0" applyFont="1" applyBorder="1" applyAlignment="1">
      <alignment horizontal="center" vertical="center" wrapText="1"/>
    </xf>
    <xf numFmtId="9" fontId="9" fillId="12" borderId="25" xfId="0" applyNumberFormat="1" applyFont="1" applyFill="1" applyBorder="1" applyAlignment="1">
      <alignment horizontal="center" vertical="center" wrapText="1"/>
    </xf>
    <xf numFmtId="9" fontId="9" fillId="12" borderId="23" xfId="0" applyNumberFormat="1" applyFont="1" applyFill="1" applyBorder="1" applyAlignment="1">
      <alignment horizontal="center" vertical="center" wrapText="1"/>
    </xf>
    <xf numFmtId="9" fontId="9" fillId="0" borderId="27" xfId="0" applyNumberFormat="1" applyFont="1" applyBorder="1" applyAlignment="1">
      <alignment horizontal="center" vertical="center" wrapText="1"/>
    </xf>
    <xf numFmtId="9" fontId="9" fillId="0" borderId="19" xfId="0" applyNumberFormat="1" applyFont="1" applyBorder="1" applyAlignment="1">
      <alignment horizontal="center" vertical="center" wrapText="1"/>
    </xf>
    <xf numFmtId="9" fontId="9" fillId="0" borderId="20" xfId="0" applyNumberFormat="1" applyFont="1" applyBorder="1" applyAlignment="1">
      <alignment horizontal="center" vertical="center" wrapText="1"/>
    </xf>
    <xf numFmtId="10" fontId="9" fillId="0" borderId="27" xfId="0" applyNumberFormat="1" applyFont="1" applyBorder="1" applyAlignment="1">
      <alignment horizontal="left" vertical="center" wrapText="1"/>
    </xf>
    <xf numFmtId="0" fontId="9" fillId="12" borderId="28" xfId="0" applyFont="1" applyFill="1" applyBorder="1" applyAlignment="1">
      <alignment horizontal="left" vertical="center" wrapText="1"/>
    </xf>
    <xf numFmtId="9" fontId="9" fillId="12" borderId="22" xfId="0" applyNumberFormat="1" applyFont="1" applyFill="1" applyBorder="1" applyAlignment="1">
      <alignment horizontal="center" vertical="center"/>
    </xf>
    <xf numFmtId="9" fontId="9" fillId="12" borderId="23" xfId="0" applyNumberFormat="1" applyFont="1" applyFill="1" applyBorder="1" applyAlignment="1">
      <alignment horizontal="center" vertical="center"/>
    </xf>
    <xf numFmtId="9" fontId="9" fillId="13" borderId="28" xfId="0" applyNumberFormat="1" applyFont="1" applyFill="1" applyBorder="1" applyAlignment="1">
      <alignment horizontal="center" vertical="center"/>
    </xf>
    <xf numFmtId="164" fontId="9" fillId="12" borderId="25" xfId="0" applyNumberFormat="1" applyFont="1" applyFill="1" applyBorder="1" applyAlignment="1">
      <alignment horizontal="center" vertical="center" wrapText="1"/>
    </xf>
    <xf numFmtId="164" fontId="9" fillId="12" borderId="23" xfId="0" applyNumberFormat="1" applyFont="1" applyFill="1" applyBorder="1" applyAlignment="1">
      <alignment horizontal="center" vertical="center" wrapText="1"/>
    </xf>
    <xf numFmtId="0" fontId="9" fillId="12" borderId="29" xfId="0" applyFont="1" applyFill="1" applyBorder="1" applyAlignment="1">
      <alignment horizontal="left" vertical="center" wrapText="1"/>
    </xf>
    <xf numFmtId="1" fontId="9" fillId="12" borderId="25" xfId="0" applyNumberFormat="1" applyFont="1" applyFill="1" applyBorder="1" applyAlignment="1">
      <alignment horizontal="center" vertical="center"/>
    </xf>
    <xf numFmtId="1" fontId="9" fillId="12" borderId="23" xfId="0" applyNumberFormat="1" applyFont="1" applyFill="1" applyBorder="1" applyAlignment="1">
      <alignment horizontal="center" vertical="center"/>
    </xf>
    <xf numFmtId="0" fontId="9" fillId="12" borderId="12" xfId="0" applyFont="1" applyFill="1" applyBorder="1" applyAlignment="1">
      <alignment horizontal="left" vertical="center" wrapText="1"/>
    </xf>
    <xf numFmtId="165" fontId="9" fillId="12" borderId="25" xfId="0" applyNumberFormat="1" applyFont="1" applyFill="1" applyBorder="1" applyAlignment="1">
      <alignment horizontal="left" vertical="center"/>
    </xf>
    <xf numFmtId="165" fontId="9" fillId="12" borderId="23" xfId="0" applyNumberFormat="1" applyFont="1" applyFill="1" applyBorder="1" applyAlignment="1">
      <alignment horizontal="center" vertical="center"/>
    </xf>
    <xf numFmtId="9" fontId="9" fillId="6" borderId="28" xfId="0" applyNumberFormat="1" applyFont="1" applyFill="1" applyBorder="1" applyAlignment="1">
      <alignment horizontal="center" vertical="center"/>
    </xf>
    <xf numFmtId="166" fontId="9" fillId="12" borderId="25" xfId="0" applyNumberFormat="1" applyFont="1" applyFill="1" applyBorder="1" applyAlignment="1">
      <alignment horizontal="center" vertical="center" wrapText="1"/>
    </xf>
    <xf numFmtId="166" fontId="9" fillId="12" borderId="23" xfId="0" applyNumberFormat="1" applyFont="1" applyFill="1" applyBorder="1" applyAlignment="1">
      <alignment horizontal="center" vertical="center" wrapText="1"/>
    </xf>
    <xf numFmtId="9" fontId="9" fillId="3" borderId="28" xfId="0" applyNumberFormat="1" applyFont="1" applyFill="1" applyBorder="1" applyAlignment="1">
      <alignment horizontal="center" vertical="center" wrapText="1"/>
    </xf>
    <xf numFmtId="0" fontId="9" fillId="12" borderId="12" xfId="0" quotePrefix="1" applyFont="1" applyFill="1" applyBorder="1" applyAlignment="1">
      <alignment horizontal="left" vertical="center" wrapText="1"/>
    </xf>
    <xf numFmtId="165" fontId="9" fillId="12" borderId="25" xfId="0" applyNumberFormat="1" applyFont="1" applyFill="1" applyBorder="1" applyAlignment="1">
      <alignment horizontal="center" vertical="center"/>
    </xf>
    <xf numFmtId="9" fontId="9" fillId="0" borderId="30" xfId="0" applyNumberFormat="1" applyFont="1" applyBorder="1" applyAlignment="1">
      <alignment horizontal="center" vertical="center" wrapText="1"/>
    </xf>
    <xf numFmtId="0" fontId="9" fillId="12" borderId="12" xfId="0" quotePrefix="1" applyFont="1" applyFill="1" applyBorder="1" applyAlignment="1">
      <alignment vertical="center" wrapText="1"/>
    </xf>
    <xf numFmtId="0" fontId="9" fillId="0" borderId="21" xfId="0" applyFont="1" applyBorder="1" applyAlignment="1">
      <alignment vertical="center" wrapText="1"/>
    </xf>
    <xf numFmtId="10" fontId="9" fillId="0" borderId="21" xfId="0" applyNumberFormat="1" applyFont="1" applyBorder="1" applyAlignment="1">
      <alignment horizontal="center" vertical="center" wrapText="1"/>
    </xf>
    <xf numFmtId="9" fontId="9" fillId="0" borderId="21" xfId="0" applyNumberFormat="1" applyFont="1" applyBorder="1" applyAlignment="1">
      <alignment horizontal="center" vertical="center" wrapText="1"/>
    </xf>
    <xf numFmtId="0" fontId="7" fillId="0" borderId="21" xfId="0" applyFont="1" applyBorder="1"/>
    <xf numFmtId="0" fontId="9" fillId="12" borderId="21" xfId="0" applyFont="1" applyFill="1" applyBorder="1" applyAlignment="1">
      <alignment horizontal="left" vertical="center" wrapText="1"/>
    </xf>
    <xf numFmtId="10" fontId="9" fillId="0" borderId="35" xfId="0" applyNumberFormat="1" applyFont="1" applyBorder="1" applyAlignment="1">
      <alignment horizontal="center" vertical="center" wrapText="1"/>
    </xf>
    <xf numFmtId="0" fontId="7" fillId="0" borderId="21" xfId="0" applyFont="1" applyBorder="1" applyAlignment="1">
      <alignment wrapText="1"/>
    </xf>
    <xf numFmtId="0" fontId="7" fillId="0" borderId="21" xfId="0" applyFont="1" applyBorder="1" applyAlignment="1">
      <alignment horizontal="center" vertical="center" wrapText="1"/>
    </xf>
    <xf numFmtId="9" fontId="9" fillId="12" borderId="21" xfId="0" applyNumberFormat="1" applyFont="1" applyFill="1" applyBorder="1" applyAlignment="1">
      <alignment horizontal="center" vertical="center"/>
    </xf>
    <xf numFmtId="167" fontId="9" fillId="12" borderId="21" xfId="0" applyNumberFormat="1" applyFont="1" applyFill="1" applyBorder="1" applyAlignment="1">
      <alignment horizontal="center" vertical="center"/>
    </xf>
    <xf numFmtId="9" fontId="9" fillId="6" borderId="21" xfId="0" applyNumberFormat="1" applyFont="1" applyFill="1" applyBorder="1" applyAlignment="1">
      <alignment horizontal="center" vertical="center"/>
    </xf>
    <xf numFmtId="167" fontId="9" fillId="12" borderId="21" xfId="0" applyNumberFormat="1" applyFont="1" applyFill="1" applyBorder="1" applyAlignment="1">
      <alignment horizontal="center" vertical="center" wrapText="1"/>
    </xf>
    <xf numFmtId="164" fontId="9" fillId="12" borderId="21" xfId="0" applyNumberFormat="1" applyFont="1" applyFill="1" applyBorder="1" applyAlignment="1">
      <alignment horizontal="center" vertical="center" wrapText="1"/>
    </xf>
    <xf numFmtId="10" fontId="7" fillId="6" borderId="21" xfId="0" applyNumberFormat="1" applyFont="1" applyFill="1" applyBorder="1" applyAlignment="1">
      <alignment horizontal="center" vertical="center"/>
    </xf>
    <xf numFmtId="0" fontId="7" fillId="12" borderId="21" xfId="0" quotePrefix="1" applyFont="1" applyFill="1" applyBorder="1" applyAlignment="1">
      <alignment horizontal="left" vertical="top" wrapText="1"/>
    </xf>
    <xf numFmtId="10" fontId="7" fillId="5" borderId="21" xfId="0" applyNumberFormat="1" applyFont="1" applyFill="1" applyBorder="1" applyAlignment="1">
      <alignment horizontal="center" vertical="center"/>
    </xf>
    <xf numFmtId="0" fontId="9" fillId="12" borderId="21" xfId="0" quotePrefix="1" applyFont="1" applyFill="1" applyBorder="1" applyAlignment="1">
      <alignment horizontal="left" vertical="center" wrapText="1"/>
    </xf>
    <xf numFmtId="1" fontId="9" fillId="12" borderId="21" xfId="0" applyNumberFormat="1" applyFont="1" applyFill="1" applyBorder="1" applyAlignment="1">
      <alignment horizontal="center" vertical="center"/>
    </xf>
    <xf numFmtId="168" fontId="9" fillId="12" borderId="21" xfId="0" applyNumberFormat="1" applyFont="1" applyFill="1" applyBorder="1" applyAlignment="1">
      <alignment horizontal="center" vertical="center"/>
    </xf>
    <xf numFmtId="169" fontId="9" fillId="12" borderId="21" xfId="0" applyNumberFormat="1" applyFont="1" applyFill="1" applyBorder="1" applyAlignment="1">
      <alignment horizontal="center" vertical="center" wrapText="1"/>
    </xf>
    <xf numFmtId="168" fontId="9" fillId="12" borderId="29" xfId="0" applyNumberFormat="1" applyFont="1" applyFill="1" applyBorder="1" applyAlignment="1">
      <alignment horizontal="center" vertical="center"/>
    </xf>
    <xf numFmtId="9" fontId="9" fillId="14" borderId="29" xfId="0" applyNumberFormat="1" applyFont="1" applyFill="1" applyBorder="1" applyAlignment="1">
      <alignment horizontal="center" vertical="center"/>
    </xf>
    <xf numFmtId="169" fontId="9" fillId="12" borderId="29" xfId="0" applyNumberFormat="1" applyFont="1" applyFill="1" applyBorder="1" applyAlignment="1">
      <alignment horizontal="center" vertical="center" wrapText="1"/>
    </xf>
    <xf numFmtId="164" fontId="9" fillId="12" borderId="29" xfId="0" applyNumberFormat="1" applyFont="1" applyFill="1" applyBorder="1" applyAlignment="1">
      <alignment horizontal="center" vertical="center" wrapText="1"/>
    </xf>
    <xf numFmtId="9" fontId="7" fillId="5" borderId="36" xfId="0" applyNumberFormat="1" applyFont="1" applyFill="1" applyBorder="1" applyAlignment="1">
      <alignment horizontal="center" vertical="center"/>
    </xf>
    <xf numFmtId="0" fontId="9" fillId="12" borderId="37" xfId="0" applyFont="1" applyFill="1" applyBorder="1" applyAlignment="1">
      <alignment horizontal="left" vertical="center" wrapText="1"/>
    </xf>
    <xf numFmtId="9" fontId="9" fillId="12" borderId="29" xfId="0" applyNumberFormat="1" applyFont="1" applyFill="1" applyBorder="1" applyAlignment="1">
      <alignment horizontal="center" vertical="center"/>
    </xf>
    <xf numFmtId="170" fontId="9" fillId="12" borderId="29" xfId="0" applyNumberFormat="1" applyFont="1" applyFill="1" applyBorder="1" applyAlignment="1">
      <alignment horizontal="center" vertical="center" wrapText="1"/>
    </xf>
    <xf numFmtId="0" fontId="7" fillId="0" borderId="17" xfId="0" applyFont="1" applyBorder="1" applyAlignment="1">
      <alignment horizontal="center" vertical="center"/>
    </xf>
    <xf numFmtId="0" fontId="9" fillId="0" borderId="17" xfId="0" applyFont="1" applyBorder="1" applyAlignment="1">
      <alignment horizontal="center" vertical="center" wrapText="1"/>
    </xf>
    <xf numFmtId="0" fontId="9" fillId="0" borderId="17" xfId="0" applyFont="1" applyBorder="1" applyAlignment="1">
      <alignment vertical="center" wrapText="1"/>
    </xf>
    <xf numFmtId="167" fontId="9" fillId="0" borderId="17" xfId="0" applyNumberFormat="1" applyFont="1" applyBorder="1" applyAlignment="1">
      <alignment horizontal="center" vertical="center"/>
    </xf>
    <xf numFmtId="49" fontId="9" fillId="0" borderId="38" xfId="0" applyNumberFormat="1" applyFont="1" applyBorder="1" applyAlignment="1">
      <alignment horizontal="center" vertical="center" wrapText="1"/>
    </xf>
    <xf numFmtId="0" fontId="9" fillId="12" borderId="39" xfId="0" applyFont="1" applyFill="1" applyBorder="1" applyAlignment="1">
      <alignment horizontal="left" vertical="center" wrapText="1"/>
    </xf>
    <xf numFmtId="0" fontId="9" fillId="12" borderId="40" xfId="0" applyFont="1" applyFill="1" applyBorder="1" applyAlignment="1">
      <alignment horizontal="left" vertical="center" wrapText="1"/>
    </xf>
    <xf numFmtId="0" fontId="9" fillId="12" borderId="41" xfId="0" applyFont="1" applyFill="1" applyBorder="1" applyAlignment="1">
      <alignment horizontal="center" vertical="center" wrapText="1"/>
    </xf>
    <xf numFmtId="0" fontId="9" fillId="12" borderId="29" xfId="0" applyFont="1" applyFill="1" applyBorder="1" applyAlignment="1">
      <alignment horizontal="center" vertical="center" wrapText="1"/>
    </xf>
    <xf numFmtId="9" fontId="9" fillId="13" borderId="36" xfId="0" applyNumberFormat="1" applyFont="1" applyFill="1" applyBorder="1" applyAlignment="1">
      <alignment horizontal="center" vertical="center"/>
    </xf>
    <xf numFmtId="164" fontId="9" fillId="0" borderId="42" xfId="0" applyNumberFormat="1" applyFont="1" applyBorder="1" applyAlignment="1">
      <alignment horizontal="center" vertical="center" wrapText="1"/>
    </xf>
    <xf numFmtId="164" fontId="9" fillId="0" borderId="17" xfId="0" applyNumberFormat="1" applyFont="1" applyBorder="1" applyAlignment="1">
      <alignment horizontal="center" vertical="center" wrapText="1"/>
    </xf>
    <xf numFmtId="0" fontId="9" fillId="0" borderId="43" xfId="0" applyFont="1" applyBorder="1" applyAlignment="1">
      <alignment horizontal="left" vertical="center" wrapText="1"/>
    </xf>
    <xf numFmtId="0" fontId="9" fillId="0" borderId="4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43" xfId="0" applyFont="1" applyBorder="1" applyAlignment="1">
      <alignment vertical="center" wrapText="1"/>
    </xf>
    <xf numFmtId="0" fontId="9" fillId="0" borderId="44" xfId="0" applyFont="1" applyBorder="1" applyAlignment="1">
      <alignment horizontal="left" vertical="center" wrapText="1"/>
    </xf>
    <xf numFmtId="49" fontId="9" fillId="0" borderId="42" xfId="0" applyNumberFormat="1" applyFont="1" applyBorder="1" applyAlignment="1">
      <alignment horizontal="left" vertical="center" wrapText="1"/>
    </xf>
    <xf numFmtId="0" fontId="9" fillId="12" borderId="45" xfId="0" applyFont="1" applyFill="1" applyBorder="1" applyAlignment="1">
      <alignment horizontal="left" vertical="center" wrapText="1"/>
    </xf>
    <xf numFmtId="0" fontId="9" fillId="12" borderId="46" xfId="0" applyFont="1" applyFill="1" applyBorder="1" applyAlignment="1">
      <alignment horizontal="center" vertical="center"/>
    </xf>
    <xf numFmtId="9" fontId="9" fillId="13" borderId="46" xfId="0" applyNumberFormat="1" applyFont="1" applyFill="1" applyBorder="1" applyAlignment="1">
      <alignment horizontal="center" vertical="center"/>
    </xf>
    <xf numFmtId="164" fontId="9" fillId="12" borderId="46" xfId="0" applyNumberFormat="1" applyFont="1" applyFill="1" applyBorder="1" applyAlignment="1">
      <alignment horizontal="center" vertical="center" wrapText="1"/>
    </xf>
    <xf numFmtId="0" fontId="9" fillId="12" borderId="47" xfId="0" applyFont="1" applyFill="1" applyBorder="1" applyAlignment="1">
      <alignment horizontal="left" vertical="center" wrapText="1"/>
    </xf>
    <xf numFmtId="0" fontId="9" fillId="12" borderId="48" xfId="0" applyFont="1" applyFill="1" applyBorder="1" applyAlignment="1">
      <alignment horizontal="center" vertical="center"/>
    </xf>
    <xf numFmtId="0" fontId="9" fillId="12" borderId="49" xfId="0" applyFont="1" applyFill="1" applyBorder="1" applyAlignment="1">
      <alignment horizontal="center" vertical="center"/>
    </xf>
    <xf numFmtId="9" fontId="9" fillId="13" borderId="50" xfId="0" applyNumberFormat="1" applyFont="1" applyFill="1" applyBorder="1" applyAlignment="1">
      <alignment horizontal="center" vertical="center"/>
    </xf>
    <xf numFmtId="164" fontId="9" fillId="12" borderId="48" xfId="0" applyNumberFormat="1" applyFont="1" applyFill="1" applyBorder="1" applyAlignment="1">
      <alignment horizontal="center" vertical="center" wrapText="1"/>
    </xf>
    <xf numFmtId="164" fontId="9" fillId="12" borderId="49" xfId="0" applyNumberFormat="1" applyFont="1" applyFill="1" applyBorder="1" applyAlignment="1">
      <alignment horizontal="center" vertical="center" wrapText="1"/>
    </xf>
    <xf numFmtId="0" fontId="9" fillId="12" borderId="51" xfId="0" applyFont="1" applyFill="1" applyBorder="1" applyAlignment="1">
      <alignment horizontal="left" vertical="center" wrapText="1"/>
    </xf>
    <xf numFmtId="165" fontId="9" fillId="12" borderId="48" xfId="0" applyNumberFormat="1" applyFont="1" applyFill="1" applyBorder="1" applyAlignment="1">
      <alignment horizontal="center" vertical="center"/>
    </xf>
    <xf numFmtId="165" fontId="9" fillId="12" borderId="49" xfId="0" applyNumberFormat="1" applyFont="1" applyFill="1" applyBorder="1" applyAlignment="1">
      <alignment horizontal="center" vertical="center"/>
    </xf>
    <xf numFmtId="9" fontId="9" fillId="0" borderId="52" xfId="0" applyNumberFormat="1" applyFont="1" applyBorder="1" applyAlignment="1">
      <alignment horizontal="center" vertical="center" wrapText="1"/>
    </xf>
    <xf numFmtId="166" fontId="9" fillId="12" borderId="48" xfId="0" applyNumberFormat="1" applyFont="1" applyFill="1" applyBorder="1" applyAlignment="1">
      <alignment horizontal="center" vertical="center" wrapText="1"/>
    </xf>
    <xf numFmtId="166" fontId="9" fillId="12" borderId="49" xfId="0" applyNumberFormat="1" applyFont="1" applyFill="1" applyBorder="1" applyAlignment="1">
      <alignment horizontal="center" vertical="center"/>
    </xf>
    <xf numFmtId="165" fontId="9" fillId="12" borderId="29" xfId="0" applyNumberFormat="1" applyFont="1" applyFill="1" applyBorder="1" applyAlignment="1">
      <alignment horizontal="center" vertical="center"/>
    </xf>
    <xf numFmtId="9" fontId="9" fillId="6" borderId="53" xfId="0" applyNumberFormat="1" applyFont="1" applyFill="1" applyBorder="1" applyAlignment="1">
      <alignment horizontal="center" vertical="center" wrapText="1"/>
    </xf>
    <xf numFmtId="166" fontId="9" fillId="12" borderId="41" xfId="0" applyNumberFormat="1" applyFont="1" applyFill="1" applyBorder="1" applyAlignment="1">
      <alignment horizontal="center" vertical="center"/>
    </xf>
    <xf numFmtId="166" fontId="9" fillId="12" borderId="29" xfId="0" applyNumberFormat="1" applyFont="1" applyFill="1" applyBorder="1" applyAlignment="1">
      <alignment horizontal="center" vertical="center"/>
    </xf>
    <xf numFmtId="9" fontId="9" fillId="0" borderId="54" xfId="0" applyNumberFormat="1" applyFont="1" applyBorder="1" applyAlignment="1">
      <alignment horizontal="center" vertical="center" wrapText="1"/>
    </xf>
    <xf numFmtId="0" fontId="9" fillId="0" borderId="54" xfId="0" applyFont="1" applyBorder="1" applyAlignment="1">
      <alignment horizontal="center" vertical="center" wrapText="1"/>
    </xf>
    <xf numFmtId="0" fontId="9" fillId="0" borderId="21" xfId="0" applyFont="1" applyBorder="1" applyAlignment="1">
      <alignment horizontal="left" vertical="center" wrapText="1"/>
    </xf>
    <xf numFmtId="3" fontId="9" fillId="12" borderId="39" xfId="0" applyNumberFormat="1" applyFont="1" applyFill="1" applyBorder="1" applyAlignment="1">
      <alignment horizontal="center" vertical="center" wrapText="1"/>
    </xf>
    <xf numFmtId="3" fontId="9" fillId="12" borderId="21" xfId="0" applyNumberFormat="1" applyFont="1" applyFill="1" applyBorder="1" applyAlignment="1">
      <alignment horizontal="center" vertical="center" wrapText="1"/>
    </xf>
    <xf numFmtId="9" fontId="9" fillId="13" borderId="40" xfId="0" applyNumberFormat="1" applyFont="1" applyFill="1" applyBorder="1" applyAlignment="1">
      <alignment horizontal="center" vertical="center"/>
    </xf>
    <xf numFmtId="164" fontId="9" fillId="0" borderId="39" xfId="0" applyNumberFormat="1" applyFont="1" applyBorder="1" applyAlignment="1">
      <alignment horizontal="center" vertical="center" wrapText="1"/>
    </xf>
    <xf numFmtId="164" fontId="9" fillId="0" borderId="21" xfId="0" applyNumberFormat="1" applyFont="1" applyBorder="1" applyAlignment="1">
      <alignment horizontal="center" vertical="center" wrapText="1"/>
    </xf>
    <xf numFmtId="0" fontId="9" fillId="0" borderId="39" xfId="0" applyFont="1" applyBorder="1" applyAlignment="1">
      <alignment horizontal="center" vertical="center" wrapText="1"/>
    </xf>
    <xf numFmtId="0" fontId="9" fillId="0" borderId="21" xfId="0" applyFont="1" applyBorder="1" applyAlignment="1">
      <alignment horizontal="center" vertical="center" wrapText="1"/>
    </xf>
    <xf numFmtId="0" fontId="9" fillId="12" borderId="39" xfId="0" applyFont="1" applyFill="1" applyBorder="1" applyAlignment="1">
      <alignment horizontal="center" vertical="center" wrapText="1"/>
    </xf>
    <xf numFmtId="0" fontId="9" fillId="12" borderId="21" xfId="0" applyFont="1" applyFill="1" applyBorder="1" applyAlignment="1">
      <alignment horizontal="center" vertical="center" wrapText="1"/>
    </xf>
    <xf numFmtId="0" fontId="9" fillId="12" borderId="56" xfId="0" applyFont="1" applyFill="1" applyBorder="1" applyAlignment="1">
      <alignment horizontal="left" vertical="center" wrapText="1"/>
    </xf>
    <xf numFmtId="9" fontId="9" fillId="6" borderId="40" xfId="0" applyNumberFormat="1" applyFont="1" applyFill="1" applyBorder="1" applyAlignment="1">
      <alignment horizontal="center" vertical="center"/>
    </xf>
    <xf numFmtId="0" fontId="9" fillId="0" borderId="43" xfId="0" applyFont="1" applyBorder="1" applyAlignment="1">
      <alignment horizontal="left" wrapText="1"/>
    </xf>
    <xf numFmtId="49" fontId="9" fillId="0" borderId="39" xfId="0" applyNumberFormat="1" applyFont="1" applyBorder="1" applyAlignment="1">
      <alignment horizontal="left" vertical="center" wrapText="1"/>
    </xf>
    <xf numFmtId="0" fontId="9" fillId="12" borderId="21" xfId="0" applyFont="1" applyFill="1" applyBorder="1" applyAlignment="1">
      <alignment vertical="center" wrapText="1"/>
    </xf>
    <xf numFmtId="0" fontId="9" fillId="12" borderId="40" xfId="0" applyFont="1" applyFill="1" applyBorder="1" applyAlignment="1">
      <alignment vertical="center" wrapText="1"/>
    </xf>
    <xf numFmtId="0" fontId="9" fillId="0" borderId="21" xfId="0" applyFont="1" applyBorder="1" applyAlignment="1">
      <alignment horizontal="center" vertical="center"/>
    </xf>
    <xf numFmtId="9" fontId="9" fillId="15" borderId="21" xfId="0" applyNumberFormat="1" applyFont="1" applyFill="1" applyBorder="1" applyAlignment="1">
      <alignment horizontal="center" vertical="center"/>
    </xf>
    <xf numFmtId="9" fontId="9" fillId="13" borderId="21" xfId="0" applyNumberFormat="1" applyFont="1" applyFill="1" applyBorder="1" applyAlignment="1">
      <alignment horizontal="center" vertical="center"/>
    </xf>
    <xf numFmtId="0" fontId="9" fillId="12" borderId="41" xfId="0" applyFont="1" applyFill="1" applyBorder="1" applyAlignment="1">
      <alignment horizontal="center" vertical="center"/>
    </xf>
    <xf numFmtId="0" fontId="9" fillId="12" borderId="21" xfId="0" applyFont="1" applyFill="1" applyBorder="1" applyAlignment="1">
      <alignment horizontal="center" vertical="center"/>
    </xf>
    <xf numFmtId="9" fontId="9" fillId="13" borderId="57" xfId="0" applyNumberFormat="1" applyFont="1" applyFill="1" applyBorder="1" applyAlignment="1">
      <alignment horizontal="center" vertical="center"/>
    </xf>
    <xf numFmtId="164" fontId="9" fillId="12" borderId="39" xfId="0" applyNumberFormat="1" applyFont="1" applyFill="1" applyBorder="1" applyAlignment="1">
      <alignment horizontal="center" vertical="center" wrapText="1"/>
    </xf>
    <xf numFmtId="165" fontId="9" fillId="12" borderId="39" xfId="0" applyNumberFormat="1" applyFont="1" applyFill="1" applyBorder="1" applyAlignment="1">
      <alignment horizontal="center" vertical="center"/>
    </xf>
    <xf numFmtId="165" fontId="9" fillId="12" borderId="21" xfId="0" applyNumberFormat="1" applyFont="1" applyFill="1" applyBorder="1" applyAlignment="1">
      <alignment horizontal="center" vertical="center"/>
    </xf>
    <xf numFmtId="9" fontId="9" fillId="0" borderId="57" xfId="0" applyNumberFormat="1" applyFont="1" applyBorder="1" applyAlignment="1">
      <alignment horizontal="center" vertical="center" wrapText="1"/>
    </xf>
    <xf numFmtId="166" fontId="9" fillId="12" borderId="39" xfId="0" applyNumberFormat="1" applyFont="1" applyFill="1" applyBorder="1" applyAlignment="1">
      <alignment horizontal="center" vertical="center" wrapText="1"/>
    </xf>
    <xf numFmtId="166" fontId="9" fillId="12" borderId="21" xfId="0" applyNumberFormat="1" applyFont="1" applyFill="1" applyBorder="1" applyAlignment="1">
      <alignment horizontal="center" vertical="center" wrapText="1"/>
    </xf>
    <xf numFmtId="9" fontId="9" fillId="14" borderId="40" xfId="0" applyNumberFormat="1" applyFont="1" applyFill="1" applyBorder="1" applyAlignment="1">
      <alignment horizontal="center" vertical="center" wrapText="1"/>
    </xf>
    <xf numFmtId="0" fontId="9" fillId="13" borderId="21" xfId="0" applyFont="1" applyFill="1" applyBorder="1" applyAlignment="1">
      <alignment horizontal="left" vertical="center" wrapText="1"/>
    </xf>
    <xf numFmtId="0" fontId="9" fillId="0" borderId="58" xfId="0" applyFont="1" applyBorder="1" applyAlignment="1">
      <alignment horizontal="center" vertical="center" wrapText="1"/>
    </xf>
    <xf numFmtId="0" fontId="9" fillId="0" borderId="38" xfId="0" applyFont="1" applyBorder="1" applyAlignment="1">
      <alignment vertical="center" wrapText="1"/>
    </xf>
    <xf numFmtId="10" fontId="9" fillId="12" borderId="41" xfId="0" applyNumberFormat="1" applyFont="1" applyFill="1" applyBorder="1" applyAlignment="1">
      <alignment horizontal="center" vertical="center" wrapText="1"/>
    </xf>
    <xf numFmtId="10" fontId="9" fillId="12" borderId="29" xfId="0" applyNumberFormat="1" applyFont="1" applyFill="1" applyBorder="1" applyAlignment="1">
      <alignment horizontal="center" vertical="center" wrapText="1"/>
    </xf>
    <xf numFmtId="9" fontId="9" fillId="0" borderId="42" xfId="0" applyNumberFormat="1" applyFont="1" applyBorder="1" applyAlignment="1">
      <alignment horizontal="center" vertical="center" wrapText="1"/>
    </xf>
    <xf numFmtId="10" fontId="9" fillId="0" borderId="17" xfId="0" applyNumberFormat="1" applyFont="1" applyBorder="1" applyAlignment="1">
      <alignment horizontal="center" vertical="center" wrapText="1"/>
    </xf>
    <xf numFmtId="164" fontId="9" fillId="0" borderId="21" xfId="0" applyNumberFormat="1" applyFont="1" applyBorder="1" applyAlignment="1">
      <alignment vertical="center" wrapText="1"/>
    </xf>
    <xf numFmtId="9" fontId="9" fillId="12" borderId="41" xfId="0" applyNumberFormat="1" applyFont="1" applyFill="1" applyBorder="1" applyAlignment="1">
      <alignment horizontal="center" vertical="center" wrapText="1"/>
    </xf>
    <xf numFmtId="0" fontId="9" fillId="12" borderId="60" xfId="0" applyFont="1" applyFill="1" applyBorder="1" applyAlignment="1">
      <alignment horizontal="center" vertical="center" wrapText="1"/>
    </xf>
    <xf numFmtId="0" fontId="9" fillId="0" borderId="17" xfId="0" applyFont="1" applyBorder="1" applyAlignment="1">
      <alignment horizontal="left" vertical="center" wrapText="1"/>
    </xf>
    <xf numFmtId="0" fontId="9" fillId="0" borderId="54" xfId="0" applyFont="1" applyBorder="1" applyAlignment="1">
      <alignment horizontal="left" vertical="center" wrapText="1"/>
    </xf>
    <xf numFmtId="10" fontId="9" fillId="12" borderId="61" xfId="0" applyNumberFormat="1" applyFont="1" applyFill="1" applyBorder="1" applyAlignment="1">
      <alignment horizontal="center" vertical="center"/>
    </xf>
    <xf numFmtId="9" fontId="9" fillId="12" borderId="61" xfId="0" applyNumberFormat="1" applyFont="1" applyFill="1" applyBorder="1" applyAlignment="1">
      <alignment horizontal="center" vertical="center"/>
    </xf>
    <xf numFmtId="171" fontId="9" fillId="12" borderId="49" xfId="0" applyNumberFormat="1" applyFont="1" applyFill="1" applyBorder="1" applyAlignment="1">
      <alignment horizontal="center" vertical="center" wrapText="1"/>
    </xf>
    <xf numFmtId="0" fontId="9" fillId="12" borderId="62" xfId="0" applyFont="1" applyFill="1" applyBorder="1" applyAlignment="1">
      <alignment horizontal="left" vertical="center" wrapText="1"/>
    </xf>
    <xf numFmtId="10" fontId="9" fillId="12" borderId="21" xfId="0" applyNumberFormat="1" applyFont="1" applyFill="1" applyBorder="1" applyAlignment="1">
      <alignment horizontal="center" vertical="center"/>
    </xf>
    <xf numFmtId="9" fontId="9" fillId="13" borderId="45" xfId="0" applyNumberFormat="1" applyFont="1" applyFill="1" applyBorder="1" applyAlignment="1">
      <alignment horizontal="center" vertical="center"/>
    </xf>
    <xf numFmtId="10" fontId="9" fillId="12" borderId="41" xfId="0" applyNumberFormat="1" applyFont="1" applyFill="1" applyBorder="1" applyAlignment="1">
      <alignment horizontal="center" vertical="center"/>
    </xf>
    <xf numFmtId="10" fontId="9" fillId="12" borderId="29" xfId="0" applyNumberFormat="1" applyFont="1" applyFill="1" applyBorder="1" applyAlignment="1">
      <alignment horizontal="center" vertical="center"/>
    </xf>
    <xf numFmtId="9" fontId="9" fillId="0" borderId="38" xfId="0" applyNumberFormat="1" applyFont="1" applyBorder="1" applyAlignment="1">
      <alignment horizontal="center" vertical="center" wrapText="1"/>
    </xf>
    <xf numFmtId="9" fontId="9" fillId="5" borderId="53" xfId="0" applyNumberFormat="1" applyFont="1" applyFill="1" applyBorder="1" applyAlignment="1">
      <alignment horizontal="center" vertical="center" wrapText="1"/>
    </xf>
    <xf numFmtId="9" fontId="9" fillId="5" borderId="36" xfId="0" applyNumberFormat="1" applyFont="1" applyFill="1" applyBorder="1" applyAlignment="1">
      <alignment horizontal="center" vertical="center" wrapText="1"/>
    </xf>
    <xf numFmtId="0" fontId="9" fillId="12" borderId="29" xfId="0" applyFont="1" applyFill="1" applyBorder="1" applyAlignment="1">
      <alignment horizontal="center" vertical="center"/>
    </xf>
    <xf numFmtId="9" fontId="9" fillId="0" borderId="63" xfId="0" applyNumberFormat="1" applyFont="1" applyBorder="1" applyAlignment="1">
      <alignment horizontal="center" vertical="center" wrapText="1"/>
    </xf>
    <xf numFmtId="10" fontId="9" fillId="12" borderId="39" xfId="0" applyNumberFormat="1" applyFont="1" applyFill="1" applyBorder="1" applyAlignment="1">
      <alignment horizontal="center" vertical="center" wrapText="1"/>
    </xf>
    <xf numFmtId="10" fontId="9" fillId="12" borderId="21" xfId="0" applyNumberFormat="1" applyFont="1" applyFill="1" applyBorder="1" applyAlignment="1">
      <alignment horizontal="center" vertical="center" wrapText="1"/>
    </xf>
    <xf numFmtId="9" fontId="9" fillId="0" borderId="39" xfId="0" applyNumberFormat="1" applyFont="1" applyBorder="1" applyAlignment="1">
      <alignment horizontal="center" vertical="center" wrapText="1"/>
    </xf>
    <xf numFmtId="9" fontId="9" fillId="12" borderId="39" xfId="0" applyNumberFormat="1" applyFont="1" applyFill="1" applyBorder="1" applyAlignment="1">
      <alignment horizontal="center" vertical="center" wrapText="1"/>
    </xf>
    <xf numFmtId="0" fontId="9" fillId="0" borderId="57" xfId="0" applyFont="1" applyBorder="1" applyAlignment="1">
      <alignment horizontal="left" vertical="center" wrapText="1"/>
    </xf>
    <xf numFmtId="10" fontId="9" fillId="12" borderId="65" xfId="0" applyNumberFormat="1" applyFont="1" applyFill="1" applyBorder="1" applyAlignment="1">
      <alignment horizontal="center" vertical="center" wrapText="1"/>
    </xf>
    <xf numFmtId="0" fontId="9" fillId="12" borderId="66" xfId="0" applyFont="1" applyFill="1" applyBorder="1" applyAlignment="1">
      <alignment horizontal="left" vertical="center" wrapText="1"/>
    </xf>
    <xf numFmtId="9" fontId="9" fillId="12" borderId="39" xfId="0" applyNumberFormat="1" applyFont="1" applyFill="1" applyBorder="1" applyAlignment="1">
      <alignment horizontal="center" vertical="center"/>
    </xf>
    <xf numFmtId="0" fontId="9" fillId="12" borderId="67" xfId="0" applyFont="1" applyFill="1" applyBorder="1" applyAlignment="1">
      <alignment horizontal="left" vertical="center" wrapText="1"/>
    </xf>
    <xf numFmtId="10" fontId="9" fillId="12" borderId="39" xfId="0" applyNumberFormat="1" applyFont="1" applyFill="1" applyBorder="1" applyAlignment="1">
      <alignment horizontal="center" vertical="center"/>
    </xf>
    <xf numFmtId="9" fontId="9" fillId="13" borderId="57" xfId="0" applyNumberFormat="1" applyFont="1" applyFill="1" applyBorder="1" applyAlignment="1">
      <alignment horizontal="center" vertical="center" wrapText="1"/>
    </xf>
    <xf numFmtId="172" fontId="9" fillId="12" borderId="39" xfId="0" applyNumberFormat="1" applyFont="1" applyFill="1" applyBorder="1" applyAlignment="1">
      <alignment horizontal="center" vertical="center"/>
    </xf>
    <xf numFmtId="172" fontId="9" fillId="12" borderId="21" xfId="0" applyNumberFormat="1" applyFont="1" applyFill="1" applyBorder="1" applyAlignment="1">
      <alignment horizontal="center" vertical="center"/>
    </xf>
    <xf numFmtId="9" fontId="9" fillId="5" borderId="57" xfId="0" applyNumberFormat="1" applyFont="1" applyFill="1" applyBorder="1" applyAlignment="1">
      <alignment horizontal="center" vertical="center" wrapText="1"/>
    </xf>
    <xf numFmtId="9" fontId="9" fillId="13" borderId="40" xfId="0" applyNumberFormat="1" applyFont="1" applyFill="1" applyBorder="1" applyAlignment="1">
      <alignment horizontal="center" vertical="center" wrapText="1"/>
    </xf>
    <xf numFmtId="0" fontId="9" fillId="0" borderId="63" xfId="0" applyFont="1" applyBorder="1" applyAlignment="1">
      <alignment horizontal="center" vertical="center"/>
    </xf>
    <xf numFmtId="0" fontId="9" fillId="0" borderId="63" xfId="0" applyFont="1" applyBorder="1" applyAlignment="1">
      <alignment horizontal="left" vertical="center" wrapText="1"/>
    </xf>
    <xf numFmtId="9" fontId="9" fillId="0" borderId="63" xfId="0" applyNumberFormat="1" applyFont="1" applyBorder="1" applyAlignment="1">
      <alignment horizontal="center" vertical="center"/>
    </xf>
    <xf numFmtId="0" fontId="9" fillId="0" borderId="39" xfId="0" applyFont="1" applyBorder="1" applyAlignment="1">
      <alignment horizontal="left" vertical="center" wrapText="1"/>
    </xf>
    <xf numFmtId="0" fontId="9" fillId="0" borderId="57" xfId="0" applyFont="1" applyBorder="1" applyAlignment="1">
      <alignment vertical="center" wrapText="1"/>
    </xf>
    <xf numFmtId="0" fontId="9" fillId="0" borderId="69" xfId="0" applyFont="1" applyBorder="1" applyAlignment="1">
      <alignment horizontal="center" vertical="center"/>
    </xf>
    <xf numFmtId="9" fontId="9" fillId="6" borderId="57" xfId="0" applyNumberFormat="1" applyFont="1" applyFill="1" applyBorder="1" applyAlignment="1">
      <alignment horizontal="center" vertical="center"/>
    </xf>
    <xf numFmtId="0" fontId="9" fillId="12" borderId="66" xfId="0" applyFont="1" applyFill="1" applyBorder="1" applyAlignment="1">
      <alignment vertical="top" wrapText="1"/>
    </xf>
    <xf numFmtId="0" fontId="9" fillId="12" borderId="39" xfId="0" applyFont="1" applyFill="1" applyBorder="1" applyAlignment="1">
      <alignment horizontal="center" vertical="center"/>
    </xf>
    <xf numFmtId="0" fontId="7" fillId="0" borderId="21" xfId="0" applyFont="1" applyBorder="1" applyAlignment="1">
      <alignment horizontal="left" vertical="center"/>
    </xf>
    <xf numFmtId="37" fontId="9" fillId="0" borderId="17" xfId="0" applyNumberFormat="1" applyFont="1" applyBorder="1" applyAlignment="1">
      <alignment vertical="center" wrapText="1"/>
    </xf>
    <xf numFmtId="0" fontId="9" fillId="0" borderId="70" xfId="0" applyFont="1" applyBorder="1" applyAlignment="1">
      <alignment horizontal="center" vertical="center" wrapText="1"/>
    </xf>
    <xf numFmtId="0" fontId="9" fillId="12" borderId="41" xfId="0" applyFont="1" applyFill="1" applyBorder="1" applyAlignment="1">
      <alignment horizontal="left" vertical="center" wrapText="1"/>
    </xf>
    <xf numFmtId="0" fontId="9" fillId="12" borderId="36" xfId="0" applyFont="1" applyFill="1" applyBorder="1" applyAlignment="1">
      <alignment horizontal="left" vertical="center" wrapText="1"/>
    </xf>
    <xf numFmtId="9" fontId="9" fillId="6" borderId="36" xfId="0" applyNumberFormat="1" applyFont="1" applyFill="1" applyBorder="1" applyAlignment="1">
      <alignment horizontal="center" vertical="center"/>
    </xf>
    <xf numFmtId="0" fontId="9" fillId="12" borderId="60" xfId="0" applyFont="1" applyFill="1" applyBorder="1" applyAlignment="1">
      <alignment horizontal="left" vertical="center" wrapText="1"/>
    </xf>
    <xf numFmtId="0" fontId="9" fillId="0" borderId="42" xfId="0" applyFont="1" applyBorder="1" applyAlignment="1">
      <alignment horizontal="left" vertical="center" wrapText="1"/>
    </xf>
    <xf numFmtId="0" fontId="9" fillId="12" borderId="29" xfId="0" applyFont="1" applyFill="1" applyBorder="1" applyAlignment="1">
      <alignment vertical="center" wrapText="1"/>
    </xf>
    <xf numFmtId="0" fontId="9" fillId="12" borderId="53" xfId="0" applyFont="1" applyFill="1" applyBorder="1" applyAlignment="1">
      <alignment horizontal="left" vertical="center" wrapText="1"/>
    </xf>
    <xf numFmtId="9" fontId="9" fillId="13" borderId="53" xfId="0" applyNumberFormat="1" applyFont="1" applyFill="1" applyBorder="1" applyAlignment="1">
      <alignment vertical="center"/>
    </xf>
    <xf numFmtId="164" fontId="9" fillId="12" borderId="41" xfId="0" applyNumberFormat="1" applyFont="1" applyFill="1" applyBorder="1" applyAlignment="1">
      <alignment horizontal="center" vertical="center" wrapText="1"/>
    </xf>
    <xf numFmtId="0" fontId="9" fillId="16" borderId="66" xfId="0" applyFont="1" applyFill="1" applyBorder="1" applyAlignment="1">
      <alignment horizontal="left" vertical="center" wrapText="1"/>
    </xf>
    <xf numFmtId="165" fontId="9" fillId="12" borderId="41" xfId="0" applyNumberFormat="1" applyFont="1" applyFill="1" applyBorder="1" applyAlignment="1">
      <alignment horizontal="center" vertical="center"/>
    </xf>
    <xf numFmtId="166" fontId="9" fillId="12" borderId="41" xfId="0" applyNumberFormat="1" applyFont="1" applyFill="1" applyBorder="1" applyAlignment="1">
      <alignment horizontal="center" vertical="center" wrapText="1"/>
    </xf>
    <xf numFmtId="166" fontId="9" fillId="12" borderId="29" xfId="0" applyNumberFormat="1" applyFont="1" applyFill="1" applyBorder="1" applyAlignment="1">
      <alignment horizontal="center" vertical="center" wrapText="1"/>
    </xf>
    <xf numFmtId="49" fontId="9" fillId="0" borderId="21" xfId="0" applyNumberFormat="1" applyFont="1" applyBorder="1" applyAlignment="1">
      <alignment vertical="center" wrapText="1"/>
    </xf>
    <xf numFmtId="0" fontId="9" fillId="12" borderId="71" xfId="0" applyFont="1" applyFill="1" applyBorder="1" applyAlignment="1">
      <alignment horizontal="center" vertical="center"/>
    </xf>
    <xf numFmtId="9" fontId="9" fillId="13" borderId="53" xfId="0" applyNumberFormat="1" applyFont="1" applyFill="1" applyBorder="1" applyAlignment="1">
      <alignment horizontal="center" vertical="center"/>
    </xf>
    <xf numFmtId="0" fontId="9" fillId="12" borderId="60" xfId="0" applyFont="1" applyFill="1" applyBorder="1" applyAlignment="1">
      <alignment vertical="center" wrapText="1"/>
    </xf>
    <xf numFmtId="9" fontId="9" fillId="3" borderId="53" xfId="0" applyNumberFormat="1" applyFont="1" applyFill="1" applyBorder="1" applyAlignment="1">
      <alignment horizontal="center" vertical="center" wrapText="1"/>
    </xf>
    <xf numFmtId="37" fontId="9" fillId="0" borderId="17" xfId="0" applyNumberFormat="1" applyFont="1" applyBorder="1" applyAlignment="1">
      <alignment horizontal="center" vertical="center" wrapText="1"/>
    </xf>
    <xf numFmtId="37" fontId="9" fillId="0" borderId="52" xfId="0" applyNumberFormat="1" applyFont="1" applyBorder="1" applyAlignment="1">
      <alignment horizontal="center" vertical="center" wrapText="1"/>
    </xf>
    <xf numFmtId="0" fontId="9" fillId="0" borderId="72" xfId="0" applyFont="1" applyBorder="1" applyAlignment="1">
      <alignment horizontal="left" vertical="center" wrapText="1"/>
    </xf>
    <xf numFmtId="0" fontId="9" fillId="0" borderId="33" xfId="0" applyFont="1" applyBorder="1" applyAlignment="1">
      <alignment horizontal="left" vertical="center" wrapText="1"/>
    </xf>
    <xf numFmtId="0" fontId="9" fillId="0" borderId="70" xfId="0" applyFont="1" applyBorder="1" applyAlignment="1">
      <alignment horizontal="left" vertical="center" wrapText="1"/>
    </xf>
    <xf numFmtId="0" fontId="9" fillId="0" borderId="72" xfId="0" applyFont="1" applyBorder="1" applyAlignment="1">
      <alignment horizontal="center" vertical="center" wrapText="1"/>
    </xf>
    <xf numFmtId="0" fontId="9" fillId="0" borderId="33" xfId="0" applyFont="1" applyBorder="1" applyAlignment="1">
      <alignment horizontal="center" vertical="center" wrapText="1"/>
    </xf>
    <xf numFmtId="9" fontId="9" fillId="0" borderId="70" xfId="0" applyNumberFormat="1" applyFont="1" applyBorder="1" applyAlignment="1">
      <alignment horizontal="center" vertical="center"/>
    </xf>
    <xf numFmtId="164" fontId="9" fillId="0" borderId="72" xfId="0" applyNumberFormat="1" applyFont="1" applyBorder="1" applyAlignment="1">
      <alignment horizontal="center" vertical="center" wrapText="1"/>
    </xf>
    <xf numFmtId="164" fontId="9" fillId="0" borderId="33" xfId="0" applyNumberFormat="1" applyFont="1" applyBorder="1" applyAlignment="1">
      <alignment horizontal="center" vertical="center" wrapText="1"/>
    </xf>
    <xf numFmtId="0" fontId="9" fillId="0" borderId="73" xfId="0" applyFont="1" applyBorder="1" applyAlignment="1">
      <alignment horizontal="left" vertical="center" wrapText="1"/>
    </xf>
    <xf numFmtId="37" fontId="9" fillId="0" borderId="72" xfId="0" applyNumberFormat="1" applyFont="1" applyBorder="1" applyAlignment="1">
      <alignment horizontal="left" vertical="center" wrapText="1"/>
    </xf>
    <xf numFmtId="0" fontId="9" fillId="0" borderId="52" xfId="0" applyFont="1" applyBorder="1" applyAlignment="1">
      <alignment vertical="center" wrapText="1"/>
    </xf>
    <xf numFmtId="0" fontId="9" fillId="0" borderId="72" xfId="0" applyFont="1" applyBorder="1" applyAlignment="1">
      <alignment horizontal="center" vertical="center"/>
    </xf>
    <xf numFmtId="0" fontId="9" fillId="0" borderId="17" xfId="0" applyFont="1" applyBorder="1" applyAlignment="1">
      <alignment horizontal="center" vertical="center"/>
    </xf>
    <xf numFmtId="9" fontId="9" fillId="0" borderId="54" xfId="0" applyNumberFormat="1" applyFont="1" applyBorder="1" applyAlignment="1">
      <alignment horizontal="center" vertical="center"/>
    </xf>
    <xf numFmtId="9" fontId="9" fillId="0" borderId="38" xfId="0" applyNumberFormat="1" applyFont="1" applyBorder="1" applyAlignment="1">
      <alignment horizontal="center" vertical="center"/>
    </xf>
    <xf numFmtId="165" fontId="9" fillId="0" borderId="39" xfId="0" applyNumberFormat="1" applyFont="1" applyBorder="1" applyAlignment="1">
      <alignment horizontal="center" vertical="center"/>
    </xf>
    <xf numFmtId="165" fontId="9" fillId="0" borderId="21" xfId="0" applyNumberFormat="1" applyFont="1" applyBorder="1" applyAlignment="1">
      <alignment horizontal="center" vertical="center"/>
    </xf>
    <xf numFmtId="166" fontId="9" fillId="0" borderId="39" xfId="0" applyNumberFormat="1" applyFont="1" applyBorder="1" applyAlignment="1">
      <alignment horizontal="center" vertical="center"/>
    </xf>
    <xf numFmtId="166" fontId="9" fillId="0" borderId="21" xfId="0" applyNumberFormat="1" applyFont="1" applyBorder="1" applyAlignment="1">
      <alignment horizontal="center" vertical="center"/>
    </xf>
    <xf numFmtId="0" fontId="9" fillId="0" borderId="66" xfId="0" applyFont="1" applyBorder="1" applyAlignment="1">
      <alignment vertical="center" wrapText="1"/>
    </xf>
    <xf numFmtId="165" fontId="9" fillId="0" borderId="42" xfId="0" applyNumberFormat="1" applyFont="1" applyBorder="1" applyAlignment="1">
      <alignment horizontal="center" vertical="center"/>
    </xf>
    <xf numFmtId="165" fontId="9" fillId="0" borderId="17" xfId="0" applyNumberFormat="1" applyFont="1" applyBorder="1" applyAlignment="1">
      <alignment horizontal="center" vertical="center"/>
    </xf>
    <xf numFmtId="166" fontId="9" fillId="0" borderId="42" xfId="0" applyNumberFormat="1" applyFont="1" applyBorder="1" applyAlignment="1">
      <alignment horizontal="center" vertical="center"/>
    </xf>
    <xf numFmtId="166" fontId="9" fillId="0" borderId="17" xfId="0" applyNumberFormat="1" applyFont="1" applyBorder="1" applyAlignment="1">
      <alignment horizontal="center" vertical="center"/>
    </xf>
    <xf numFmtId="9" fontId="9" fillId="0" borderId="21" xfId="0" applyNumberFormat="1" applyFont="1" applyBorder="1" applyAlignment="1">
      <alignment horizontal="center" vertical="center"/>
    </xf>
    <xf numFmtId="0" fontId="9" fillId="0" borderId="39" xfId="0" applyFont="1" applyBorder="1" applyAlignment="1">
      <alignment horizontal="center" vertical="center"/>
    </xf>
    <xf numFmtId="0" fontId="10" fillId="12" borderId="66" xfId="0" applyFont="1" applyFill="1" applyBorder="1" applyAlignment="1">
      <alignment vertical="center" wrapText="1"/>
    </xf>
    <xf numFmtId="0" fontId="10" fillId="12" borderId="21" xfId="0" applyFont="1" applyFill="1" applyBorder="1" applyAlignment="1">
      <alignment vertical="center" wrapText="1"/>
    </xf>
    <xf numFmtId="164" fontId="9" fillId="0" borderId="39" xfId="0" applyNumberFormat="1" applyFont="1" applyBorder="1" applyAlignment="1">
      <alignment horizontal="center" vertical="center"/>
    </xf>
    <xf numFmtId="0" fontId="11" fillId="12" borderId="66" xfId="0" applyFont="1" applyFill="1" applyBorder="1" applyAlignment="1">
      <alignment horizontal="left" vertical="center" wrapText="1"/>
    </xf>
    <xf numFmtId="9" fontId="9" fillId="0" borderId="17" xfId="0" applyNumberFormat="1" applyFont="1" applyBorder="1" applyAlignment="1">
      <alignment vertical="center"/>
    </xf>
    <xf numFmtId="9" fontId="9" fillId="0" borderId="70" xfId="0" applyNumberFormat="1" applyFont="1" applyBorder="1" applyAlignment="1">
      <alignment vertical="center" wrapText="1"/>
    </xf>
    <xf numFmtId="9" fontId="9" fillId="12" borderId="48" xfId="0" applyNumberFormat="1" applyFont="1" applyFill="1" applyBorder="1" applyAlignment="1">
      <alignment horizontal="center" vertical="center" wrapText="1"/>
    </xf>
    <xf numFmtId="9" fontId="9" fillId="12" borderId="49" xfId="0" applyNumberFormat="1" applyFont="1" applyFill="1" applyBorder="1" applyAlignment="1">
      <alignment horizontal="center" vertical="center" wrapText="1"/>
    </xf>
    <xf numFmtId="9" fontId="9" fillId="0" borderId="70" xfId="0" applyNumberFormat="1" applyFont="1" applyBorder="1" applyAlignment="1">
      <alignment horizontal="center" vertical="center" wrapText="1"/>
    </xf>
    <xf numFmtId="9" fontId="9" fillId="6" borderId="45" xfId="0" applyNumberFormat="1" applyFont="1" applyFill="1" applyBorder="1" applyAlignment="1">
      <alignment horizontal="center" vertical="center"/>
    </xf>
    <xf numFmtId="9" fontId="9" fillId="0" borderId="72" xfId="0" applyNumberFormat="1" applyFont="1" applyBorder="1" applyAlignment="1">
      <alignment horizontal="center" vertical="center" wrapText="1"/>
    </xf>
    <xf numFmtId="9" fontId="9" fillId="0" borderId="33" xfId="0" applyNumberFormat="1" applyFont="1" applyBorder="1" applyAlignment="1">
      <alignment horizontal="center" vertical="center" wrapText="1"/>
    </xf>
    <xf numFmtId="10" fontId="9" fillId="12" borderId="49" xfId="0" applyNumberFormat="1" applyFont="1" applyFill="1" applyBorder="1" applyAlignment="1">
      <alignment horizontal="center" vertical="center" wrapText="1"/>
    </xf>
    <xf numFmtId="0" fontId="9" fillId="12" borderId="48" xfId="0" applyFont="1" applyFill="1" applyBorder="1" applyAlignment="1">
      <alignment horizontal="left" vertical="center" wrapText="1"/>
    </xf>
    <xf numFmtId="0" fontId="9" fillId="12" borderId="46" xfId="0" applyFont="1" applyFill="1" applyBorder="1" applyAlignment="1">
      <alignment horizontal="left" vertical="center" wrapText="1"/>
    </xf>
    <xf numFmtId="0" fontId="9" fillId="12" borderId="74" xfId="0" applyFont="1" applyFill="1" applyBorder="1" applyAlignment="1">
      <alignment horizontal="left" vertical="center" wrapText="1"/>
    </xf>
    <xf numFmtId="1" fontId="9" fillId="12" borderId="48" xfId="0" applyNumberFormat="1" applyFont="1" applyFill="1" applyBorder="1" applyAlignment="1">
      <alignment horizontal="center" vertical="center"/>
    </xf>
    <xf numFmtId="1" fontId="9" fillId="12" borderId="29" xfId="0" applyNumberFormat="1" applyFont="1" applyFill="1" applyBorder="1" applyAlignment="1">
      <alignment horizontal="center" vertical="center"/>
    </xf>
    <xf numFmtId="9" fontId="9" fillId="6" borderId="53" xfId="0" applyNumberFormat="1" applyFont="1" applyFill="1" applyBorder="1" applyAlignment="1">
      <alignment horizontal="center" vertical="center"/>
    </xf>
    <xf numFmtId="1" fontId="9" fillId="12" borderId="48" xfId="0" applyNumberFormat="1" applyFont="1" applyFill="1" applyBorder="1" applyAlignment="1">
      <alignment vertical="center"/>
    </xf>
    <xf numFmtId="9" fontId="9" fillId="14" borderId="57" xfId="0" applyNumberFormat="1" applyFont="1" applyFill="1" applyBorder="1" applyAlignment="1">
      <alignment horizontal="center" vertical="center" wrapText="1"/>
    </xf>
    <xf numFmtId="166" fontId="9" fillId="12" borderId="39" xfId="0" applyNumberFormat="1" applyFont="1" applyFill="1" applyBorder="1" applyAlignment="1">
      <alignment horizontal="center" vertical="center"/>
    </xf>
    <xf numFmtId="166" fontId="9" fillId="12" borderId="21" xfId="0" applyNumberFormat="1" applyFont="1" applyFill="1" applyBorder="1" applyAlignment="1">
      <alignment horizontal="center" vertical="center"/>
    </xf>
    <xf numFmtId="9" fontId="9" fillId="14" borderId="53" xfId="0" applyNumberFormat="1" applyFont="1" applyFill="1" applyBorder="1" applyAlignment="1">
      <alignment horizontal="center" vertical="center" wrapText="1"/>
    </xf>
    <xf numFmtId="167" fontId="9" fillId="0" borderId="63" xfId="0" applyNumberFormat="1" applyFont="1" applyBorder="1" applyAlignment="1">
      <alignment horizontal="center" vertical="center"/>
    </xf>
    <xf numFmtId="49" fontId="9" fillId="0" borderId="69" xfId="0" applyNumberFormat="1" applyFont="1" applyBorder="1" applyAlignment="1">
      <alignment horizontal="center" vertical="center" wrapText="1"/>
    </xf>
    <xf numFmtId="49" fontId="9" fillId="0" borderId="63" xfId="0" applyNumberFormat="1" applyFont="1" applyBorder="1" applyAlignment="1">
      <alignment horizontal="center" vertical="center" wrapText="1"/>
    </xf>
    <xf numFmtId="9" fontId="9" fillId="12" borderId="21" xfId="0" applyNumberFormat="1" applyFont="1" applyFill="1" applyBorder="1" applyAlignment="1">
      <alignment horizontal="center" vertical="center" wrapText="1"/>
    </xf>
    <xf numFmtId="164" fontId="9" fillId="0" borderId="39" xfId="0" applyNumberFormat="1" applyFont="1" applyBorder="1" applyAlignment="1">
      <alignment vertical="center" wrapText="1"/>
    </xf>
    <xf numFmtId="0" fontId="9" fillId="0" borderId="58" xfId="0" applyFont="1" applyBorder="1" applyAlignment="1">
      <alignment horizontal="center" vertical="center"/>
    </xf>
    <xf numFmtId="0" fontId="10" fillId="12" borderId="75" xfId="0" applyFont="1" applyFill="1" applyBorder="1" applyAlignment="1">
      <alignment horizontal="center" vertical="center"/>
    </xf>
    <xf numFmtId="0" fontId="9" fillId="12" borderId="76" xfId="0" applyFont="1" applyFill="1" applyBorder="1" applyAlignment="1">
      <alignment horizontal="left" vertical="center" wrapText="1"/>
    </xf>
    <xf numFmtId="1" fontId="9" fillId="12" borderId="65" xfId="0" applyNumberFormat="1" applyFont="1" applyFill="1" applyBorder="1" applyAlignment="1">
      <alignment horizontal="center" vertical="center"/>
    </xf>
    <xf numFmtId="164" fontId="9" fillId="12" borderId="39" xfId="0" applyNumberFormat="1" applyFont="1" applyFill="1" applyBorder="1" applyAlignment="1">
      <alignment horizontal="center" vertical="center"/>
    </xf>
    <xf numFmtId="164" fontId="9" fillId="12" borderId="21" xfId="0" applyNumberFormat="1" applyFont="1" applyFill="1" applyBorder="1" applyAlignment="1">
      <alignment horizontal="center" vertical="center"/>
    </xf>
    <xf numFmtId="0" fontId="11" fillId="16" borderId="21" xfId="0" applyFont="1" applyFill="1" applyBorder="1" applyAlignment="1">
      <alignment horizontal="center" vertical="center" wrapText="1"/>
    </xf>
    <xf numFmtId="0" fontId="11" fillId="16" borderId="65" xfId="0" applyFont="1" applyFill="1" applyBorder="1" applyAlignment="1">
      <alignment vertical="center"/>
    </xf>
    <xf numFmtId="173" fontId="9" fillId="12" borderId="39" xfId="0" applyNumberFormat="1" applyFont="1" applyFill="1" applyBorder="1" applyAlignment="1">
      <alignment horizontal="center" vertical="center"/>
    </xf>
    <xf numFmtId="173" fontId="9" fillId="12" borderId="21" xfId="0" applyNumberFormat="1" applyFont="1" applyFill="1" applyBorder="1" applyAlignment="1">
      <alignment horizontal="center" vertical="center"/>
    </xf>
    <xf numFmtId="10" fontId="9" fillId="0" borderId="21" xfId="0" applyNumberFormat="1" applyFont="1" applyBorder="1" applyAlignment="1">
      <alignment horizontal="center" vertical="center"/>
    </xf>
    <xf numFmtId="49" fontId="9" fillId="0" borderId="34" xfId="0" applyNumberFormat="1" applyFont="1" applyBorder="1" applyAlignment="1">
      <alignment horizontal="center" vertical="center" wrapText="1"/>
    </xf>
    <xf numFmtId="49" fontId="9" fillId="0" borderId="39" xfId="0" applyNumberFormat="1" applyFont="1" applyBorder="1" applyAlignment="1">
      <alignment horizontal="center" vertical="center" wrapText="1"/>
    </xf>
    <xf numFmtId="1" fontId="9" fillId="12" borderId="71" xfId="0" applyNumberFormat="1" applyFont="1" applyFill="1" applyBorder="1" applyAlignment="1">
      <alignment horizontal="center" vertical="center"/>
    </xf>
    <xf numFmtId="174" fontId="9" fillId="12" borderId="71" xfId="0" applyNumberFormat="1" applyFont="1" applyFill="1" applyBorder="1" applyAlignment="1">
      <alignment horizontal="center" vertical="center"/>
    </xf>
    <xf numFmtId="174" fontId="9" fillId="12" borderId="21" xfId="0" applyNumberFormat="1" applyFont="1" applyFill="1" applyBorder="1" applyAlignment="1">
      <alignment horizontal="center" vertical="center"/>
    </xf>
    <xf numFmtId="169" fontId="9" fillId="12" borderId="39" xfId="0" applyNumberFormat="1" applyFont="1" applyFill="1" applyBorder="1" applyAlignment="1">
      <alignment vertical="center"/>
    </xf>
    <xf numFmtId="169" fontId="9" fillId="12" borderId="21" xfId="0" applyNumberFormat="1" applyFont="1" applyFill="1" applyBorder="1" applyAlignment="1">
      <alignment vertical="center"/>
    </xf>
    <xf numFmtId="0" fontId="11" fillId="12" borderId="56" xfId="0" applyFont="1" applyFill="1" applyBorder="1" applyAlignment="1">
      <alignment horizontal="left" vertical="center" wrapText="1"/>
    </xf>
    <xf numFmtId="0" fontId="9" fillId="12" borderId="56" xfId="0" applyFont="1" applyFill="1" applyBorder="1" applyAlignment="1">
      <alignment vertical="center" wrapText="1"/>
    </xf>
    <xf numFmtId="49" fontId="9" fillId="0" borderId="77" xfId="0" applyNumberFormat="1" applyFont="1" applyBorder="1" applyAlignment="1">
      <alignment horizontal="left" vertical="center" wrapText="1"/>
    </xf>
    <xf numFmtId="9" fontId="9" fillId="12" borderId="65" xfId="0" applyNumberFormat="1" applyFont="1" applyFill="1" applyBorder="1" applyAlignment="1">
      <alignment horizontal="center" vertical="center"/>
    </xf>
    <xf numFmtId="0" fontId="7" fillId="0" borderId="33" xfId="0" applyFont="1" applyBorder="1" applyAlignment="1">
      <alignment horizontal="center" vertical="center"/>
    </xf>
    <xf numFmtId="9" fontId="7" fillId="6" borderId="49" xfId="0" applyNumberFormat="1" applyFont="1" applyFill="1" applyBorder="1" applyAlignment="1">
      <alignment horizontal="center" vertical="center"/>
    </xf>
    <xf numFmtId="169" fontId="7" fillId="0" borderId="33" xfId="0" applyNumberFormat="1" applyFont="1" applyBorder="1" applyAlignment="1">
      <alignment horizontal="center" vertical="center"/>
    </xf>
    <xf numFmtId="0" fontId="7" fillId="12" borderId="49" xfId="0" applyFont="1" applyFill="1" applyBorder="1" applyAlignment="1">
      <alignment horizontal="left" vertical="center" wrapText="1"/>
    </xf>
    <xf numFmtId="9" fontId="7" fillId="5" borderId="49" xfId="0" applyNumberFormat="1" applyFont="1" applyFill="1" applyBorder="1" applyAlignment="1">
      <alignment horizontal="center" vertical="center"/>
    </xf>
    <xf numFmtId="0" fontId="9" fillId="12" borderId="71" xfId="0" applyFont="1" applyFill="1" applyBorder="1" applyAlignment="1">
      <alignment horizontal="left" vertical="center" wrapText="1"/>
    </xf>
    <xf numFmtId="9" fontId="9" fillId="0" borderId="17" xfId="0" applyNumberFormat="1" applyFont="1" applyBorder="1" applyAlignment="1">
      <alignment horizontal="center" vertical="center" wrapText="1"/>
    </xf>
    <xf numFmtId="0" fontId="9" fillId="0" borderId="43" xfId="0" applyFont="1" applyBorder="1" applyAlignment="1">
      <alignment horizontal="left" vertical="center"/>
    </xf>
    <xf numFmtId="9" fontId="9" fillId="0" borderId="42" xfId="0" applyNumberFormat="1" applyFont="1" applyBorder="1" applyAlignment="1">
      <alignment vertical="center" wrapText="1"/>
    </xf>
    <xf numFmtId="0" fontId="9" fillId="12" borderId="57" xfId="0" applyFont="1" applyFill="1" applyBorder="1" applyAlignment="1">
      <alignment horizontal="left" vertical="center" wrapText="1"/>
    </xf>
    <xf numFmtId="175" fontId="9" fillId="12" borderId="61" xfId="0" applyNumberFormat="1" applyFont="1" applyFill="1" applyBorder="1" applyAlignment="1">
      <alignment horizontal="center" vertical="center"/>
    </xf>
    <xf numFmtId="175" fontId="9" fillId="12" borderId="21" xfId="0" applyNumberFormat="1" applyFont="1" applyFill="1" applyBorder="1" applyAlignment="1">
      <alignment horizontal="center" vertical="center"/>
    </xf>
    <xf numFmtId="9" fontId="7" fillId="6" borderId="57" xfId="0" applyNumberFormat="1" applyFont="1" applyFill="1" applyBorder="1" applyAlignment="1">
      <alignment horizontal="center" vertical="center"/>
    </xf>
    <xf numFmtId="175" fontId="9" fillId="12" borderId="21" xfId="0" applyNumberFormat="1" applyFont="1" applyFill="1" applyBorder="1" applyAlignment="1">
      <alignment horizontal="left" vertical="center"/>
    </xf>
    <xf numFmtId="0" fontId="9" fillId="16" borderId="56" xfId="0" applyFont="1" applyFill="1" applyBorder="1" applyAlignment="1">
      <alignment horizontal="left" vertical="center" wrapText="1"/>
    </xf>
    <xf numFmtId="9" fontId="9" fillId="14" borderId="21" xfId="0" applyNumberFormat="1" applyFont="1" applyFill="1" applyBorder="1" applyAlignment="1">
      <alignment horizontal="center" vertical="center" wrapText="1"/>
    </xf>
    <xf numFmtId="0" fontId="7" fillId="0" borderId="72" xfId="0" applyFont="1" applyBorder="1" applyAlignment="1">
      <alignment horizontal="left" vertical="center" wrapText="1"/>
    </xf>
    <xf numFmtId="0" fontId="9" fillId="0" borderId="38" xfId="0" applyFont="1" applyBorder="1" applyAlignment="1">
      <alignment horizontal="center" vertical="center" wrapText="1"/>
    </xf>
    <xf numFmtId="167" fontId="9" fillId="0" borderId="21" xfId="0" applyNumberFormat="1" applyFont="1" applyBorder="1" applyAlignment="1">
      <alignment horizontal="center" vertical="center"/>
    </xf>
    <xf numFmtId="165" fontId="9" fillId="12" borderId="78" xfId="0" applyNumberFormat="1" applyFont="1" applyFill="1" applyBorder="1" applyAlignment="1">
      <alignment horizontal="center" vertical="center"/>
    </xf>
    <xf numFmtId="165" fontId="9" fillId="12" borderId="46" xfId="0" applyNumberFormat="1" applyFont="1" applyFill="1" applyBorder="1" applyAlignment="1">
      <alignment horizontal="center" vertical="center"/>
    </xf>
    <xf numFmtId="9" fontId="9" fillId="0" borderId="79" xfId="0" applyNumberFormat="1" applyFont="1" applyBorder="1" applyAlignment="1">
      <alignment horizontal="center" vertical="center" wrapText="1"/>
    </xf>
    <xf numFmtId="166" fontId="9" fillId="12" borderId="78" xfId="0" applyNumberFormat="1" applyFont="1" applyFill="1" applyBorder="1" applyAlignment="1">
      <alignment horizontal="center" vertical="center"/>
    </xf>
    <xf numFmtId="166" fontId="9" fillId="12" borderId="46" xfId="0" applyNumberFormat="1" applyFont="1" applyFill="1" applyBorder="1" applyAlignment="1">
      <alignment horizontal="center" vertical="center"/>
    </xf>
    <xf numFmtId="0" fontId="9" fillId="12" borderId="65" xfId="0" applyFont="1" applyFill="1" applyBorder="1" applyAlignment="1">
      <alignment horizontal="center" vertical="center" wrapText="1"/>
    </xf>
    <xf numFmtId="165" fontId="9" fillId="12" borderId="21" xfId="0" applyNumberFormat="1" applyFont="1" applyFill="1" applyBorder="1" applyAlignment="1">
      <alignment horizontal="center" vertical="center" wrapText="1"/>
    </xf>
    <xf numFmtId="0" fontId="9" fillId="5" borderId="66" xfId="0" applyFont="1" applyFill="1" applyBorder="1" applyAlignment="1">
      <alignment horizontal="left" vertical="center" wrapText="1"/>
    </xf>
    <xf numFmtId="4" fontId="9" fillId="12" borderId="39" xfId="0" applyNumberFormat="1" applyFont="1" applyFill="1" applyBorder="1" applyAlignment="1">
      <alignment horizontal="center" vertical="center"/>
    </xf>
    <xf numFmtId="4" fontId="9" fillId="12" borderId="21" xfId="0" applyNumberFormat="1" applyFont="1" applyFill="1" applyBorder="1" applyAlignment="1">
      <alignment horizontal="center" vertical="center" wrapText="1"/>
    </xf>
    <xf numFmtId="0" fontId="9" fillId="0" borderId="57" xfId="0" applyFont="1" applyBorder="1" applyAlignment="1">
      <alignment horizontal="center" vertical="center" wrapText="1"/>
    </xf>
    <xf numFmtId="0" fontId="7" fillId="0" borderId="72" xfId="0" applyFont="1" applyBorder="1" applyAlignment="1">
      <alignment vertical="center" wrapText="1"/>
    </xf>
    <xf numFmtId="0" fontId="9" fillId="0" borderId="17" xfId="0" applyFont="1" applyBorder="1" applyAlignment="1">
      <alignment vertical="center"/>
    </xf>
    <xf numFmtId="49" fontId="9" fillId="0" borderId="38" xfId="0" applyNumberFormat="1" applyFont="1" applyBorder="1" applyAlignment="1">
      <alignment vertical="center" wrapText="1"/>
    </xf>
    <xf numFmtId="0" fontId="9" fillId="12" borderId="48" xfId="0" applyFont="1" applyFill="1" applyBorder="1" applyAlignment="1">
      <alignment horizontal="center" vertical="center" wrapText="1"/>
    </xf>
    <xf numFmtId="9" fontId="9" fillId="13" borderId="53" xfId="0" applyNumberFormat="1" applyFont="1" applyFill="1" applyBorder="1" applyAlignment="1">
      <alignment horizontal="center" vertical="center" wrapText="1"/>
    </xf>
    <xf numFmtId="0" fontId="9" fillId="12" borderId="37" xfId="0" applyFont="1" applyFill="1" applyBorder="1" applyAlignment="1">
      <alignment horizontal="center" vertical="center" wrapText="1"/>
    </xf>
    <xf numFmtId="165" fontId="9" fillId="12" borderId="39" xfId="0" applyNumberFormat="1" applyFont="1" applyFill="1" applyBorder="1" applyAlignment="1">
      <alignment horizontal="center" vertical="center" wrapText="1"/>
    </xf>
    <xf numFmtId="0" fontId="9" fillId="0" borderId="63" xfId="0" applyFont="1" applyBorder="1" applyAlignment="1">
      <alignment horizontal="center" vertical="center" wrapText="1"/>
    </xf>
    <xf numFmtId="0" fontId="9" fillId="12" borderId="66" xfId="0" applyFont="1" applyFill="1" applyBorder="1" applyAlignment="1">
      <alignment wrapText="1"/>
    </xf>
    <xf numFmtId="0" fontId="9" fillId="12" borderId="66" xfId="0" applyFont="1" applyFill="1" applyBorder="1" applyAlignment="1">
      <alignment horizontal="left" vertical="top" wrapText="1"/>
    </xf>
    <xf numFmtId="167" fontId="9" fillId="12" borderId="39" xfId="0" applyNumberFormat="1" applyFont="1" applyFill="1" applyBorder="1" applyAlignment="1">
      <alignment horizontal="center" vertical="center" wrapText="1"/>
    </xf>
    <xf numFmtId="4" fontId="9" fillId="12" borderId="39" xfId="0" applyNumberFormat="1" applyFont="1" applyFill="1" applyBorder="1" applyAlignment="1">
      <alignment horizontal="center" vertical="center" wrapText="1"/>
    </xf>
    <xf numFmtId="0" fontId="9" fillId="12" borderId="37" xfId="0" applyFont="1" applyFill="1" applyBorder="1" applyAlignment="1">
      <alignment horizontal="left" vertical="top" wrapText="1"/>
    </xf>
    <xf numFmtId="0" fontId="9" fillId="0" borderId="58" xfId="0" applyFont="1" applyBorder="1" applyAlignment="1">
      <alignment vertical="center" wrapText="1"/>
    </xf>
    <xf numFmtId="49" fontId="9" fillId="0" borderId="17" xfId="0" applyNumberFormat="1" applyFont="1" applyBorder="1" applyAlignment="1">
      <alignment vertical="center" wrapText="1"/>
    </xf>
    <xf numFmtId="49" fontId="9" fillId="0" borderId="70" xfId="0" applyNumberFormat="1" applyFont="1" applyBorder="1" applyAlignment="1">
      <alignment vertical="center" wrapText="1"/>
    </xf>
    <xf numFmtId="49" fontId="9" fillId="0" borderId="42" xfId="0" applyNumberFormat="1" applyFont="1" applyBorder="1" applyAlignment="1">
      <alignment horizontal="center" vertical="center" wrapText="1"/>
    </xf>
    <xf numFmtId="49" fontId="9" fillId="0" borderId="17" xfId="0" applyNumberFormat="1" applyFont="1" applyBorder="1" applyAlignment="1">
      <alignment horizontal="center" vertical="center" wrapText="1"/>
    </xf>
    <xf numFmtId="0" fontId="9" fillId="12" borderId="60" xfId="0" applyFont="1" applyFill="1" applyBorder="1" applyAlignment="1">
      <alignment horizontal="left" vertical="center" wrapText="1" readingOrder="1"/>
    </xf>
    <xf numFmtId="10" fontId="9" fillId="0" borderId="42" xfId="0" applyNumberFormat="1" applyFont="1" applyBorder="1" applyAlignment="1">
      <alignment horizontal="left" vertical="center" wrapText="1"/>
    </xf>
    <xf numFmtId="164" fontId="9" fillId="12" borderId="41" xfId="0" applyNumberFormat="1" applyFont="1" applyFill="1" applyBorder="1" applyAlignment="1">
      <alignment horizontal="center" vertical="center"/>
    </xf>
    <xf numFmtId="164" fontId="9" fillId="12" borderId="29" xfId="0" applyNumberFormat="1" applyFont="1" applyFill="1" applyBorder="1" applyAlignment="1">
      <alignment horizontal="center" vertical="center"/>
    </xf>
    <xf numFmtId="0" fontId="9" fillId="0" borderId="69" xfId="0" applyFont="1" applyBorder="1" applyAlignment="1">
      <alignment horizontal="left" vertical="center" wrapText="1"/>
    </xf>
    <xf numFmtId="0" fontId="9" fillId="12" borderId="56" xfId="0" applyFont="1" applyFill="1" applyBorder="1" applyAlignment="1">
      <alignment horizontal="left" vertical="center" readingOrder="1"/>
    </xf>
    <xf numFmtId="10" fontId="9" fillId="0" borderId="39" xfId="0" applyNumberFormat="1" applyFont="1" applyBorder="1" applyAlignment="1">
      <alignment horizontal="left" vertical="center" wrapText="1"/>
    </xf>
    <xf numFmtId="0" fontId="7" fillId="0" borderId="80" xfId="0" applyFont="1" applyBorder="1" applyAlignment="1">
      <alignment horizontal="left" vertical="center" wrapText="1"/>
    </xf>
    <xf numFmtId="0" fontId="9" fillId="0" borderId="81" xfId="0" applyFont="1" applyBorder="1" applyAlignment="1">
      <alignment horizontal="left" vertical="center" wrapText="1"/>
    </xf>
    <xf numFmtId="0" fontId="9" fillId="0" borderId="83" xfId="0" applyFont="1" applyBorder="1" applyAlignment="1">
      <alignment horizontal="left" vertical="center" wrapText="1"/>
    </xf>
    <xf numFmtId="0" fontId="9" fillId="0" borderId="84" xfId="0" applyFont="1" applyBorder="1" applyAlignment="1">
      <alignment horizontal="center" vertical="center"/>
    </xf>
    <xf numFmtId="0" fontId="9" fillId="12" borderId="85" xfId="0" applyFont="1" applyFill="1" applyBorder="1" applyAlignment="1">
      <alignment horizontal="left" vertical="center" wrapText="1"/>
    </xf>
    <xf numFmtId="0" fontId="9" fillId="12" borderId="83" xfId="0" applyFont="1" applyFill="1" applyBorder="1" applyAlignment="1">
      <alignment horizontal="left" vertical="center" wrapText="1"/>
    </xf>
    <xf numFmtId="0" fontId="9" fillId="12" borderId="86" xfId="0" applyFont="1" applyFill="1" applyBorder="1" applyAlignment="1">
      <alignment horizontal="left" vertical="center" wrapText="1"/>
    </xf>
    <xf numFmtId="0" fontId="9" fillId="12" borderId="87" xfId="0" applyFont="1" applyFill="1" applyBorder="1" applyAlignment="1">
      <alignment horizontal="center" vertical="center" wrapText="1"/>
    </xf>
    <xf numFmtId="0" fontId="9" fillId="12" borderId="83" xfId="0" applyFont="1" applyFill="1" applyBorder="1" applyAlignment="1">
      <alignment horizontal="center" vertical="center" wrapText="1"/>
    </xf>
    <xf numFmtId="9" fontId="9" fillId="13" borderId="86" xfId="0" applyNumberFormat="1" applyFont="1" applyFill="1" applyBorder="1" applyAlignment="1">
      <alignment horizontal="center" vertical="center"/>
    </xf>
    <xf numFmtId="164" fontId="9" fillId="0" borderId="87" xfId="0" applyNumberFormat="1" applyFont="1" applyBorder="1" applyAlignment="1">
      <alignment horizontal="center" vertical="center" wrapText="1"/>
    </xf>
    <xf numFmtId="164" fontId="9" fillId="0" borderId="83" xfId="0" applyNumberFormat="1" applyFont="1" applyBorder="1" applyAlignment="1">
      <alignment horizontal="center" vertical="center" wrapText="1"/>
    </xf>
    <xf numFmtId="0" fontId="9" fillId="0" borderId="88" xfId="0" applyFont="1" applyBorder="1" applyAlignment="1">
      <alignment horizontal="left" vertical="center" wrapText="1"/>
    </xf>
    <xf numFmtId="0" fontId="9" fillId="0" borderId="88" xfId="0" applyFont="1" applyBorder="1" applyAlignment="1">
      <alignment vertical="center" wrapText="1"/>
    </xf>
    <xf numFmtId="0" fontId="9" fillId="0" borderId="87" xfId="0" applyFont="1" applyBorder="1" applyAlignment="1">
      <alignment horizontal="center" vertical="center" wrapText="1"/>
    </xf>
    <xf numFmtId="0" fontId="9" fillId="0" borderId="83" xfId="0" applyFont="1" applyBorder="1" applyAlignment="1">
      <alignment horizontal="center" vertical="center" wrapText="1"/>
    </xf>
    <xf numFmtId="164" fontId="9" fillId="0" borderId="87" xfId="0" applyNumberFormat="1" applyFont="1" applyBorder="1" applyAlignment="1">
      <alignment vertical="center" wrapText="1"/>
    </xf>
    <xf numFmtId="164" fontId="9" fillId="0" borderId="83" xfId="0" applyNumberFormat="1" applyFont="1" applyBorder="1" applyAlignment="1">
      <alignment vertical="center" wrapText="1"/>
    </xf>
    <xf numFmtId="49" fontId="9" fillId="12" borderId="89" xfId="0" applyNumberFormat="1" applyFont="1" applyFill="1" applyBorder="1" applyAlignment="1">
      <alignment vertical="center" wrapText="1"/>
    </xf>
    <xf numFmtId="49" fontId="9" fillId="0" borderId="87" xfId="0" applyNumberFormat="1" applyFont="1" applyBorder="1" applyAlignment="1">
      <alignment horizontal="left" vertical="center" wrapText="1"/>
    </xf>
    <xf numFmtId="0" fontId="9" fillId="12" borderId="90" xfId="0" applyFont="1" applyFill="1" applyBorder="1" applyAlignment="1">
      <alignment horizontal="left" vertical="center" wrapText="1"/>
    </xf>
    <xf numFmtId="0" fontId="9" fillId="12" borderId="85" xfId="0" applyFont="1" applyFill="1" applyBorder="1" applyAlignment="1">
      <alignment horizontal="center" vertical="center"/>
    </xf>
    <xf numFmtId="0" fontId="9" fillId="12" borderId="83" xfId="0" applyFont="1" applyFill="1" applyBorder="1" applyAlignment="1">
      <alignment horizontal="center" vertical="center"/>
    </xf>
    <xf numFmtId="9" fontId="9" fillId="13" borderId="90" xfId="0" applyNumberFormat="1" applyFont="1" applyFill="1" applyBorder="1" applyAlignment="1">
      <alignment horizontal="center" vertical="center"/>
    </xf>
    <xf numFmtId="164" fontId="9" fillId="12" borderId="87" xfId="0" applyNumberFormat="1" applyFont="1" applyFill="1" applyBorder="1" applyAlignment="1">
      <alignment horizontal="center" vertical="center"/>
    </xf>
    <xf numFmtId="164" fontId="9" fillId="12" borderId="83" xfId="0" applyNumberFormat="1" applyFont="1" applyFill="1" applyBorder="1" applyAlignment="1">
      <alignment horizontal="center" vertical="center"/>
    </xf>
    <xf numFmtId="0" fontId="9" fillId="12" borderId="87" xfId="0" applyFont="1" applyFill="1" applyBorder="1" applyAlignment="1">
      <alignment horizontal="center" vertical="center"/>
    </xf>
    <xf numFmtId="0" fontId="9" fillId="12" borderId="91" xfId="0" applyFont="1" applyFill="1" applyBorder="1" applyAlignment="1">
      <alignment horizontal="left" vertical="center" wrapText="1"/>
    </xf>
    <xf numFmtId="165" fontId="9" fillId="12" borderId="87" xfId="0" applyNumberFormat="1" applyFont="1" applyFill="1" applyBorder="1" applyAlignment="1">
      <alignment horizontal="center" vertical="center"/>
    </xf>
    <xf numFmtId="165" fontId="9" fillId="12" borderId="83" xfId="0" applyNumberFormat="1" applyFont="1" applyFill="1" applyBorder="1" applyAlignment="1">
      <alignment horizontal="center" vertical="center"/>
    </xf>
    <xf numFmtId="9" fontId="9" fillId="0" borderId="90" xfId="0" applyNumberFormat="1" applyFont="1" applyBorder="1" applyAlignment="1">
      <alignment horizontal="center" vertical="center" wrapText="1"/>
    </xf>
    <xf numFmtId="166" fontId="9" fillId="12" borderId="87" xfId="0" applyNumberFormat="1" applyFont="1" applyFill="1" applyBorder="1" applyAlignment="1">
      <alignment horizontal="center" vertical="center"/>
    </xf>
    <xf numFmtId="166" fontId="9" fillId="12" borderId="83" xfId="0" applyNumberFormat="1" applyFont="1" applyFill="1" applyBorder="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vertical="center" wrapText="1"/>
    </xf>
    <xf numFmtId="0" fontId="9" fillId="0" borderId="0" xfId="0" applyFont="1" applyAlignment="1">
      <alignment horizontal="center" vertical="center"/>
    </xf>
    <xf numFmtId="0" fontId="9" fillId="0" borderId="0" xfId="0" applyFont="1" applyAlignment="1">
      <alignment horizontal="left"/>
    </xf>
    <xf numFmtId="0" fontId="9" fillId="0" borderId="0" xfId="0" applyFont="1"/>
    <xf numFmtId="0" fontId="9" fillId="0" borderId="0" xfId="0" applyFont="1" applyAlignment="1">
      <alignment vertical="center"/>
    </xf>
    <xf numFmtId="167" fontId="9" fillId="0" borderId="0" xfId="0" applyNumberFormat="1" applyFont="1" applyAlignment="1">
      <alignment horizontal="center" vertical="center"/>
    </xf>
    <xf numFmtId="10" fontId="9" fillId="0" borderId="0" xfId="0" applyNumberFormat="1" applyFont="1" applyAlignment="1">
      <alignment horizontal="center" vertical="center"/>
    </xf>
    <xf numFmtId="9" fontId="9" fillId="0" borderId="0" xfId="0" applyNumberFormat="1" applyFont="1" applyAlignment="1">
      <alignment horizontal="center" vertical="center" wrapText="1"/>
    </xf>
    <xf numFmtId="9" fontId="9" fillId="0" borderId="0" xfId="0" applyNumberFormat="1" applyFont="1" applyAlignment="1">
      <alignment vertical="center" wrapText="1"/>
    </xf>
    <xf numFmtId="0" fontId="9" fillId="0" borderId="0" xfId="0" applyFont="1" applyAlignment="1">
      <alignment horizontal="left" vertical="center"/>
    </xf>
    <xf numFmtId="9" fontId="9" fillId="0" borderId="0" xfId="0" applyNumberFormat="1" applyFont="1" applyAlignment="1">
      <alignment horizontal="center" vertical="center"/>
    </xf>
    <xf numFmtId="0" fontId="5" fillId="3" borderId="21" xfId="0" applyFont="1" applyFill="1" applyBorder="1" applyAlignment="1">
      <alignment horizontal="center" vertical="center"/>
    </xf>
    <xf numFmtId="0" fontId="5" fillId="4" borderId="93" xfId="0" applyFont="1" applyFill="1" applyBorder="1" applyAlignment="1">
      <alignment horizontal="center" vertical="center"/>
    </xf>
    <xf numFmtId="0" fontId="5" fillId="17" borderId="12" xfId="0" applyFont="1" applyFill="1" applyBorder="1" applyAlignment="1">
      <alignment horizontal="center" vertical="center"/>
    </xf>
    <xf numFmtId="0" fontId="5" fillId="18" borderId="10" xfId="0" applyFont="1" applyFill="1" applyBorder="1" applyAlignment="1">
      <alignment horizontal="center" vertical="center" wrapText="1"/>
    </xf>
    <xf numFmtId="0" fontId="7" fillId="0" borderId="5" xfId="0" applyFont="1" applyBorder="1"/>
    <xf numFmtId="0" fontId="7" fillId="0" borderId="6" xfId="0" applyFont="1" applyBorder="1"/>
    <xf numFmtId="0" fontId="5" fillId="18" borderId="12" xfId="0" applyFont="1" applyFill="1" applyBorder="1" applyAlignment="1">
      <alignment horizontal="center" vertical="center"/>
    </xf>
    <xf numFmtId="0" fontId="5" fillId="7" borderId="12" xfId="0" applyFont="1" applyFill="1" applyBorder="1" applyAlignment="1">
      <alignment horizontal="center" vertical="center"/>
    </xf>
    <xf numFmtId="0" fontId="8" fillId="8" borderId="13" xfId="0" applyFont="1" applyFill="1" applyBorder="1" applyAlignment="1">
      <alignment horizontal="center" vertical="center"/>
    </xf>
    <xf numFmtId="0" fontId="8" fillId="9" borderId="13" xfId="0" applyFont="1" applyFill="1" applyBorder="1" applyAlignment="1">
      <alignment horizontal="center" vertical="center"/>
    </xf>
    <xf numFmtId="0" fontId="8" fillId="9" borderId="13"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10" borderId="93" xfId="0" applyFont="1" applyFill="1" applyBorder="1" applyAlignment="1">
      <alignment horizontal="center" vertical="center" wrapText="1"/>
    </xf>
    <xf numFmtId="0" fontId="5" fillId="3" borderId="21" xfId="0" applyFont="1" applyFill="1" applyBorder="1" applyAlignment="1">
      <alignment horizontal="center" vertical="center" wrapText="1"/>
    </xf>
    <xf numFmtId="9" fontId="5" fillId="4" borderId="12" xfId="0" applyNumberFormat="1" applyFont="1" applyFill="1" applyBorder="1" applyAlignment="1">
      <alignment horizontal="center" vertical="center" wrapText="1"/>
    </xf>
    <xf numFmtId="0" fontId="5" fillId="4" borderId="62" xfId="0" applyFont="1" applyFill="1" applyBorder="1" applyAlignment="1">
      <alignment horizontal="center" vertical="center"/>
    </xf>
    <xf numFmtId="0" fontId="5" fillId="17" borderId="13" xfId="0" applyFont="1" applyFill="1" applyBorder="1" applyAlignment="1">
      <alignment horizontal="center" vertical="center" wrapText="1"/>
    </xf>
    <xf numFmtId="9" fontId="5" fillId="17" borderId="13" xfId="0" applyNumberFormat="1" applyFont="1" applyFill="1" applyBorder="1" applyAlignment="1">
      <alignment horizontal="center" vertical="center" wrapText="1"/>
    </xf>
    <xf numFmtId="0" fontId="5" fillId="17" borderId="95" xfId="0" applyFont="1" applyFill="1" applyBorder="1" applyAlignment="1">
      <alignment horizontal="center" vertical="center"/>
    </xf>
    <xf numFmtId="0" fontId="5" fillId="18" borderId="16" xfId="0" applyFont="1" applyFill="1" applyBorder="1" applyAlignment="1">
      <alignment horizontal="center" vertical="center" wrapText="1"/>
    </xf>
    <xf numFmtId="0" fontId="5" fillId="18" borderId="12" xfId="0" applyFont="1" applyFill="1" applyBorder="1" applyAlignment="1">
      <alignment horizontal="center" vertical="center" wrapText="1"/>
    </xf>
    <xf numFmtId="9" fontId="5" fillId="18" borderId="12" xfId="0" applyNumberFormat="1" applyFont="1" applyFill="1" applyBorder="1" applyAlignment="1">
      <alignment horizontal="center" vertical="center" wrapText="1"/>
    </xf>
    <xf numFmtId="0" fontId="5" fillId="18" borderId="51" xfId="0" applyFont="1" applyFill="1" applyBorder="1" applyAlignment="1">
      <alignment horizontal="center" vertical="center"/>
    </xf>
    <xf numFmtId="9" fontId="5" fillId="7" borderId="12" xfId="0" applyNumberFormat="1" applyFont="1" applyFill="1" applyBorder="1" applyAlignment="1">
      <alignment horizontal="center" vertical="center" wrapText="1"/>
    </xf>
    <xf numFmtId="0" fontId="5" fillId="7" borderId="51" xfId="0" applyFont="1" applyFill="1" applyBorder="1" applyAlignment="1">
      <alignment horizontal="center" vertical="center"/>
    </xf>
    <xf numFmtId="49" fontId="9" fillId="0" borderId="96" xfId="0" applyNumberFormat="1" applyFont="1" applyBorder="1" applyAlignment="1">
      <alignment horizontal="center" vertical="center" wrapText="1"/>
    </xf>
    <xf numFmtId="49" fontId="9" fillId="0" borderId="97" xfId="0" applyNumberFormat="1" applyFont="1" applyBorder="1" applyAlignment="1">
      <alignment horizontal="center" vertical="center" wrapText="1"/>
    </xf>
    <xf numFmtId="49" fontId="9" fillId="0" borderId="98" xfId="0" applyNumberFormat="1" applyFont="1" applyBorder="1" applyAlignment="1">
      <alignment horizontal="center" vertical="center" wrapText="1"/>
    </xf>
    <xf numFmtId="0" fontId="9" fillId="12" borderId="96" xfId="0" applyFont="1" applyFill="1" applyBorder="1" applyAlignment="1">
      <alignment horizontal="center" vertical="center" wrapText="1"/>
    </xf>
    <xf numFmtId="0" fontId="9" fillId="12" borderId="97" xfId="0" applyFont="1" applyFill="1" applyBorder="1" applyAlignment="1">
      <alignment horizontal="center" vertical="center" wrapText="1"/>
    </xf>
    <xf numFmtId="164" fontId="9" fillId="12" borderId="96" xfId="0" applyNumberFormat="1" applyFont="1" applyFill="1" applyBorder="1" applyAlignment="1">
      <alignment vertical="center" wrapText="1"/>
    </xf>
    <xf numFmtId="164" fontId="9" fillId="12" borderId="97" xfId="0" applyNumberFormat="1" applyFont="1" applyFill="1" applyBorder="1" applyAlignment="1">
      <alignment vertical="center" wrapText="1"/>
    </xf>
    <xf numFmtId="9" fontId="9" fillId="6" borderId="24" xfId="0" applyNumberFormat="1" applyFont="1" applyFill="1" applyBorder="1" applyAlignment="1">
      <alignment horizontal="center" vertical="center"/>
    </xf>
    <xf numFmtId="0" fontId="9" fillId="12" borderId="100" xfId="0" applyFont="1" applyFill="1" applyBorder="1" applyAlignment="1">
      <alignment horizontal="left" vertical="center" wrapText="1"/>
    </xf>
    <xf numFmtId="0" fontId="9" fillId="12" borderId="100" xfId="0" applyFont="1" applyFill="1" applyBorder="1" applyAlignment="1">
      <alignment vertical="center" wrapText="1"/>
    </xf>
    <xf numFmtId="164" fontId="9" fillId="0" borderId="96" xfId="0" applyNumberFormat="1" applyFont="1" applyBorder="1" applyAlignment="1">
      <alignment vertical="center" wrapText="1"/>
    </xf>
    <xf numFmtId="164" fontId="9" fillId="0" borderId="97" xfId="0" applyNumberFormat="1" applyFont="1" applyBorder="1" applyAlignment="1">
      <alignment vertical="center" wrapText="1"/>
    </xf>
    <xf numFmtId="9" fontId="9" fillId="5" borderId="24" xfId="0" applyNumberFormat="1" applyFont="1" applyFill="1" applyBorder="1" applyAlignment="1">
      <alignment horizontal="center" vertical="center"/>
    </xf>
    <xf numFmtId="0" fontId="9" fillId="0" borderId="101" xfId="0" applyFont="1" applyBorder="1" applyAlignment="1">
      <alignment vertical="center" wrapText="1"/>
    </xf>
    <xf numFmtId="49" fontId="9" fillId="0" borderId="101" xfId="0" applyNumberFormat="1" applyFont="1" applyBorder="1" applyAlignment="1">
      <alignment horizontal="center" vertical="center" wrapText="1"/>
    </xf>
    <xf numFmtId="9" fontId="9" fillId="5" borderId="28" xfId="0" applyNumberFormat="1" applyFont="1" applyFill="1" applyBorder="1" applyAlignment="1">
      <alignment horizontal="center" vertical="center"/>
    </xf>
    <xf numFmtId="164" fontId="9" fillId="12" borderId="39" xfId="0" applyNumberFormat="1" applyFont="1" applyFill="1" applyBorder="1" applyAlignment="1">
      <alignment vertical="center" wrapText="1"/>
    </xf>
    <xf numFmtId="164" fontId="9" fillId="12" borderId="21" xfId="0" applyNumberFormat="1" applyFont="1" applyFill="1" applyBorder="1" applyAlignment="1">
      <alignment vertical="center" wrapText="1"/>
    </xf>
    <xf numFmtId="9" fontId="9" fillId="5" borderId="40" xfId="0" applyNumberFormat="1" applyFont="1" applyFill="1" applyBorder="1" applyAlignment="1">
      <alignment horizontal="center" vertical="center"/>
    </xf>
    <xf numFmtId="49" fontId="9" fillId="0" borderId="43" xfId="0" applyNumberFormat="1" applyFont="1" applyBorder="1" applyAlignment="1">
      <alignment horizontal="center" vertical="center" wrapText="1"/>
    </xf>
    <xf numFmtId="0" fontId="7" fillId="5" borderId="74" xfId="0" applyFont="1" applyFill="1" applyBorder="1"/>
    <xf numFmtId="176" fontId="9" fillId="0" borderId="63" xfId="0" applyNumberFormat="1" applyFont="1" applyBorder="1" applyAlignment="1">
      <alignment horizontal="center" vertical="center" wrapText="1"/>
    </xf>
    <xf numFmtId="176" fontId="9" fillId="0" borderId="39" xfId="0" applyNumberFormat="1" applyFont="1" applyBorder="1" applyAlignment="1">
      <alignment horizontal="center" vertical="center" wrapText="1"/>
    </xf>
    <xf numFmtId="176" fontId="9" fillId="0" borderId="21" xfId="0" applyNumberFormat="1" applyFont="1" applyBorder="1" applyAlignment="1">
      <alignment horizontal="center" vertical="center" wrapText="1"/>
    </xf>
    <xf numFmtId="176" fontId="9" fillId="0" borderId="43" xfId="0" applyNumberFormat="1" applyFont="1" applyBorder="1" applyAlignment="1">
      <alignment horizontal="center" vertical="center" wrapText="1"/>
    </xf>
    <xf numFmtId="0" fontId="9" fillId="0" borderId="42" xfId="0" applyFont="1" applyBorder="1" applyAlignment="1">
      <alignment vertical="center" wrapText="1"/>
    </xf>
    <xf numFmtId="0" fontId="9" fillId="0" borderId="38" xfId="0" applyFont="1" applyBorder="1" applyAlignment="1">
      <alignment horizontal="left" vertical="center" wrapText="1"/>
    </xf>
    <xf numFmtId="0" fontId="9" fillId="0" borderId="42" xfId="0" applyFont="1" applyBorder="1" applyAlignment="1">
      <alignment horizontal="center" vertical="center"/>
    </xf>
    <xf numFmtId="9" fontId="9" fillId="0" borderId="57" xfId="0" applyNumberFormat="1" applyFont="1" applyBorder="1" applyAlignment="1">
      <alignment horizontal="center" vertical="center"/>
    </xf>
    <xf numFmtId="0" fontId="9" fillId="0" borderId="92" xfId="0" applyFont="1" applyBorder="1" applyAlignment="1">
      <alignment horizontal="left" vertical="center" wrapText="1"/>
    </xf>
    <xf numFmtId="0" fontId="9" fillId="0" borderId="110" xfId="0" applyFont="1" applyBorder="1" applyAlignment="1">
      <alignment horizontal="left" vertical="center" wrapText="1"/>
    </xf>
    <xf numFmtId="165" fontId="9" fillId="12" borderId="29" xfId="0" applyNumberFormat="1" applyFont="1" applyFill="1" applyBorder="1" applyAlignment="1">
      <alignment horizontal="left" vertical="center"/>
    </xf>
    <xf numFmtId="9" fontId="9" fillId="12" borderId="53" xfId="0" applyNumberFormat="1" applyFont="1" applyFill="1" applyBorder="1" applyAlignment="1">
      <alignment horizontal="center" vertical="center"/>
    </xf>
    <xf numFmtId="9" fontId="9" fillId="12" borderId="36" xfId="0" applyNumberFormat="1" applyFont="1" applyFill="1" applyBorder="1" applyAlignment="1">
      <alignment horizontal="center" vertical="center"/>
    </xf>
    <xf numFmtId="166" fontId="9" fillId="12" borderId="17" xfId="0" applyNumberFormat="1" applyFont="1" applyFill="1" applyBorder="1" applyAlignment="1">
      <alignment horizontal="center" vertical="center"/>
    </xf>
    <xf numFmtId="0" fontId="9" fillId="0" borderId="39" xfId="0" applyFont="1" applyBorder="1" applyAlignment="1">
      <alignment vertical="center" wrapText="1"/>
    </xf>
    <xf numFmtId="0" fontId="9" fillId="12" borderId="75" xfId="0" applyFont="1" applyFill="1" applyBorder="1" applyAlignment="1">
      <alignment vertical="center" wrapText="1"/>
    </xf>
    <xf numFmtId="166" fontId="9" fillId="12" borderId="21" xfId="0" applyNumberFormat="1" applyFont="1" applyFill="1" applyBorder="1" applyAlignment="1">
      <alignment vertical="center" wrapText="1"/>
    </xf>
    <xf numFmtId="9" fontId="9" fillId="12" borderId="40" xfId="0" applyNumberFormat="1" applyFont="1" applyFill="1" applyBorder="1" applyAlignment="1">
      <alignment horizontal="center" vertical="center"/>
    </xf>
    <xf numFmtId="3" fontId="9" fillId="12" borderId="21" xfId="0" applyNumberFormat="1" applyFont="1" applyFill="1" applyBorder="1" applyAlignment="1">
      <alignment horizontal="center" vertical="center"/>
    </xf>
    <xf numFmtId="49" fontId="9" fillId="12" borderId="21" xfId="0" applyNumberFormat="1" applyFont="1" applyFill="1" applyBorder="1" applyAlignment="1">
      <alignment horizontal="center" vertical="center" wrapText="1"/>
    </xf>
    <xf numFmtId="0" fontId="7" fillId="0" borderId="63" xfId="0" applyFont="1" applyBorder="1" applyAlignment="1">
      <alignment horizontal="center" vertical="center"/>
    </xf>
    <xf numFmtId="0" fontId="7" fillId="0" borderId="21" xfId="0" applyFont="1" applyBorder="1" applyAlignment="1">
      <alignment horizontal="center" vertical="center"/>
    </xf>
    <xf numFmtId="9" fontId="9" fillId="13" borderId="21" xfId="0" applyNumberFormat="1" applyFont="1" applyFill="1" applyBorder="1" applyAlignment="1">
      <alignment vertical="center"/>
    </xf>
    <xf numFmtId="0" fontId="7" fillId="5" borderId="21" xfId="0" applyFont="1" applyFill="1" applyBorder="1"/>
    <xf numFmtId="0" fontId="7" fillId="5" borderId="40" xfId="0" applyFont="1" applyFill="1" applyBorder="1"/>
    <xf numFmtId="0" fontId="7" fillId="0" borderId="63" xfId="0" applyFont="1" applyBorder="1" applyAlignment="1">
      <alignment vertical="center"/>
    </xf>
    <xf numFmtId="9" fontId="7" fillId="5" borderId="21" xfId="0" applyNumberFormat="1" applyFont="1" applyFill="1" applyBorder="1" applyAlignment="1">
      <alignment horizontal="center" vertical="center"/>
    </xf>
    <xf numFmtId="0" fontId="7" fillId="0" borderId="32" xfId="0" applyFont="1" applyBorder="1" applyAlignment="1">
      <alignment horizontal="center" vertical="center"/>
    </xf>
    <xf numFmtId="9" fontId="7" fillId="5" borderId="45" xfId="0" applyNumberFormat="1" applyFont="1" applyFill="1" applyBorder="1" applyAlignment="1">
      <alignment horizontal="center" vertical="center"/>
    </xf>
    <xf numFmtId="0" fontId="9" fillId="0" borderId="43" xfId="0" applyFont="1" applyBorder="1" applyAlignment="1">
      <alignment horizontal="center" vertical="center" wrapText="1"/>
    </xf>
    <xf numFmtId="0" fontId="9" fillId="0" borderId="77" xfId="0" applyFont="1" applyBorder="1" applyAlignment="1">
      <alignment vertical="center" wrapText="1"/>
    </xf>
    <xf numFmtId="0" fontId="9" fillId="0" borderId="34" xfId="0" applyFont="1" applyBorder="1" applyAlignment="1">
      <alignment vertical="center" wrapText="1"/>
    </xf>
    <xf numFmtId="0" fontId="9" fillId="0" borderId="55" xfId="0" applyFont="1" applyBorder="1" applyAlignment="1">
      <alignment horizontal="center" vertical="center"/>
    </xf>
    <xf numFmtId="9" fontId="9" fillId="6" borderId="47" xfId="0" applyNumberFormat="1" applyFont="1" applyFill="1" applyBorder="1" applyAlignment="1">
      <alignment horizontal="center" vertical="center"/>
    </xf>
    <xf numFmtId="164" fontId="9" fillId="0" borderId="77" xfId="0" applyNumberFormat="1" applyFont="1" applyBorder="1" applyAlignment="1">
      <alignment horizontal="center" vertical="center" wrapText="1"/>
    </xf>
    <xf numFmtId="164" fontId="9" fillId="0" borderId="31" xfId="0" applyNumberFormat="1" applyFont="1" applyBorder="1" applyAlignment="1">
      <alignment horizontal="center" vertical="center" wrapText="1"/>
    </xf>
    <xf numFmtId="9" fontId="9" fillId="0" borderId="34" xfId="0" applyNumberFormat="1" applyFont="1" applyBorder="1" applyAlignment="1">
      <alignment horizontal="center" vertical="center"/>
    </xf>
    <xf numFmtId="9" fontId="9" fillId="12" borderId="57" xfId="0" applyNumberFormat="1" applyFont="1" applyFill="1" applyBorder="1" applyAlignment="1">
      <alignment horizontal="center" vertical="center"/>
    </xf>
    <xf numFmtId="0" fontId="9" fillId="12" borderId="111" xfId="0" applyFont="1" applyFill="1" applyBorder="1" applyAlignment="1">
      <alignment horizontal="left" vertical="center" wrapText="1"/>
    </xf>
    <xf numFmtId="9" fontId="9" fillId="12" borderId="46" xfId="0" applyNumberFormat="1" applyFont="1" applyFill="1" applyBorder="1" applyAlignment="1">
      <alignment horizontal="center" vertical="center"/>
    </xf>
    <xf numFmtId="4" fontId="9" fillId="12" borderId="21" xfId="0" applyNumberFormat="1" applyFont="1" applyFill="1" applyBorder="1" applyAlignment="1">
      <alignment horizontal="center" vertical="center"/>
    </xf>
    <xf numFmtId="9" fontId="9" fillId="0" borderId="43" xfId="0" applyNumberFormat="1" applyFont="1" applyBorder="1" applyAlignment="1">
      <alignment horizontal="center" vertical="center" wrapText="1"/>
    </xf>
    <xf numFmtId="166" fontId="9" fillId="0" borderId="55" xfId="0" applyNumberFormat="1" applyFont="1" applyBorder="1" applyAlignment="1">
      <alignment horizontal="center" vertical="center"/>
    </xf>
    <xf numFmtId="166" fontId="9" fillId="0" borderId="31" xfId="0" applyNumberFormat="1" applyFont="1" applyBorder="1" applyAlignment="1">
      <alignment horizontal="center" vertical="center"/>
    </xf>
    <xf numFmtId="3" fontId="9" fillId="0" borderId="21" xfId="0" applyNumberFormat="1" applyFont="1" applyBorder="1" applyAlignment="1">
      <alignment horizontal="center" vertical="center"/>
    </xf>
    <xf numFmtId="3" fontId="9" fillId="0" borderId="55" xfId="0" applyNumberFormat="1" applyFont="1" applyBorder="1" applyAlignment="1">
      <alignment horizontal="center" vertical="center"/>
    </xf>
    <xf numFmtId="3" fontId="9" fillId="0" borderId="31" xfId="0" applyNumberFormat="1" applyFont="1" applyBorder="1" applyAlignment="1">
      <alignment horizontal="center" vertical="center"/>
    </xf>
    <xf numFmtId="9" fontId="9" fillId="6" borderId="34" xfId="0" applyNumberFormat="1" applyFont="1" applyFill="1" applyBorder="1" applyAlignment="1">
      <alignment horizontal="center" vertical="center"/>
    </xf>
    <xf numFmtId="0" fontId="9" fillId="0" borderId="21" xfId="0" applyFont="1" applyBorder="1" applyAlignment="1">
      <alignment wrapText="1"/>
    </xf>
    <xf numFmtId="9" fontId="9" fillId="5" borderId="21" xfId="0" applyNumberFormat="1" applyFont="1" applyFill="1" applyBorder="1" applyAlignment="1">
      <alignment horizontal="center" vertical="center"/>
    </xf>
    <xf numFmtId="0" fontId="9" fillId="0" borderId="66" xfId="0" applyFont="1" applyBorder="1" applyAlignment="1">
      <alignment horizontal="left" vertical="center" wrapText="1"/>
    </xf>
    <xf numFmtId="168" fontId="9" fillId="0" borderId="77" xfId="0" applyNumberFormat="1" applyFont="1" applyBorder="1" applyAlignment="1">
      <alignment horizontal="center" vertical="center"/>
    </xf>
    <xf numFmtId="168" fontId="9" fillId="0" borderId="31" xfId="0" applyNumberFormat="1" applyFont="1" applyBorder="1" applyAlignment="1">
      <alignment horizontal="center" vertical="center"/>
    </xf>
    <xf numFmtId="9" fontId="9" fillId="0" borderId="79" xfId="0" applyNumberFormat="1" applyFont="1" applyBorder="1" applyAlignment="1">
      <alignment horizontal="center" vertical="center"/>
    </xf>
    <xf numFmtId="1" fontId="9" fillId="0" borderId="77" xfId="0" applyNumberFormat="1" applyFont="1" applyBorder="1" applyAlignment="1">
      <alignment horizontal="center" vertical="center"/>
    </xf>
    <xf numFmtId="1" fontId="9" fillId="0" borderId="31" xfId="0" applyNumberFormat="1" applyFont="1" applyBorder="1" applyAlignment="1">
      <alignment horizontal="center" vertical="center"/>
    </xf>
    <xf numFmtId="0" fontId="9" fillId="0" borderId="43" xfId="0" applyFont="1" applyBorder="1" applyAlignment="1">
      <alignment vertical="top" wrapText="1"/>
    </xf>
    <xf numFmtId="0" fontId="9" fillId="0" borderId="38" xfId="0" applyFont="1" applyBorder="1" applyAlignment="1">
      <alignment vertical="center"/>
    </xf>
    <xf numFmtId="9" fontId="9" fillId="6" borderId="29" xfId="0" applyNumberFormat="1" applyFont="1" applyFill="1" applyBorder="1" applyAlignment="1">
      <alignment horizontal="center" vertical="center"/>
    </xf>
    <xf numFmtId="9" fontId="9" fillId="0" borderId="17" xfId="0" applyNumberFormat="1" applyFont="1" applyBorder="1" applyAlignment="1">
      <alignment horizontal="center" vertical="center"/>
    </xf>
    <xf numFmtId="0" fontId="9" fillId="0" borderId="17" xfId="0" applyFont="1" applyBorder="1" applyAlignment="1">
      <alignment horizontal="left" vertical="top" wrapText="1"/>
    </xf>
    <xf numFmtId="168" fontId="9" fillId="12" borderId="39" xfId="0" applyNumberFormat="1" applyFont="1" applyFill="1" applyBorder="1" applyAlignment="1">
      <alignment horizontal="center" vertical="center"/>
    </xf>
    <xf numFmtId="0" fontId="9" fillId="12" borderId="65" xfId="0" applyFont="1" applyFill="1" applyBorder="1" applyAlignment="1">
      <alignment horizontal="center" vertical="center"/>
    </xf>
    <xf numFmtId="9" fontId="9" fillId="5" borderId="21" xfId="0" applyNumberFormat="1" applyFont="1" applyFill="1" applyBorder="1" applyAlignment="1">
      <alignment vertical="center"/>
    </xf>
    <xf numFmtId="0" fontId="9" fillId="0" borderId="21" xfId="0" applyFont="1" applyBorder="1" applyAlignment="1">
      <alignment vertical="center"/>
    </xf>
    <xf numFmtId="0" fontId="9" fillId="0" borderId="58" xfId="0" applyFont="1" applyBorder="1" applyAlignment="1">
      <alignment vertical="center"/>
    </xf>
    <xf numFmtId="164" fontId="9" fillId="0" borderId="42" xfId="0" applyNumberFormat="1" applyFont="1" applyBorder="1" applyAlignment="1">
      <alignment vertical="center" wrapText="1"/>
    </xf>
    <xf numFmtId="164" fontId="9" fillId="0" borderId="17" xfId="0" applyNumberFormat="1" applyFont="1" applyBorder="1" applyAlignment="1">
      <alignment vertical="center" wrapText="1"/>
    </xf>
    <xf numFmtId="9" fontId="9" fillId="0" borderId="38" xfId="0" applyNumberFormat="1" applyFont="1" applyBorder="1" applyAlignment="1">
      <alignment vertical="center"/>
    </xf>
    <xf numFmtId="165" fontId="9" fillId="0" borderId="42" xfId="0" applyNumberFormat="1" applyFont="1" applyBorder="1" applyAlignment="1">
      <alignment vertical="center"/>
    </xf>
    <xf numFmtId="165" fontId="9" fillId="0" borderId="17" xfId="0" applyNumberFormat="1" applyFont="1" applyBorder="1" applyAlignment="1">
      <alignment vertical="center"/>
    </xf>
    <xf numFmtId="166" fontId="9" fillId="0" borderId="42" xfId="0" applyNumberFormat="1" applyFont="1" applyBorder="1" applyAlignment="1">
      <alignment vertical="center" wrapText="1"/>
    </xf>
    <xf numFmtId="166" fontId="9" fillId="0" borderId="17" xfId="0" applyNumberFormat="1" applyFont="1" applyBorder="1" applyAlignment="1">
      <alignment vertical="center" wrapText="1"/>
    </xf>
    <xf numFmtId="0" fontId="9" fillId="0" borderId="110" xfId="0" applyFont="1" applyBorder="1" applyAlignment="1">
      <alignment vertical="center" wrapText="1"/>
    </xf>
    <xf numFmtId="0" fontId="9" fillId="12" borderId="37" xfId="0" applyFont="1" applyFill="1" applyBorder="1" applyAlignment="1">
      <alignment vertical="center" wrapText="1"/>
    </xf>
    <xf numFmtId="166" fontId="9" fillId="0" borderId="42" xfId="0" applyNumberFormat="1" applyFont="1" applyBorder="1" applyAlignment="1">
      <alignment horizontal="center" vertical="center" wrapText="1"/>
    </xf>
    <xf numFmtId="166" fontId="9" fillId="0" borderId="17" xfId="0" applyNumberFormat="1" applyFont="1" applyBorder="1" applyAlignment="1">
      <alignment horizontal="center" vertical="center" wrapText="1"/>
    </xf>
    <xf numFmtId="0" fontId="7" fillId="0" borderId="21" xfId="0" applyFont="1" applyBorder="1" applyAlignment="1">
      <alignment vertical="center"/>
    </xf>
    <xf numFmtId="9" fontId="9" fillId="5" borderId="36" xfId="0" applyNumberFormat="1" applyFont="1" applyFill="1" applyBorder="1" applyAlignment="1">
      <alignment vertical="center"/>
    </xf>
    <xf numFmtId="0" fontId="7" fillId="0" borderId="63" xfId="0" applyFont="1" applyBorder="1" applyAlignment="1">
      <alignment vertical="center" wrapText="1"/>
    </xf>
    <xf numFmtId="9" fontId="9" fillId="5" borderId="53" xfId="0" applyNumberFormat="1" applyFont="1" applyFill="1" applyBorder="1" applyAlignment="1">
      <alignment vertical="center"/>
    </xf>
    <xf numFmtId="0" fontId="7" fillId="0" borderId="21" xfId="0" applyFont="1" applyBorder="1" applyAlignment="1">
      <alignment vertical="center" wrapText="1"/>
    </xf>
    <xf numFmtId="0" fontId="9" fillId="12" borderId="56" xfId="0" applyFont="1" applyFill="1" applyBorder="1" applyAlignment="1">
      <alignment vertical="top" wrapText="1"/>
    </xf>
    <xf numFmtId="0" fontId="9" fillId="12" borderId="112" xfId="0" applyFont="1" applyFill="1" applyBorder="1" applyAlignment="1">
      <alignment horizontal="center" vertical="center"/>
    </xf>
    <xf numFmtId="9" fontId="9" fillId="13" borderId="47" xfId="0" applyNumberFormat="1" applyFont="1" applyFill="1" applyBorder="1" applyAlignment="1">
      <alignment horizontal="center" vertical="center"/>
    </xf>
    <xf numFmtId="164" fontId="9" fillId="12" borderId="78" xfId="0" applyNumberFormat="1" applyFont="1" applyFill="1" applyBorder="1" applyAlignment="1">
      <alignment horizontal="center" vertical="center" wrapText="1"/>
    </xf>
    <xf numFmtId="9" fontId="9" fillId="12" borderId="78" xfId="0" applyNumberFormat="1" applyFont="1" applyFill="1" applyBorder="1" applyAlignment="1">
      <alignment horizontal="center" vertical="center"/>
    </xf>
    <xf numFmtId="9" fontId="9" fillId="13" borderId="74" xfId="0" applyNumberFormat="1" applyFont="1" applyFill="1" applyBorder="1" applyAlignment="1">
      <alignment horizontal="center" vertical="center"/>
    </xf>
    <xf numFmtId="0" fontId="9" fillId="12" borderId="67" xfId="0" applyFont="1" applyFill="1" applyBorder="1" applyAlignment="1">
      <alignment vertical="center" wrapText="1"/>
    </xf>
    <xf numFmtId="9" fontId="9" fillId="12" borderId="74" xfId="0" applyNumberFormat="1" applyFont="1" applyFill="1" applyBorder="1" applyAlignment="1">
      <alignment horizontal="center" vertical="center"/>
    </xf>
    <xf numFmtId="0" fontId="9" fillId="12" borderId="78" xfId="0" applyFont="1" applyFill="1" applyBorder="1" applyAlignment="1">
      <alignment horizontal="center" vertical="center"/>
    </xf>
    <xf numFmtId="3" fontId="9" fillId="12" borderId="46" xfId="0" applyNumberFormat="1" applyFont="1" applyFill="1" applyBorder="1" applyAlignment="1">
      <alignment horizontal="center" vertical="center"/>
    </xf>
    <xf numFmtId="9" fontId="9" fillId="6" borderId="74" xfId="0" applyNumberFormat="1" applyFont="1" applyFill="1" applyBorder="1" applyAlignment="1">
      <alignment horizontal="center" vertical="center"/>
    </xf>
    <xf numFmtId="0" fontId="7" fillId="0" borderId="72" xfId="0" applyFont="1" applyBorder="1" applyAlignment="1">
      <alignment horizontal="center" vertical="center"/>
    </xf>
    <xf numFmtId="9" fontId="9" fillId="0" borderId="42" xfId="0" applyNumberFormat="1" applyFont="1" applyBorder="1" applyAlignment="1">
      <alignment horizontal="center" vertical="center"/>
    </xf>
    <xf numFmtId="167" fontId="9" fillId="0" borderId="39" xfId="0" applyNumberFormat="1" applyFont="1" applyBorder="1" applyAlignment="1">
      <alignment horizontal="center" vertical="center" wrapText="1"/>
    </xf>
    <xf numFmtId="167" fontId="9" fillId="0" borderId="21" xfId="0" applyNumberFormat="1" applyFont="1" applyBorder="1" applyAlignment="1">
      <alignment horizontal="center" vertical="center" wrapText="1"/>
    </xf>
    <xf numFmtId="10" fontId="9" fillId="0" borderId="39" xfId="0" applyNumberFormat="1" applyFont="1" applyBorder="1" applyAlignment="1">
      <alignment horizontal="center" vertical="center" wrapText="1"/>
    </xf>
    <xf numFmtId="0" fontId="9" fillId="0" borderId="63" xfId="0" applyFont="1" applyBorder="1" applyAlignment="1">
      <alignment vertical="center" wrapText="1"/>
    </xf>
    <xf numFmtId="9" fontId="9" fillId="0" borderId="35" xfId="0" applyNumberFormat="1" applyFont="1" applyBorder="1" applyAlignment="1">
      <alignment horizontal="center" vertical="center"/>
    </xf>
    <xf numFmtId="166" fontId="9" fillId="0" borderId="21" xfId="0" applyNumberFormat="1" applyFont="1" applyBorder="1" applyAlignment="1">
      <alignment vertical="center"/>
    </xf>
    <xf numFmtId="9" fontId="9" fillId="0" borderId="115" xfId="0" applyNumberFormat="1" applyFont="1" applyBorder="1" applyAlignment="1">
      <alignment horizontal="center" vertical="center"/>
    </xf>
    <xf numFmtId="0" fontId="9" fillId="0" borderId="44" xfId="0" applyFont="1" applyBorder="1" applyAlignment="1">
      <alignment vertical="center" wrapText="1"/>
    </xf>
    <xf numFmtId="166" fontId="9" fillId="12" borderId="21" xfId="0" applyNumberFormat="1" applyFont="1" applyFill="1" applyBorder="1" applyAlignment="1">
      <alignment vertical="center"/>
    </xf>
    <xf numFmtId="10" fontId="7" fillId="0" borderId="17" xfId="0" applyNumberFormat="1" applyFont="1" applyBorder="1" applyAlignment="1">
      <alignment horizontal="center" vertical="center"/>
    </xf>
    <xf numFmtId="9" fontId="9" fillId="13" borderId="29" xfId="0" applyNumberFormat="1" applyFont="1" applyFill="1" applyBorder="1" applyAlignment="1">
      <alignment horizontal="center" vertical="center"/>
    </xf>
    <xf numFmtId="0" fontId="7" fillId="0" borderId="17" xfId="0" applyFont="1" applyBorder="1" applyAlignment="1">
      <alignment vertical="center" wrapText="1"/>
    </xf>
    <xf numFmtId="9" fontId="9" fillId="5" borderId="75" xfId="0" applyNumberFormat="1" applyFont="1" applyFill="1" applyBorder="1" applyAlignment="1">
      <alignment horizontal="center" vertical="center"/>
    </xf>
    <xf numFmtId="0" fontId="7" fillId="0" borderId="77" xfId="0" applyFont="1" applyBorder="1" applyAlignment="1">
      <alignment horizontal="center" vertical="center"/>
    </xf>
    <xf numFmtId="0" fontId="7" fillId="0" borderId="31" xfId="0" applyFont="1" applyBorder="1" applyAlignment="1">
      <alignment horizontal="center" vertical="center"/>
    </xf>
    <xf numFmtId="0" fontId="7" fillId="5" borderId="74" xfId="0" applyFont="1" applyFill="1" applyBorder="1" applyAlignment="1">
      <alignment horizontal="center" vertical="center"/>
    </xf>
    <xf numFmtId="0" fontId="7" fillId="0" borderId="107" xfId="0" applyFont="1" applyBorder="1" applyAlignment="1">
      <alignment horizontal="left" vertical="center" wrapText="1"/>
    </xf>
    <xf numFmtId="167" fontId="7" fillId="12" borderId="21" xfId="0" applyNumberFormat="1" applyFont="1" applyFill="1" applyBorder="1" applyAlignment="1">
      <alignment horizontal="center" vertical="center"/>
    </xf>
    <xf numFmtId="9" fontId="7" fillId="6" borderId="21" xfId="0" applyNumberFormat="1" applyFont="1" applyFill="1" applyBorder="1" applyAlignment="1">
      <alignment horizontal="center" vertical="center"/>
    </xf>
    <xf numFmtId="0" fontId="7" fillId="12" borderId="21" xfId="0" applyFont="1" applyFill="1" applyBorder="1" applyAlignment="1">
      <alignment horizontal="center" vertical="center"/>
    </xf>
    <xf numFmtId="0" fontId="7" fillId="12" borderId="21" xfId="0" applyFont="1" applyFill="1" applyBorder="1" applyAlignment="1">
      <alignment vertical="center" wrapText="1"/>
    </xf>
    <xf numFmtId="4" fontId="7" fillId="12" borderId="21" xfId="0" applyNumberFormat="1" applyFont="1" applyFill="1" applyBorder="1" applyAlignment="1">
      <alignment horizontal="center" vertical="center"/>
    </xf>
    <xf numFmtId="49" fontId="9" fillId="0" borderId="77" xfId="0" applyNumberFormat="1" applyFont="1" applyBorder="1" applyAlignment="1">
      <alignment vertical="center" wrapText="1"/>
    </xf>
    <xf numFmtId="49" fontId="9" fillId="0" borderId="31" xfId="0" applyNumberFormat="1" applyFont="1" applyBorder="1" applyAlignment="1">
      <alignment vertical="center" wrapText="1"/>
    </xf>
    <xf numFmtId="49" fontId="9" fillId="0" borderId="34" xfId="0" applyNumberFormat="1" applyFont="1" applyBorder="1" applyAlignment="1">
      <alignment vertical="center" wrapText="1"/>
    </xf>
    <xf numFmtId="0" fontId="7" fillId="12" borderId="21" xfId="0" applyFont="1" applyFill="1" applyBorder="1" applyAlignment="1">
      <alignment horizontal="left" vertical="center" wrapText="1"/>
    </xf>
    <xf numFmtId="3" fontId="7" fillId="0" borderId="21" xfId="0" applyNumberFormat="1" applyFont="1" applyBorder="1" applyAlignment="1">
      <alignment horizontal="left" vertical="center"/>
    </xf>
    <xf numFmtId="9" fontId="9" fillId="5" borderId="74" xfId="0" applyNumberFormat="1" applyFont="1" applyFill="1" applyBorder="1" applyAlignment="1">
      <alignment horizontal="center" vertical="center"/>
    </xf>
    <xf numFmtId="166" fontId="9" fillId="12" borderId="78" xfId="0" applyNumberFormat="1" applyFont="1" applyFill="1" applyBorder="1" applyAlignment="1">
      <alignment horizontal="center" vertical="center" wrapText="1"/>
    </xf>
    <xf numFmtId="166" fontId="9" fillId="12" borderId="46" xfId="0" applyNumberFormat="1" applyFont="1" applyFill="1" applyBorder="1" applyAlignment="1">
      <alignment horizontal="center" vertical="center" wrapText="1"/>
    </xf>
    <xf numFmtId="37" fontId="9" fillId="0" borderId="21" xfId="0" applyNumberFormat="1" applyFont="1" applyBorder="1" applyAlignment="1">
      <alignment horizontal="center" vertical="center" wrapText="1"/>
    </xf>
    <xf numFmtId="0" fontId="9" fillId="0" borderId="39" xfId="0" applyFont="1" applyBorder="1" applyAlignment="1">
      <alignment vertical="center"/>
    </xf>
    <xf numFmtId="0" fontId="9" fillId="0" borderId="21" xfId="0" applyFont="1" applyBorder="1"/>
    <xf numFmtId="0" fontId="9" fillId="0" borderId="34" xfId="0" applyFont="1" applyBorder="1" applyAlignment="1">
      <alignment horizontal="left" vertical="center" wrapText="1"/>
    </xf>
    <xf numFmtId="9" fontId="9" fillId="5" borderId="46" xfId="0" applyNumberFormat="1" applyFont="1" applyFill="1" applyBorder="1" applyAlignment="1">
      <alignment horizontal="center" vertical="center"/>
    </xf>
    <xf numFmtId="9" fontId="9" fillId="5" borderId="57" xfId="0" applyNumberFormat="1" applyFont="1" applyFill="1" applyBorder="1" applyAlignment="1">
      <alignment horizontal="center" vertical="center"/>
    </xf>
    <xf numFmtId="49" fontId="9" fillId="0" borderId="39" xfId="0" applyNumberFormat="1" applyFont="1" applyBorder="1" applyAlignment="1">
      <alignment vertical="center" wrapText="1"/>
    </xf>
    <xf numFmtId="37" fontId="9" fillId="0" borderId="63" xfId="0" applyNumberFormat="1" applyFont="1" applyBorder="1" applyAlignment="1">
      <alignment horizontal="center" vertical="center" wrapText="1"/>
    </xf>
    <xf numFmtId="37" fontId="9" fillId="0" borderId="39" xfId="0" applyNumberFormat="1" applyFont="1" applyBorder="1" applyAlignment="1">
      <alignment horizontal="center" vertical="center" wrapText="1"/>
    </xf>
    <xf numFmtId="177" fontId="9" fillId="0" borderId="43" xfId="0" applyNumberFormat="1" applyFont="1" applyBorder="1" applyAlignment="1">
      <alignment horizontal="center" vertical="center" wrapText="1"/>
    </xf>
    <xf numFmtId="37" fontId="9" fillId="0" borderId="43" xfId="0" applyNumberFormat="1" applyFont="1" applyBorder="1" applyAlignment="1">
      <alignment horizontal="center" vertical="center" wrapText="1"/>
    </xf>
    <xf numFmtId="49" fontId="9" fillId="12" borderId="40" xfId="0" applyNumberFormat="1" applyFont="1" applyFill="1" applyBorder="1" applyAlignment="1">
      <alignment horizontal="center" vertical="center" wrapText="1"/>
    </xf>
    <xf numFmtId="49" fontId="9" fillId="3" borderId="40" xfId="0" applyNumberFormat="1" applyFont="1" applyFill="1" applyBorder="1" applyAlignment="1">
      <alignment vertical="center" wrapText="1"/>
    </xf>
    <xf numFmtId="168" fontId="9" fillId="0" borderId="21" xfId="0" applyNumberFormat="1" applyFont="1" applyBorder="1" applyAlignment="1">
      <alignment horizontal="center" vertical="center"/>
    </xf>
    <xf numFmtId="178" fontId="9" fillId="0" borderId="39" xfId="0" applyNumberFormat="1" applyFont="1" applyBorder="1" applyAlignment="1">
      <alignment horizontal="left" vertical="center"/>
    </xf>
    <xf numFmtId="2" fontId="9" fillId="0" borderId="21" xfId="0" applyNumberFormat="1" applyFont="1" applyBorder="1" applyAlignment="1">
      <alignment horizontal="center" vertical="center"/>
    </xf>
    <xf numFmtId="166" fontId="9" fillId="0" borderId="39" xfId="0" applyNumberFormat="1" applyFont="1" applyBorder="1" applyAlignment="1">
      <alignment horizontal="center" vertical="center" wrapText="1"/>
    </xf>
    <xf numFmtId="166" fontId="9" fillId="0" borderId="21" xfId="0" applyNumberFormat="1" applyFont="1" applyBorder="1" applyAlignment="1">
      <alignment horizontal="center" vertical="center" wrapText="1"/>
    </xf>
    <xf numFmtId="168" fontId="9" fillId="0" borderId="39" xfId="0" applyNumberFormat="1" applyFont="1" applyBorder="1" applyAlignment="1">
      <alignment horizontal="center" vertical="center"/>
    </xf>
    <xf numFmtId="9" fontId="9" fillId="0" borderId="39" xfId="0" applyNumberFormat="1" applyFont="1" applyBorder="1" applyAlignment="1">
      <alignment vertical="center" wrapText="1"/>
    </xf>
    <xf numFmtId="9" fontId="9" fillId="0" borderId="21" xfId="0" applyNumberFormat="1" applyFont="1" applyBorder="1" applyAlignment="1">
      <alignment vertical="center" wrapText="1"/>
    </xf>
    <xf numFmtId="9" fontId="9" fillId="12" borderId="40" xfId="0" applyNumberFormat="1" applyFont="1" applyFill="1" applyBorder="1" applyAlignment="1">
      <alignment horizontal="center" vertical="center" wrapText="1"/>
    </xf>
    <xf numFmtId="167" fontId="9" fillId="0" borderId="83" xfId="0" applyNumberFormat="1" applyFont="1" applyBorder="1" applyAlignment="1">
      <alignment horizontal="center" vertical="center"/>
    </xf>
    <xf numFmtId="49" fontId="9" fillId="0" borderId="84" xfId="0" applyNumberFormat="1" applyFont="1" applyBorder="1" applyAlignment="1">
      <alignment horizontal="center" vertical="center" wrapText="1"/>
    </xf>
    <xf numFmtId="49" fontId="9" fillId="0" borderId="87" xfId="0" applyNumberFormat="1" applyFont="1" applyBorder="1" applyAlignment="1">
      <alignment horizontal="center" vertical="center" wrapText="1"/>
    </xf>
    <xf numFmtId="49" fontId="9" fillId="0" borderId="83" xfId="0" applyNumberFormat="1" applyFont="1" applyBorder="1" applyAlignment="1">
      <alignment horizontal="center" vertical="center" wrapText="1"/>
    </xf>
    <xf numFmtId="9" fontId="9" fillId="0" borderId="84" xfId="0" applyNumberFormat="1" applyFont="1" applyBorder="1" applyAlignment="1">
      <alignment horizontal="center" vertical="center"/>
    </xf>
    <xf numFmtId="0" fontId="9" fillId="0" borderId="88" xfId="0" applyFont="1" applyBorder="1" applyAlignment="1">
      <alignment wrapText="1"/>
    </xf>
    <xf numFmtId="49" fontId="9" fillId="0" borderId="88" xfId="0" applyNumberFormat="1" applyFont="1" applyBorder="1" applyAlignment="1">
      <alignment horizontal="center" vertical="center" wrapText="1"/>
    </xf>
    <xf numFmtId="9" fontId="9" fillId="0" borderId="87" xfId="0" applyNumberFormat="1" applyFont="1" applyBorder="1" applyAlignment="1">
      <alignment vertical="center" wrapText="1"/>
    </xf>
    <xf numFmtId="9" fontId="9" fillId="0" borderId="83" xfId="0" applyNumberFormat="1" applyFont="1" applyBorder="1" applyAlignment="1">
      <alignment vertical="center" wrapText="1"/>
    </xf>
    <xf numFmtId="9" fontId="9" fillId="12" borderId="86" xfId="0" applyNumberFormat="1" applyFont="1" applyFill="1" applyBorder="1" applyAlignment="1">
      <alignment horizontal="center" vertical="center" wrapText="1"/>
    </xf>
    <xf numFmtId="9" fontId="9" fillId="5" borderId="86" xfId="0" applyNumberFormat="1" applyFont="1" applyFill="1" applyBorder="1" applyAlignment="1">
      <alignment horizontal="center" vertical="center"/>
    </xf>
    <xf numFmtId="164" fontId="9" fillId="12" borderId="87" xfId="0" applyNumberFormat="1" applyFont="1" applyFill="1" applyBorder="1" applyAlignment="1">
      <alignment horizontal="center" vertical="center" wrapText="1"/>
    </xf>
    <xf numFmtId="164" fontId="9" fillId="12" borderId="83" xfId="0" applyNumberFormat="1" applyFont="1" applyFill="1" applyBorder="1" applyAlignment="1">
      <alignment horizontal="center" vertical="center" wrapText="1"/>
    </xf>
    <xf numFmtId="9" fontId="9" fillId="5" borderId="90" xfId="0" applyNumberFormat="1" applyFont="1" applyFill="1" applyBorder="1" applyAlignment="1">
      <alignment horizontal="center" vertical="center"/>
    </xf>
    <xf numFmtId="166" fontId="9" fillId="12" borderId="87" xfId="0" applyNumberFormat="1" applyFont="1" applyFill="1" applyBorder="1" applyAlignment="1">
      <alignment horizontal="center" vertical="center" wrapText="1"/>
    </xf>
    <xf numFmtId="166" fontId="9" fillId="12" borderId="83" xfId="0" applyNumberFormat="1" applyFont="1" applyFill="1" applyBorder="1" applyAlignment="1">
      <alignment horizontal="center" vertical="center" wrapText="1"/>
    </xf>
    <xf numFmtId="0" fontId="5" fillId="19" borderId="116" xfId="0" applyFont="1" applyFill="1" applyBorder="1" applyAlignment="1">
      <alignment horizontal="center" vertical="center"/>
    </xf>
    <xf numFmtId="49" fontId="5" fillId="19" borderId="116" xfId="0" applyNumberFormat="1" applyFont="1" applyFill="1" applyBorder="1" applyAlignment="1">
      <alignment horizontal="center" vertical="center" wrapText="1"/>
    </xf>
    <xf numFmtId="0" fontId="5" fillId="19" borderId="116" xfId="0" applyFont="1" applyFill="1" applyBorder="1"/>
    <xf numFmtId="0" fontId="9" fillId="19" borderId="116" xfId="0" applyFont="1" applyFill="1" applyBorder="1"/>
    <xf numFmtId="0" fontId="9" fillId="19" borderId="21" xfId="0" applyFont="1" applyFill="1" applyBorder="1" applyAlignment="1">
      <alignment horizontal="left" vertical="center" wrapText="1"/>
    </xf>
    <xf numFmtId="168" fontId="9" fillId="0" borderId="0" xfId="0" applyNumberFormat="1" applyFont="1" applyAlignment="1">
      <alignment horizontal="center" vertical="center" wrapText="1"/>
    </xf>
    <xf numFmtId="49" fontId="9" fillId="0" borderId="0" xfId="0" applyNumberFormat="1" applyFont="1" applyAlignment="1">
      <alignment horizontal="center" vertical="center" wrapText="1"/>
    </xf>
    <xf numFmtId="2" fontId="9" fillId="0" borderId="0" xfId="0" applyNumberFormat="1" applyFont="1" applyAlignment="1">
      <alignment horizontal="center"/>
    </xf>
    <xf numFmtId="10" fontId="9" fillId="0" borderId="0" xfId="0" applyNumberFormat="1" applyFont="1" applyAlignment="1">
      <alignment horizontal="center"/>
    </xf>
    <xf numFmtId="9" fontId="9" fillId="0" borderId="0" xfId="0" applyNumberFormat="1" applyFont="1"/>
    <xf numFmtId="0" fontId="9" fillId="0" borderId="0" xfId="0" applyFont="1" applyAlignment="1">
      <alignment horizontal="right"/>
    </xf>
    <xf numFmtId="0" fontId="9" fillId="0" borderId="0" xfId="0" applyFont="1" applyAlignment="1">
      <alignment horizontal="center"/>
    </xf>
    <xf numFmtId="0" fontId="9" fillId="12" borderId="116" xfId="0" applyFont="1" applyFill="1" applyBorder="1" applyAlignment="1">
      <alignment horizontal="center" vertical="center"/>
    </xf>
    <xf numFmtId="0" fontId="9" fillId="12" borderId="116" xfId="0" applyFont="1" applyFill="1" applyBorder="1" applyAlignment="1">
      <alignment vertical="center"/>
    </xf>
    <xf numFmtId="0" fontId="9" fillId="20" borderId="21" xfId="0" applyFont="1" applyFill="1" applyBorder="1" applyAlignment="1">
      <alignment horizontal="left" vertical="center" wrapText="1"/>
    </xf>
    <xf numFmtId="1" fontId="9" fillId="0" borderId="0" xfId="0" applyNumberFormat="1" applyFont="1" applyAlignment="1">
      <alignment horizontal="center" vertical="center" wrapText="1"/>
    </xf>
    <xf numFmtId="10" fontId="9" fillId="0" borderId="0" xfId="0" applyNumberFormat="1" applyFont="1" applyAlignment="1">
      <alignment horizontal="center" vertical="center" wrapText="1"/>
    </xf>
    <xf numFmtId="10" fontId="9" fillId="0" borderId="0" xfId="0" applyNumberFormat="1" applyFont="1"/>
    <xf numFmtId="0" fontId="5" fillId="3" borderId="12" xfId="0" applyFont="1" applyFill="1" applyBorder="1" applyAlignment="1">
      <alignment horizontal="center" vertical="center"/>
    </xf>
    <xf numFmtId="0" fontId="5" fillId="18" borderId="117" xfId="0" applyFont="1" applyFill="1" applyBorder="1" applyAlignment="1">
      <alignment horizontal="center" vertical="center" wrapText="1"/>
    </xf>
    <xf numFmtId="0" fontId="5" fillId="3" borderId="51" xfId="0" applyFont="1" applyFill="1" applyBorder="1" applyAlignment="1">
      <alignment horizontal="center" vertical="center"/>
    </xf>
    <xf numFmtId="0" fontId="5" fillId="17" borderId="16" xfId="0" applyFont="1" applyFill="1" applyBorder="1" applyAlignment="1">
      <alignment horizontal="center" vertical="center" wrapText="1"/>
    </xf>
    <xf numFmtId="0" fontId="5" fillId="17" borderId="12" xfId="0" applyFont="1" applyFill="1" applyBorder="1" applyAlignment="1">
      <alignment horizontal="center" vertical="center" wrapText="1"/>
    </xf>
    <xf numFmtId="9" fontId="5" fillId="17" borderId="12" xfId="0" applyNumberFormat="1" applyFont="1" applyFill="1" applyBorder="1" applyAlignment="1">
      <alignment horizontal="center" vertical="center" wrapText="1"/>
    </xf>
    <xf numFmtId="0" fontId="5" fillId="17" borderId="51" xfId="0" applyFont="1" applyFill="1" applyBorder="1" applyAlignment="1">
      <alignment horizontal="center" vertical="center"/>
    </xf>
    <xf numFmtId="10" fontId="9" fillId="12" borderId="46" xfId="0" applyNumberFormat="1" applyFont="1" applyFill="1" applyBorder="1" applyAlignment="1">
      <alignment horizontal="center" vertical="center" wrapText="1"/>
    </xf>
    <xf numFmtId="176" fontId="9" fillId="12" borderId="47" xfId="0" applyNumberFormat="1" applyFont="1" applyFill="1" applyBorder="1" applyAlignment="1">
      <alignment horizontal="center" vertical="center" wrapText="1"/>
    </xf>
    <xf numFmtId="0" fontId="9" fillId="12" borderId="96" xfId="0" applyFont="1" applyFill="1" applyBorder="1" applyAlignment="1">
      <alignment horizontal="left" vertical="center" wrapText="1"/>
    </xf>
    <xf numFmtId="0" fontId="9" fillId="12" borderId="97" xfId="0" applyFont="1" applyFill="1" applyBorder="1" applyAlignment="1">
      <alignment horizontal="left" vertical="center" wrapText="1"/>
    </xf>
    <xf numFmtId="0" fontId="9" fillId="12" borderId="96" xfId="0" applyFont="1" applyFill="1" applyBorder="1" applyAlignment="1">
      <alignment horizontal="center" vertical="center"/>
    </xf>
    <xf numFmtId="0" fontId="9" fillId="12" borderId="97" xfId="0" applyFont="1" applyFill="1" applyBorder="1" applyAlignment="1">
      <alignment horizontal="center" vertical="center"/>
    </xf>
    <xf numFmtId="9" fontId="9" fillId="12" borderId="24" xfId="0" applyNumberFormat="1" applyFont="1" applyFill="1" applyBorder="1" applyAlignment="1">
      <alignment horizontal="center" vertical="center"/>
    </xf>
    <xf numFmtId="164" fontId="9" fillId="12" borderId="96" xfId="0" applyNumberFormat="1" applyFont="1" applyFill="1" applyBorder="1" applyAlignment="1">
      <alignment horizontal="center" vertical="center" wrapText="1"/>
    </xf>
    <xf numFmtId="164" fontId="9" fillId="12" borderId="97" xfId="0" applyNumberFormat="1" applyFont="1" applyFill="1" applyBorder="1" applyAlignment="1">
      <alignment horizontal="center" vertical="center" wrapText="1"/>
    </xf>
    <xf numFmtId="0" fontId="9" fillId="12" borderId="100" xfId="0" applyFont="1" applyFill="1" applyBorder="1" applyAlignment="1">
      <alignment horizontal="left" vertical="center"/>
    </xf>
    <xf numFmtId="1" fontId="9" fillId="12" borderId="96" xfId="0" applyNumberFormat="1" applyFont="1" applyFill="1" applyBorder="1" applyAlignment="1">
      <alignment horizontal="center" vertical="center" wrapText="1"/>
    </xf>
    <xf numFmtId="1" fontId="9" fillId="12" borderId="96" xfId="0" applyNumberFormat="1" applyFont="1" applyFill="1" applyBorder="1" applyAlignment="1">
      <alignment horizontal="center" vertical="center"/>
    </xf>
    <xf numFmtId="1" fontId="9" fillId="12" borderId="97" xfId="0" applyNumberFormat="1" applyFont="1" applyFill="1" applyBorder="1" applyAlignment="1">
      <alignment horizontal="center" vertical="center"/>
    </xf>
    <xf numFmtId="164" fontId="9" fillId="12" borderId="100" xfId="0" applyNumberFormat="1" applyFont="1" applyFill="1" applyBorder="1" applyAlignment="1">
      <alignment horizontal="left" vertical="top" wrapText="1"/>
    </xf>
    <xf numFmtId="0" fontId="9" fillId="12" borderId="119" xfId="0" applyFont="1" applyFill="1" applyBorder="1"/>
    <xf numFmtId="0" fontId="9" fillId="12" borderId="97" xfId="0" applyFont="1" applyFill="1" applyBorder="1"/>
    <xf numFmtId="0" fontId="9" fillId="12" borderId="120" xfId="0" applyFont="1" applyFill="1" applyBorder="1" applyAlignment="1">
      <alignment horizontal="center" vertical="center" wrapText="1"/>
    </xf>
    <xf numFmtId="167" fontId="9" fillId="12" borderId="65" xfId="0" applyNumberFormat="1" applyFont="1" applyFill="1" applyBorder="1" applyAlignment="1">
      <alignment horizontal="center" vertical="center" wrapText="1"/>
    </xf>
    <xf numFmtId="9" fontId="9" fillId="21" borderId="21" xfId="0" applyNumberFormat="1" applyFont="1" applyFill="1" applyBorder="1" applyAlignment="1">
      <alignment horizontal="center" vertical="center"/>
    </xf>
    <xf numFmtId="9" fontId="9" fillId="21" borderId="57" xfId="0" applyNumberFormat="1" applyFont="1" applyFill="1" applyBorder="1" applyAlignment="1">
      <alignment horizontal="center" vertical="center"/>
    </xf>
    <xf numFmtId="0" fontId="9" fillId="12" borderId="121" xfId="0" applyFont="1" applyFill="1" applyBorder="1" applyAlignment="1">
      <alignment horizontal="left" vertical="center" wrapText="1"/>
    </xf>
    <xf numFmtId="9" fontId="9" fillId="21" borderId="53" xfId="0" applyNumberFormat="1" applyFont="1" applyFill="1" applyBorder="1" applyAlignment="1">
      <alignment horizontal="center" vertical="center"/>
    </xf>
    <xf numFmtId="164" fontId="9" fillId="12" borderId="65" xfId="0" applyNumberFormat="1" applyFont="1" applyFill="1" applyBorder="1" applyAlignment="1">
      <alignment horizontal="center" vertical="center" wrapText="1"/>
    </xf>
    <xf numFmtId="9" fontId="9" fillId="21" borderId="36" xfId="0" applyNumberFormat="1" applyFont="1" applyFill="1" applyBorder="1" applyAlignment="1">
      <alignment horizontal="center" vertical="center"/>
    </xf>
    <xf numFmtId="9" fontId="9" fillId="21" borderId="50" xfId="0" applyNumberFormat="1" applyFont="1" applyFill="1" applyBorder="1" applyAlignment="1">
      <alignment horizontal="center" vertical="center"/>
    </xf>
    <xf numFmtId="166" fontId="9" fillId="21" borderId="78" xfId="0" applyNumberFormat="1" applyFont="1" applyFill="1" applyBorder="1" applyAlignment="1">
      <alignment horizontal="center" vertical="center" wrapText="1"/>
    </xf>
    <xf numFmtId="166" fontId="9" fillId="21" borderId="46" xfId="0" applyNumberFormat="1" applyFont="1" applyFill="1" applyBorder="1" applyAlignment="1">
      <alignment horizontal="center" vertical="center" wrapText="1"/>
    </xf>
    <xf numFmtId="0" fontId="9" fillId="21" borderId="67" xfId="0" applyFont="1" applyFill="1" applyBorder="1" applyAlignment="1">
      <alignment horizontal="left" vertical="center" wrapText="1"/>
    </xf>
    <xf numFmtId="2" fontId="9" fillId="12" borderId="46" xfId="0" applyNumberFormat="1" applyFont="1" applyFill="1" applyBorder="1" applyAlignment="1">
      <alignment horizontal="center" vertical="center"/>
    </xf>
    <xf numFmtId="9" fontId="9" fillId="12" borderId="50" xfId="0" applyNumberFormat="1" applyFont="1" applyFill="1" applyBorder="1" applyAlignment="1">
      <alignment horizontal="center" vertical="center"/>
    </xf>
    <xf numFmtId="3" fontId="9" fillId="12" borderId="78" xfId="0" applyNumberFormat="1" applyFont="1" applyFill="1" applyBorder="1" applyAlignment="1">
      <alignment horizontal="center" vertical="center"/>
    </xf>
    <xf numFmtId="1" fontId="9" fillId="12" borderId="46" xfId="0" applyNumberFormat="1" applyFont="1" applyFill="1" applyBorder="1" applyAlignment="1">
      <alignment horizontal="center" vertical="center"/>
    </xf>
    <xf numFmtId="0" fontId="9" fillId="12" borderId="56" xfId="0" applyFont="1" applyFill="1" applyBorder="1" applyAlignment="1">
      <alignment horizontal="left" vertical="center"/>
    </xf>
    <xf numFmtId="0" fontId="9" fillId="12" borderId="65" xfId="0" applyFont="1" applyFill="1" applyBorder="1"/>
    <xf numFmtId="0" fontId="9" fillId="12" borderId="21" xfId="0" applyFont="1" applyFill="1" applyBorder="1"/>
    <xf numFmtId="0" fontId="9" fillId="12" borderId="57" xfId="0" applyFont="1" applyFill="1" applyBorder="1" applyAlignment="1">
      <alignment horizontal="center" vertical="center" wrapText="1"/>
    </xf>
    <xf numFmtId="166" fontId="9" fillId="21" borderId="39" xfId="0" applyNumberFormat="1" applyFont="1" applyFill="1" applyBorder="1" applyAlignment="1">
      <alignment horizontal="center" vertical="center" wrapText="1"/>
    </xf>
    <xf numFmtId="166" fontId="9" fillId="21" borderId="21" xfId="0" applyNumberFormat="1" applyFont="1" applyFill="1" applyBorder="1" applyAlignment="1">
      <alignment horizontal="center" vertical="center" wrapText="1"/>
    </xf>
    <xf numFmtId="0" fontId="9" fillId="21" borderId="66" xfId="0" applyFont="1" applyFill="1" applyBorder="1" applyAlignment="1">
      <alignment horizontal="left" vertical="center" wrapText="1"/>
    </xf>
    <xf numFmtId="167" fontId="9" fillId="12" borderId="39" xfId="0" applyNumberFormat="1" applyFont="1" applyFill="1" applyBorder="1" applyAlignment="1">
      <alignment horizontal="center" vertical="center"/>
    </xf>
    <xf numFmtId="49" fontId="9" fillId="12" borderId="39" xfId="0" applyNumberFormat="1" applyFont="1" applyFill="1" applyBorder="1" applyAlignment="1">
      <alignment horizontal="center" vertical="center" wrapText="1"/>
    </xf>
    <xf numFmtId="0" fontId="9" fillId="12" borderId="56" xfId="0" applyFont="1" applyFill="1" applyBorder="1" applyAlignment="1">
      <alignment vertical="center"/>
    </xf>
    <xf numFmtId="0" fontId="9" fillId="12" borderId="39" xfId="0" applyFont="1" applyFill="1" applyBorder="1" applyAlignment="1">
      <alignment vertical="center"/>
    </xf>
    <xf numFmtId="0" fontId="9" fillId="12" borderId="21" xfId="0" applyFont="1" applyFill="1" applyBorder="1" applyAlignment="1">
      <alignment vertical="center"/>
    </xf>
    <xf numFmtId="179" fontId="9" fillId="12" borderId="39" xfId="0" applyNumberFormat="1" applyFont="1" applyFill="1" applyBorder="1" applyAlignment="1">
      <alignment vertical="center"/>
    </xf>
    <xf numFmtId="179" fontId="9" fillId="12" borderId="21" xfId="0" applyNumberFormat="1" applyFont="1" applyFill="1" applyBorder="1" applyAlignment="1">
      <alignment vertical="center"/>
    </xf>
    <xf numFmtId="0" fontId="9" fillId="12" borderId="66" xfId="0" applyFont="1" applyFill="1" applyBorder="1" applyAlignment="1">
      <alignment horizontal="left" vertical="center"/>
    </xf>
    <xf numFmtId="0" fontId="9" fillId="0" borderId="69" xfId="0" applyFont="1" applyBorder="1" applyAlignment="1">
      <alignment horizontal="center" vertical="center" wrapText="1"/>
    </xf>
    <xf numFmtId="0" fontId="9" fillId="0" borderId="122" xfId="0" applyFont="1" applyBorder="1" applyAlignment="1">
      <alignment horizontal="left" vertical="center" wrapText="1"/>
    </xf>
    <xf numFmtId="0" fontId="9" fillId="12" borderId="37" xfId="0" applyFont="1" applyFill="1" applyBorder="1" applyAlignment="1">
      <alignment horizontal="left" vertical="center"/>
    </xf>
    <xf numFmtId="0" fontId="9" fillId="12" borderId="37" xfId="0" applyFont="1" applyFill="1" applyBorder="1" applyAlignment="1">
      <alignment horizontal="center" vertical="center"/>
    </xf>
    <xf numFmtId="164" fontId="9" fillId="12" borderId="71" xfId="0" applyNumberFormat="1" applyFont="1" applyFill="1" applyBorder="1" applyAlignment="1">
      <alignment horizontal="center" vertical="center" wrapText="1"/>
    </xf>
    <xf numFmtId="3" fontId="14" fillId="12" borderId="21" xfId="0" applyNumberFormat="1" applyFont="1" applyFill="1" applyBorder="1" applyAlignment="1">
      <alignment horizontal="center" vertical="center" wrapText="1"/>
    </xf>
    <xf numFmtId="3" fontId="9" fillId="0" borderId="43" xfId="0" applyNumberFormat="1" applyFont="1" applyBorder="1" applyAlignment="1">
      <alignment horizontal="center" vertical="center" wrapText="1"/>
    </xf>
    <xf numFmtId="165" fontId="9" fillId="12" borderId="41" xfId="0" applyNumberFormat="1" applyFont="1" applyFill="1" applyBorder="1" applyAlignment="1">
      <alignment vertical="center"/>
    </xf>
    <xf numFmtId="165" fontId="9" fillId="12" borderId="29" xfId="0" applyNumberFormat="1" applyFont="1" applyFill="1" applyBorder="1" applyAlignment="1">
      <alignment vertical="center"/>
    </xf>
    <xf numFmtId="1" fontId="9" fillId="12" borderId="41" xfId="0" applyNumberFormat="1" applyFont="1" applyFill="1" applyBorder="1" applyAlignment="1">
      <alignment vertical="center"/>
    </xf>
    <xf numFmtId="166" fontId="9" fillId="12" borderId="41" xfId="0" applyNumberFormat="1" applyFont="1" applyFill="1" applyBorder="1" applyAlignment="1">
      <alignment vertical="center" wrapText="1"/>
    </xf>
    <xf numFmtId="166" fontId="9" fillId="12" borderId="29" xfId="0" applyNumberFormat="1" applyFont="1" applyFill="1" applyBorder="1" applyAlignment="1">
      <alignment vertical="center" wrapText="1"/>
    </xf>
    <xf numFmtId="0" fontId="7" fillId="5" borderId="21" xfId="0" applyFont="1" applyFill="1" applyBorder="1" applyAlignment="1">
      <alignment horizontal="center" vertical="center"/>
    </xf>
    <xf numFmtId="9" fontId="9" fillId="12" borderId="75" xfId="0" applyNumberFormat="1" applyFont="1" applyFill="1" applyBorder="1" applyAlignment="1">
      <alignment horizontal="center" vertical="center"/>
    </xf>
    <xf numFmtId="176" fontId="14" fillId="0" borderId="21" xfId="0" applyNumberFormat="1" applyFont="1" applyBorder="1" applyAlignment="1">
      <alignment horizontal="center" vertical="center" wrapText="1"/>
    </xf>
    <xf numFmtId="176" fontId="9" fillId="0" borderId="43" xfId="0" applyNumberFormat="1" applyFont="1" applyBorder="1" applyAlignment="1">
      <alignment horizontal="left" wrapText="1"/>
    </xf>
    <xf numFmtId="0" fontId="9" fillId="0" borderId="66" xfId="0" applyFont="1" applyBorder="1" applyAlignment="1">
      <alignment horizontal="left" vertical="center"/>
    </xf>
    <xf numFmtId="37" fontId="9" fillId="0" borderId="77" xfId="0" applyNumberFormat="1" applyFont="1" applyBorder="1" applyAlignment="1">
      <alignment vertical="center" wrapText="1"/>
    </xf>
    <xf numFmtId="0" fontId="9" fillId="0" borderId="31" xfId="0" applyFont="1" applyBorder="1" applyAlignment="1">
      <alignment horizontal="left" vertical="center" wrapText="1"/>
    </xf>
    <xf numFmtId="0" fontId="9" fillId="0" borderId="79" xfId="0" applyFont="1" applyBorder="1" applyAlignment="1">
      <alignment horizontal="left" vertical="center" wrapText="1"/>
    </xf>
    <xf numFmtId="167" fontId="9" fillId="0" borderId="55" xfId="0" applyNumberFormat="1" applyFont="1" applyBorder="1" applyAlignment="1">
      <alignment horizontal="center" vertical="center" wrapText="1"/>
    </xf>
    <xf numFmtId="167" fontId="9" fillId="0" borderId="31" xfId="0" applyNumberFormat="1" applyFont="1" applyBorder="1" applyAlignment="1">
      <alignment horizontal="center" vertical="center" wrapText="1"/>
    </xf>
    <xf numFmtId="9" fontId="9" fillId="0" borderId="31" xfId="0" applyNumberFormat="1" applyFont="1" applyBorder="1" applyAlignment="1">
      <alignment horizontal="center" vertical="center"/>
    </xf>
    <xf numFmtId="167" fontId="9" fillId="0" borderId="77" xfId="0" applyNumberFormat="1" applyFont="1" applyBorder="1" applyAlignment="1">
      <alignment horizontal="center" vertical="center"/>
    </xf>
    <xf numFmtId="167" fontId="9" fillId="0" borderId="31" xfId="0" applyNumberFormat="1" applyFont="1" applyBorder="1" applyAlignment="1">
      <alignment horizontal="center" vertical="center"/>
    </xf>
    <xf numFmtId="9" fontId="9" fillId="0" borderId="52" xfId="0" applyNumberFormat="1" applyFont="1" applyBorder="1" applyAlignment="1">
      <alignment horizontal="center" vertical="center"/>
    </xf>
    <xf numFmtId="164" fontId="9" fillId="0" borderId="55" xfId="0" applyNumberFormat="1" applyFont="1" applyBorder="1" applyAlignment="1">
      <alignment horizontal="center" vertical="center" wrapText="1"/>
    </xf>
    <xf numFmtId="0" fontId="9" fillId="0" borderId="107" xfId="0" applyFont="1" applyBorder="1" applyAlignment="1">
      <alignment horizontal="left" vertical="center" wrapText="1"/>
    </xf>
    <xf numFmtId="167" fontId="9" fillId="0" borderId="72" xfId="0" applyNumberFormat="1" applyFont="1" applyBorder="1" applyAlignment="1">
      <alignment horizontal="center" vertical="center"/>
    </xf>
    <xf numFmtId="167" fontId="9" fillId="0" borderId="33" xfId="0" applyNumberFormat="1" applyFont="1" applyBorder="1" applyAlignment="1">
      <alignment horizontal="center" vertical="center"/>
    </xf>
    <xf numFmtId="166" fontId="9" fillId="0" borderId="72" xfId="0" applyNumberFormat="1" applyFont="1" applyBorder="1" applyAlignment="1">
      <alignment horizontal="center" vertical="center"/>
    </xf>
    <xf numFmtId="166" fontId="9" fillId="0" borderId="70" xfId="0" applyNumberFormat="1" applyFont="1" applyBorder="1" applyAlignment="1">
      <alignment horizontal="center" vertical="center"/>
    </xf>
    <xf numFmtId="0" fontId="9" fillId="0" borderId="123" xfId="0" applyFont="1" applyBorder="1" applyAlignment="1">
      <alignment horizontal="left" vertical="center" wrapText="1"/>
    </xf>
    <xf numFmtId="167" fontId="9" fillId="12" borderId="112" xfId="0" applyNumberFormat="1" applyFont="1" applyFill="1" applyBorder="1" applyAlignment="1">
      <alignment horizontal="center" vertical="center"/>
    </xf>
    <xf numFmtId="167" fontId="9" fillId="12" borderId="46" xfId="0" applyNumberFormat="1" applyFont="1" applyFill="1" applyBorder="1" applyAlignment="1">
      <alignment horizontal="center" vertical="center"/>
    </xf>
    <xf numFmtId="4" fontId="9" fillId="12" borderId="112" xfId="0" applyNumberFormat="1" applyFont="1" applyFill="1" applyBorder="1" applyAlignment="1">
      <alignment horizontal="center" vertical="center"/>
    </xf>
    <xf numFmtId="176" fontId="14" fillId="12" borderId="21" xfId="0" applyNumberFormat="1" applyFont="1" applyFill="1" applyBorder="1" applyAlignment="1">
      <alignment horizontal="center" vertical="center" wrapText="1"/>
    </xf>
    <xf numFmtId="176" fontId="9" fillId="12" borderId="56" xfId="0" applyNumberFormat="1" applyFont="1" applyFill="1" applyBorder="1" applyAlignment="1">
      <alignment horizontal="center" vertical="center" wrapText="1"/>
    </xf>
    <xf numFmtId="176" fontId="9" fillId="12" borderId="56" xfId="0" applyNumberFormat="1" applyFont="1" applyFill="1" applyBorder="1" applyAlignment="1">
      <alignment horizontal="left" wrapText="1"/>
    </xf>
    <xf numFmtId="37" fontId="9" fillId="12" borderId="39" xfId="0" applyNumberFormat="1" applyFont="1" applyFill="1" applyBorder="1" applyAlignment="1">
      <alignment vertical="center" wrapText="1"/>
    </xf>
    <xf numFmtId="1" fontId="9" fillId="12" borderId="65" xfId="0" applyNumberFormat="1" applyFont="1" applyFill="1" applyBorder="1" applyAlignment="1">
      <alignment horizontal="center" vertical="center" wrapText="1"/>
    </xf>
    <xf numFmtId="1" fontId="9" fillId="12" borderId="21" xfId="0" applyNumberFormat="1" applyFont="1" applyFill="1" applyBorder="1" applyAlignment="1">
      <alignment horizontal="center" vertical="center" wrapText="1"/>
    </xf>
    <xf numFmtId="3" fontId="9" fillId="12" borderId="39" xfId="0" applyNumberFormat="1" applyFont="1" applyFill="1" applyBorder="1" applyAlignment="1">
      <alignment horizontal="center" vertical="center"/>
    </xf>
    <xf numFmtId="165" fontId="9" fillId="12" borderId="65" xfId="0" applyNumberFormat="1" applyFont="1" applyFill="1" applyBorder="1" applyAlignment="1">
      <alignment horizontal="center" vertical="center"/>
    </xf>
    <xf numFmtId="165" fontId="15" fillId="16" borderId="0" xfId="0" applyNumberFormat="1" applyFont="1" applyFill="1" applyAlignment="1">
      <alignment horizontal="center" vertical="center" wrapText="1"/>
    </xf>
    <xf numFmtId="0" fontId="9" fillId="12" borderId="39" xfId="0" applyFont="1" applyFill="1" applyBorder="1" applyAlignment="1">
      <alignment vertical="center" wrapText="1"/>
    </xf>
    <xf numFmtId="9" fontId="9" fillId="0" borderId="39" xfId="0" applyNumberFormat="1" applyFont="1" applyBorder="1" applyAlignment="1">
      <alignment horizontal="center" vertical="center"/>
    </xf>
    <xf numFmtId="0" fontId="9" fillId="0" borderId="43" xfId="0" applyFont="1" applyBorder="1" applyAlignment="1">
      <alignment vertical="center"/>
    </xf>
    <xf numFmtId="9" fontId="9" fillId="0" borderId="69" xfId="0" applyNumberFormat="1" applyFont="1" applyBorder="1" applyAlignment="1">
      <alignment horizontal="center" vertical="center" wrapText="1"/>
    </xf>
    <xf numFmtId="0" fontId="9" fillId="0" borderId="124" xfId="0" applyFont="1" applyBorder="1" applyAlignment="1">
      <alignment horizontal="left" vertical="center" wrapText="1"/>
    </xf>
    <xf numFmtId="164" fontId="9" fillId="0" borderId="69" xfId="0" applyNumberFormat="1" applyFont="1" applyBorder="1" applyAlignment="1">
      <alignment horizontal="center" vertical="center" wrapText="1"/>
    </xf>
    <xf numFmtId="167" fontId="9" fillId="0" borderId="39" xfId="0" applyNumberFormat="1" applyFont="1" applyBorder="1" applyAlignment="1">
      <alignment horizontal="center" vertical="center"/>
    </xf>
    <xf numFmtId="0" fontId="9" fillId="12" borderId="40" xfId="0" applyFont="1" applyFill="1" applyBorder="1" applyAlignment="1">
      <alignment horizontal="center" vertical="center" wrapText="1"/>
    </xf>
    <xf numFmtId="0" fontId="9" fillId="12" borderId="71" xfId="0" applyFont="1" applyFill="1" applyBorder="1" applyAlignment="1">
      <alignment horizontal="center" vertical="center" wrapText="1"/>
    </xf>
    <xf numFmtId="0" fontId="9" fillId="12" borderId="39" xfId="0" applyFont="1" applyFill="1" applyBorder="1"/>
    <xf numFmtId="9" fontId="9" fillId="12" borderId="71" xfId="0" applyNumberFormat="1" applyFont="1" applyFill="1" applyBorder="1" applyAlignment="1">
      <alignment horizontal="center" vertical="center" wrapText="1"/>
    </xf>
    <xf numFmtId="0" fontId="9" fillId="12" borderId="125" xfId="0" applyFont="1" applyFill="1" applyBorder="1" applyAlignment="1">
      <alignment horizontal="left" vertical="center" wrapText="1"/>
    </xf>
    <xf numFmtId="9" fontId="9" fillId="12" borderId="41" xfId="0" applyNumberFormat="1" applyFont="1" applyFill="1" applyBorder="1" applyAlignment="1">
      <alignment horizontal="center" vertical="center"/>
    </xf>
    <xf numFmtId="0" fontId="9" fillId="12" borderId="39" xfId="0" applyFont="1" applyFill="1" applyBorder="1" applyAlignment="1">
      <alignment horizontal="center"/>
    </xf>
    <xf numFmtId="6" fontId="9" fillId="12" borderId="39" xfId="0" applyNumberFormat="1" applyFont="1" applyFill="1" applyBorder="1" applyAlignment="1">
      <alignment horizontal="center" vertical="center" wrapText="1"/>
    </xf>
    <xf numFmtId="6" fontId="9" fillId="12" borderId="21" xfId="0" applyNumberFormat="1" applyFont="1" applyFill="1" applyBorder="1" applyAlignment="1">
      <alignment horizontal="center" vertical="center" wrapText="1"/>
    </xf>
    <xf numFmtId="164" fontId="9" fillId="5" borderId="21" xfId="0" applyNumberFormat="1" applyFont="1" applyFill="1" applyBorder="1" applyAlignment="1">
      <alignment horizontal="center" vertical="center" wrapText="1"/>
    </xf>
    <xf numFmtId="0" fontId="9" fillId="5" borderId="21" xfId="0" applyFont="1" applyFill="1" applyBorder="1" applyAlignment="1">
      <alignment vertical="top" wrapText="1"/>
    </xf>
    <xf numFmtId="165" fontId="9" fillId="5" borderId="21" xfId="0" applyNumberFormat="1" applyFont="1" applyFill="1" applyBorder="1" applyAlignment="1">
      <alignment horizontal="center" vertical="center"/>
    </xf>
    <xf numFmtId="166" fontId="9" fillId="5" borderId="21" xfId="0" applyNumberFormat="1" applyFont="1" applyFill="1" applyBorder="1" applyAlignment="1">
      <alignment vertical="center"/>
    </xf>
    <xf numFmtId="0" fontId="9" fillId="5" borderId="21" xfId="0" applyFont="1" applyFill="1" applyBorder="1" applyAlignment="1">
      <alignment vertical="center" wrapText="1"/>
    </xf>
    <xf numFmtId="165" fontId="9" fillId="16" borderId="21" xfId="0" applyNumberFormat="1" applyFont="1" applyFill="1" applyBorder="1" applyAlignment="1">
      <alignment horizontal="center" vertical="center"/>
    </xf>
    <xf numFmtId="0" fontId="9" fillId="5" borderId="21" xfId="0" applyFont="1" applyFill="1" applyBorder="1" applyAlignment="1">
      <alignment horizontal="center" vertical="center"/>
    </xf>
    <xf numFmtId="166" fontId="9" fillId="16" borderId="21" xfId="0" applyNumberFormat="1" applyFont="1" applyFill="1" applyBorder="1" applyAlignment="1">
      <alignment horizontal="center" vertical="center"/>
    </xf>
    <xf numFmtId="1" fontId="9" fillId="12" borderId="39" xfId="0" applyNumberFormat="1" applyFont="1" applyFill="1" applyBorder="1" applyAlignment="1">
      <alignment horizontal="center" vertical="center" wrapText="1"/>
    </xf>
    <xf numFmtId="0" fontId="7" fillId="0" borderId="21" xfId="0" applyFont="1" applyBorder="1" applyAlignment="1">
      <alignment horizontal="left" vertical="center" wrapText="1"/>
    </xf>
    <xf numFmtId="0" fontId="7" fillId="5" borderId="21" xfId="0" applyFont="1" applyFill="1" applyBorder="1" applyAlignment="1">
      <alignment vertical="center" wrapText="1"/>
    </xf>
    <xf numFmtId="3" fontId="7" fillId="0" borderId="21" xfId="0" applyNumberFormat="1" applyFont="1" applyBorder="1" applyAlignment="1">
      <alignment horizontal="center" vertical="center"/>
    </xf>
    <xf numFmtId="0" fontId="7" fillId="0" borderId="21" xfId="0" applyFont="1" applyBorder="1" applyAlignment="1">
      <alignment horizontal="center" wrapText="1"/>
    </xf>
    <xf numFmtId="1" fontId="7" fillId="0" borderId="21" xfId="0" applyNumberFormat="1" applyFont="1" applyBorder="1" applyAlignment="1">
      <alignment horizontal="center" vertical="center"/>
    </xf>
    <xf numFmtId="0" fontId="7" fillId="0" borderId="21" xfId="0" applyFont="1" applyBorder="1" applyAlignment="1">
      <alignment horizontal="center"/>
    </xf>
    <xf numFmtId="0" fontId="7" fillId="5" borderId="21" xfId="0" applyFont="1" applyFill="1" applyBorder="1" applyAlignment="1">
      <alignment horizontal="center"/>
    </xf>
    <xf numFmtId="0" fontId="7" fillId="12" borderId="21" xfId="0" applyFont="1" applyFill="1" applyBorder="1" applyAlignment="1">
      <alignment wrapText="1"/>
    </xf>
    <xf numFmtId="0" fontId="7" fillId="12" borderId="21" xfId="0" applyFont="1" applyFill="1" applyBorder="1" applyAlignment="1">
      <alignment vertical="center"/>
    </xf>
    <xf numFmtId="10" fontId="7" fillId="12" borderId="21" xfId="0" applyNumberFormat="1" applyFont="1" applyFill="1" applyBorder="1" applyAlignment="1">
      <alignment vertical="center"/>
    </xf>
    <xf numFmtId="9" fontId="7" fillId="0" borderId="21" xfId="0" applyNumberFormat="1" applyFont="1" applyBorder="1" applyAlignment="1">
      <alignment horizontal="center" vertical="center"/>
    </xf>
    <xf numFmtId="10" fontId="7" fillId="0" borderId="21" xfId="0" applyNumberFormat="1" applyFont="1" applyBorder="1" applyAlignment="1">
      <alignment horizontal="center" vertical="center"/>
    </xf>
    <xf numFmtId="0" fontId="7" fillId="5" borderId="21" xfId="0" applyFont="1" applyFill="1" applyBorder="1" applyAlignment="1">
      <alignment horizontal="left" wrapText="1"/>
    </xf>
    <xf numFmtId="6" fontId="9" fillId="0" borderId="21" xfId="0" applyNumberFormat="1" applyFont="1" applyBorder="1" applyAlignment="1">
      <alignment horizontal="center" vertical="center"/>
    </xf>
    <xf numFmtId="6" fontId="9" fillId="0" borderId="21" xfId="0" applyNumberFormat="1" applyFont="1" applyBorder="1" applyAlignment="1">
      <alignment horizontal="center" vertical="center" wrapText="1"/>
    </xf>
    <xf numFmtId="9" fontId="9" fillId="0" borderId="77" xfId="0" applyNumberFormat="1" applyFont="1" applyBorder="1" applyAlignment="1">
      <alignment vertical="center" wrapText="1"/>
    </xf>
    <xf numFmtId="9" fontId="9" fillId="0" borderId="31" xfId="0" applyNumberFormat="1" applyFont="1" applyBorder="1" applyAlignment="1">
      <alignment vertical="center" wrapText="1"/>
    </xf>
    <xf numFmtId="0" fontId="9" fillId="12" borderId="61" xfId="0" applyFont="1" applyFill="1" applyBorder="1" applyAlignment="1">
      <alignment horizontal="center" vertical="center" wrapText="1"/>
    </xf>
    <xf numFmtId="0" fontId="9" fillId="12" borderId="49" xfId="0" applyFont="1" applyFill="1" applyBorder="1" applyAlignment="1">
      <alignment horizontal="center" vertical="center" wrapText="1"/>
    </xf>
    <xf numFmtId="9" fontId="9" fillId="5" borderId="49" xfId="0" applyNumberFormat="1" applyFont="1" applyFill="1" applyBorder="1" applyAlignment="1">
      <alignment horizontal="center" vertical="center"/>
    </xf>
    <xf numFmtId="9" fontId="9" fillId="5" borderId="50" xfId="0" applyNumberFormat="1" applyFont="1" applyFill="1" applyBorder="1" applyAlignment="1">
      <alignment horizontal="center" vertical="center"/>
    </xf>
    <xf numFmtId="0" fontId="9" fillId="0" borderId="77" xfId="0" applyFont="1" applyBorder="1" applyAlignment="1">
      <alignment horizontal="center" vertical="center" wrapText="1"/>
    </xf>
    <xf numFmtId="0" fontId="9" fillId="0" borderId="31" xfId="0" applyFont="1" applyBorder="1" applyAlignment="1">
      <alignment horizontal="center" vertical="center" wrapText="1"/>
    </xf>
    <xf numFmtId="9" fontId="9" fillId="5" borderId="50" xfId="0" applyNumberFormat="1" applyFont="1" applyFill="1" applyBorder="1" applyAlignment="1">
      <alignment horizontal="center" vertical="center" wrapText="1"/>
    </xf>
    <xf numFmtId="165" fontId="9" fillId="0" borderId="77" xfId="0" applyNumberFormat="1" applyFont="1" applyBorder="1" applyAlignment="1">
      <alignment horizontal="center" vertical="center"/>
    </xf>
    <xf numFmtId="165" fontId="9" fillId="0" borderId="31" xfId="0" applyNumberFormat="1" applyFont="1" applyBorder="1" applyAlignment="1">
      <alignment horizontal="center" vertical="center"/>
    </xf>
    <xf numFmtId="166" fontId="9" fillId="0" borderId="77" xfId="0" applyNumberFormat="1" applyFont="1" applyBorder="1" applyAlignment="1">
      <alignment horizontal="center" vertical="center"/>
    </xf>
    <xf numFmtId="0" fontId="9" fillId="0" borderId="63" xfId="0" applyFont="1" applyBorder="1"/>
    <xf numFmtId="0" fontId="9" fillId="0" borderId="21" xfId="0" applyFont="1" applyBorder="1" applyAlignment="1">
      <alignment horizontal="center"/>
    </xf>
    <xf numFmtId="9" fontId="9" fillId="0" borderId="17" xfId="0" applyNumberFormat="1" applyFont="1" applyBorder="1" applyAlignment="1">
      <alignment vertical="center" wrapText="1"/>
    </xf>
    <xf numFmtId="9" fontId="9" fillId="0" borderId="38" xfId="0" applyNumberFormat="1" applyFont="1" applyBorder="1" applyAlignment="1">
      <alignment vertical="center" wrapText="1"/>
    </xf>
    <xf numFmtId="9" fontId="9" fillId="5" borderId="29" xfId="0" applyNumberFormat="1" applyFont="1" applyFill="1" applyBorder="1" applyAlignment="1">
      <alignment horizontal="center" vertical="center" wrapText="1"/>
    </xf>
    <xf numFmtId="0" fontId="9" fillId="5" borderId="29" xfId="0" applyFont="1" applyFill="1" applyBorder="1" applyAlignment="1">
      <alignment horizontal="center" vertical="center" wrapText="1"/>
    </xf>
    <xf numFmtId="9" fontId="9" fillId="5" borderId="29" xfId="0" applyNumberFormat="1" applyFont="1" applyFill="1" applyBorder="1" applyAlignment="1">
      <alignment horizontal="center" vertical="center"/>
    </xf>
    <xf numFmtId="164" fontId="9" fillId="5" borderId="29" xfId="0" applyNumberFormat="1" applyFont="1" applyFill="1" applyBorder="1" applyAlignment="1">
      <alignment horizontal="center" vertical="center" wrapText="1"/>
    </xf>
    <xf numFmtId="0" fontId="9" fillId="5" borderId="29" xfId="0" applyFont="1" applyFill="1" applyBorder="1" applyAlignment="1">
      <alignment horizontal="left" vertical="center" wrapText="1"/>
    </xf>
    <xf numFmtId="0" fontId="9" fillId="5" borderId="65" xfId="0" applyFont="1" applyFill="1" applyBorder="1" applyAlignment="1">
      <alignment horizontal="center" vertical="center" wrapText="1"/>
    </xf>
    <xf numFmtId="9" fontId="9" fillId="5" borderId="53" xfId="0" applyNumberFormat="1" applyFont="1" applyFill="1" applyBorder="1" applyAlignment="1">
      <alignment horizontal="center" vertical="center"/>
    </xf>
    <xf numFmtId="164" fontId="9" fillId="5" borderId="65" xfId="0" applyNumberFormat="1" applyFont="1" applyFill="1" applyBorder="1" applyAlignment="1">
      <alignment horizontal="center" vertical="center" wrapText="1"/>
    </xf>
    <xf numFmtId="9" fontId="9" fillId="5" borderId="36" xfId="0" applyNumberFormat="1" applyFont="1" applyFill="1" applyBorder="1" applyAlignment="1">
      <alignment horizontal="center" vertical="center"/>
    </xf>
    <xf numFmtId="0" fontId="9" fillId="5" borderId="56" xfId="0" applyFont="1" applyFill="1" applyBorder="1" applyAlignment="1">
      <alignment horizontal="left" vertical="center" wrapText="1"/>
    </xf>
    <xf numFmtId="165" fontId="9" fillId="5" borderId="39" xfId="0" applyNumberFormat="1" applyFont="1" applyFill="1" applyBorder="1" applyAlignment="1">
      <alignment horizontal="center" vertical="center"/>
    </xf>
    <xf numFmtId="166" fontId="9" fillId="5" borderId="39" xfId="0" applyNumberFormat="1" applyFont="1" applyFill="1" applyBorder="1" applyAlignment="1">
      <alignment horizontal="center" vertical="center"/>
    </xf>
    <xf numFmtId="166" fontId="9" fillId="5" borderId="21" xfId="0" applyNumberFormat="1" applyFont="1" applyFill="1" applyBorder="1" applyAlignment="1">
      <alignment horizontal="center" vertical="center"/>
    </xf>
    <xf numFmtId="165" fontId="9" fillId="16" borderId="39" xfId="0" applyNumberFormat="1" applyFont="1" applyFill="1" applyBorder="1" applyAlignment="1">
      <alignment horizontal="center" vertical="center"/>
    </xf>
    <xf numFmtId="166" fontId="9" fillId="16" borderId="39" xfId="0" applyNumberFormat="1" applyFont="1" applyFill="1" applyBorder="1" applyAlignment="1">
      <alignment horizontal="center" vertical="center"/>
    </xf>
    <xf numFmtId="0" fontId="9" fillId="12" borderId="36" xfId="0" applyFont="1" applyFill="1" applyBorder="1" applyAlignment="1">
      <alignment horizontal="center" vertical="center" wrapText="1"/>
    </xf>
    <xf numFmtId="9" fontId="9" fillId="12" borderId="21" xfId="0" applyNumberFormat="1" applyFont="1" applyFill="1" applyBorder="1" applyAlignment="1">
      <alignment horizontal="left" vertical="center" wrapText="1"/>
    </xf>
    <xf numFmtId="9" fontId="9" fillId="12" borderId="65" xfId="0" applyNumberFormat="1" applyFont="1" applyFill="1" applyBorder="1" applyAlignment="1">
      <alignment vertical="center" wrapText="1"/>
    </xf>
    <xf numFmtId="9" fontId="9" fillId="12" borderId="21" xfId="0" applyNumberFormat="1" applyFont="1" applyFill="1" applyBorder="1" applyAlignment="1">
      <alignment vertical="center" wrapText="1"/>
    </xf>
    <xf numFmtId="9" fontId="9" fillId="12" borderId="40" xfId="0" applyNumberFormat="1" applyFont="1" applyFill="1" applyBorder="1" applyAlignment="1">
      <alignment vertical="center" wrapText="1"/>
    </xf>
    <xf numFmtId="9" fontId="9" fillId="5" borderId="21" xfId="0" applyNumberFormat="1" applyFont="1" applyFill="1" applyBorder="1" applyAlignment="1">
      <alignment horizontal="center" vertical="center" wrapText="1"/>
    </xf>
    <xf numFmtId="9" fontId="9" fillId="12" borderId="112" xfId="0" applyNumberFormat="1" applyFont="1" applyFill="1" applyBorder="1" applyAlignment="1">
      <alignment vertical="center" wrapText="1"/>
    </xf>
    <xf numFmtId="9" fontId="9" fillId="12" borderId="46" xfId="0" applyNumberFormat="1" applyFont="1" applyFill="1" applyBorder="1" applyAlignment="1">
      <alignment vertical="center" wrapText="1"/>
    </xf>
    <xf numFmtId="9" fontId="9" fillId="12" borderId="47" xfId="0" applyNumberFormat="1" applyFont="1" applyFill="1" applyBorder="1" applyAlignment="1">
      <alignment vertical="center" wrapText="1"/>
    </xf>
    <xf numFmtId="9" fontId="9" fillId="2" borderId="21" xfId="0" applyNumberFormat="1" applyFont="1" applyFill="1" applyBorder="1" applyAlignment="1">
      <alignment horizontal="center" vertical="center"/>
    </xf>
    <xf numFmtId="0" fontId="9" fillId="2" borderId="65" xfId="0" applyFont="1" applyFill="1" applyBorder="1" applyAlignment="1">
      <alignment horizontal="center" vertical="center"/>
    </xf>
    <xf numFmtId="0" fontId="9" fillId="2" borderId="21" xfId="0" applyFont="1" applyFill="1" applyBorder="1" applyAlignment="1">
      <alignment horizontal="center" vertical="center"/>
    </xf>
    <xf numFmtId="9" fontId="9" fillId="2" borderId="53" xfId="0" applyNumberFormat="1" applyFont="1" applyFill="1" applyBorder="1" applyAlignment="1">
      <alignment horizontal="center" vertical="center"/>
    </xf>
    <xf numFmtId="164" fontId="9" fillId="2" borderId="65" xfId="0" applyNumberFormat="1" applyFont="1" applyFill="1" applyBorder="1" applyAlignment="1">
      <alignment horizontal="center" vertical="center" wrapText="1"/>
    </xf>
    <xf numFmtId="164" fontId="9" fillId="2" borderId="21" xfId="0" applyNumberFormat="1" applyFont="1" applyFill="1" applyBorder="1" applyAlignment="1">
      <alignment horizontal="center" vertical="center" wrapText="1"/>
    </xf>
    <xf numFmtId="9" fontId="9" fillId="2" borderId="36" xfId="0" applyNumberFormat="1" applyFont="1" applyFill="1" applyBorder="1" applyAlignment="1">
      <alignment horizontal="center" vertical="center"/>
    </xf>
    <xf numFmtId="165" fontId="9" fillId="2" borderId="39" xfId="0" applyNumberFormat="1" applyFont="1" applyFill="1" applyBorder="1" applyAlignment="1">
      <alignment horizontal="center" vertical="center"/>
    </xf>
    <xf numFmtId="165" fontId="9" fillId="2" borderId="21" xfId="0" applyNumberFormat="1" applyFont="1" applyFill="1" applyBorder="1" applyAlignment="1">
      <alignment horizontal="center" vertical="center"/>
    </xf>
    <xf numFmtId="166" fontId="9" fillId="2" borderId="39" xfId="0" applyNumberFormat="1" applyFont="1" applyFill="1" applyBorder="1" applyAlignment="1">
      <alignment horizontal="center" vertical="center"/>
    </xf>
    <xf numFmtId="166" fontId="9" fillId="2" borderId="21" xfId="0" applyNumberFormat="1" applyFont="1" applyFill="1" applyBorder="1" applyAlignment="1">
      <alignment horizontal="center" vertical="center"/>
    </xf>
    <xf numFmtId="164" fontId="9" fillId="0" borderId="21" xfId="0" applyNumberFormat="1" applyFont="1" applyBorder="1" applyAlignment="1">
      <alignment horizontal="center" vertical="center"/>
    </xf>
    <xf numFmtId="9" fontId="9" fillId="0" borderId="55" xfId="0" applyNumberFormat="1" applyFont="1" applyBorder="1" applyAlignment="1">
      <alignment horizontal="center" vertical="center" wrapText="1"/>
    </xf>
    <xf numFmtId="9" fontId="9" fillId="0" borderId="31" xfId="0" applyNumberFormat="1" applyFont="1" applyBorder="1" applyAlignment="1">
      <alignment horizontal="center" vertical="center" wrapText="1"/>
    </xf>
    <xf numFmtId="9" fontId="9" fillId="0" borderId="39" xfId="0" applyNumberFormat="1" applyFont="1" applyBorder="1" applyAlignment="1">
      <alignment horizontal="left" vertical="center" wrapText="1"/>
    </xf>
    <xf numFmtId="167" fontId="9" fillId="12" borderId="29" xfId="0" applyNumberFormat="1" applyFont="1" applyFill="1" applyBorder="1" applyAlignment="1">
      <alignment horizontal="center" vertical="center"/>
    </xf>
    <xf numFmtId="9" fontId="9" fillId="12" borderId="57" xfId="0" applyNumberFormat="1" applyFont="1" applyFill="1" applyBorder="1" applyAlignment="1">
      <alignment horizontal="center" vertical="center" wrapText="1"/>
    </xf>
    <xf numFmtId="9" fontId="9" fillId="12" borderId="65" xfId="0" applyNumberFormat="1" applyFont="1" applyFill="1" applyBorder="1" applyAlignment="1">
      <alignment horizontal="center" vertical="center" wrapText="1"/>
    </xf>
    <xf numFmtId="9" fontId="9" fillId="2" borderId="57" xfId="0" applyNumberFormat="1" applyFont="1" applyFill="1" applyBorder="1" applyAlignment="1">
      <alignment horizontal="center" vertical="center"/>
    </xf>
    <xf numFmtId="0" fontId="9" fillId="2" borderId="39" xfId="0" applyFont="1" applyFill="1" applyBorder="1" applyAlignment="1">
      <alignment horizontal="center" vertical="center"/>
    </xf>
    <xf numFmtId="0" fontId="9" fillId="0" borderId="97" xfId="0" applyFont="1" applyBorder="1" applyAlignment="1">
      <alignment horizontal="left" vertical="center" wrapText="1"/>
    </xf>
    <xf numFmtId="0" fontId="9" fillId="0" borderId="97" xfId="0" applyFont="1" applyBorder="1" applyAlignment="1">
      <alignment horizontal="left" vertical="center"/>
    </xf>
    <xf numFmtId="10" fontId="9" fillId="0" borderId="97" xfId="0" applyNumberFormat="1" applyFont="1" applyBorder="1" applyAlignment="1">
      <alignment horizontal="center" vertical="center"/>
    </xf>
    <xf numFmtId="0" fontId="9" fillId="0" borderId="98" xfId="0" applyFont="1" applyBorder="1" applyAlignment="1">
      <alignment horizontal="center" vertical="center" wrapText="1"/>
    </xf>
    <xf numFmtId="0" fontId="9" fillId="0" borderId="43" xfId="0" applyFont="1" applyBorder="1"/>
    <xf numFmtId="0" fontId="9" fillId="16" borderId="76" xfId="0" applyFont="1" applyFill="1" applyBorder="1" applyAlignment="1">
      <alignment horizontal="left" vertical="center" wrapText="1"/>
    </xf>
    <xf numFmtId="2" fontId="9" fillId="0" borderId="39" xfId="0" applyNumberFormat="1" applyFont="1" applyBorder="1" applyAlignment="1">
      <alignment horizontal="center" vertical="center"/>
    </xf>
    <xf numFmtId="0" fontId="9" fillId="0" borderId="31" xfId="0" applyFont="1" applyBorder="1" applyAlignment="1">
      <alignment vertical="center" wrapText="1"/>
    </xf>
    <xf numFmtId="0" fontId="9" fillId="0" borderId="79" xfId="0" applyFont="1" applyBorder="1" applyAlignment="1">
      <alignment horizontal="center" vertical="center" wrapText="1"/>
    </xf>
    <xf numFmtId="0" fontId="9" fillId="0" borderId="109" xfId="0" applyFont="1" applyBorder="1" applyAlignment="1">
      <alignment horizontal="center" vertical="center" wrapText="1"/>
    </xf>
    <xf numFmtId="0" fontId="9" fillId="0" borderId="66" xfId="0" applyFont="1" applyBorder="1" applyAlignment="1">
      <alignment vertical="center"/>
    </xf>
    <xf numFmtId="9" fontId="9" fillId="0" borderId="57" xfId="0" applyNumberFormat="1" applyFont="1" applyBorder="1" applyAlignment="1">
      <alignment vertical="center" wrapText="1"/>
    </xf>
    <xf numFmtId="0" fontId="9" fillId="0" borderId="109" xfId="0" applyFont="1" applyBorder="1" applyAlignment="1">
      <alignment horizontal="left" vertical="center" wrapText="1"/>
    </xf>
    <xf numFmtId="1" fontId="9" fillId="0" borderId="39" xfId="0" applyNumberFormat="1" applyFont="1" applyBorder="1" applyAlignment="1">
      <alignment horizontal="center" vertical="center"/>
    </xf>
    <xf numFmtId="1" fontId="9" fillId="0" borderId="21" xfId="0" applyNumberFormat="1" applyFont="1" applyBorder="1" applyAlignment="1">
      <alignment horizontal="center" vertical="center"/>
    </xf>
    <xf numFmtId="0" fontId="9" fillId="12" borderId="66" xfId="0" applyFont="1" applyFill="1" applyBorder="1" applyAlignment="1">
      <alignment vertical="center"/>
    </xf>
    <xf numFmtId="0" fontId="9" fillId="12" borderId="56" xfId="0" applyFont="1" applyFill="1" applyBorder="1" applyAlignment="1">
      <alignment horizontal="center" vertical="center"/>
    </xf>
    <xf numFmtId="37" fontId="9" fillId="0" borderId="39" xfId="0" applyNumberFormat="1" applyFont="1" applyBorder="1" applyAlignment="1">
      <alignment vertical="center" wrapText="1"/>
    </xf>
    <xf numFmtId="164" fontId="9" fillId="16" borderId="21" xfId="0" applyNumberFormat="1" applyFont="1" applyFill="1" applyBorder="1" applyAlignment="1">
      <alignment horizontal="center" vertical="center" wrapText="1"/>
    </xf>
    <xf numFmtId="0" fontId="9" fillId="16" borderId="121" xfId="0" applyFont="1" applyFill="1" applyBorder="1" applyAlignment="1">
      <alignment horizontal="left" vertical="center" wrapText="1"/>
    </xf>
    <xf numFmtId="0" fontId="9" fillId="0" borderId="54" xfId="0" applyFont="1" applyBorder="1" applyAlignment="1">
      <alignment vertical="center" wrapText="1"/>
    </xf>
    <xf numFmtId="166" fontId="9" fillId="12" borderId="41" xfId="0" applyNumberFormat="1" applyFont="1" applyFill="1" applyBorder="1" applyAlignment="1">
      <alignment vertical="center"/>
    </xf>
    <xf numFmtId="166" fontId="9" fillId="12" borderId="29" xfId="0" applyNumberFormat="1" applyFont="1" applyFill="1" applyBorder="1" applyAlignment="1">
      <alignment vertical="center"/>
    </xf>
    <xf numFmtId="9" fontId="9" fillId="12" borderId="29" xfId="0" applyNumberFormat="1" applyFont="1" applyFill="1" applyBorder="1" applyAlignment="1">
      <alignment vertical="center"/>
    </xf>
    <xf numFmtId="0" fontId="9" fillId="0" borderId="21" xfId="0" applyFont="1" applyBorder="1" applyAlignment="1">
      <alignment horizontal="left" vertical="center"/>
    </xf>
    <xf numFmtId="168" fontId="7" fillId="0" borderId="21" xfId="0" applyNumberFormat="1" applyFont="1" applyBorder="1" applyAlignment="1">
      <alignment horizontal="center" vertical="center"/>
    </xf>
    <xf numFmtId="0" fontId="9" fillId="12" borderId="66" xfId="0" applyFont="1" applyFill="1" applyBorder="1" applyAlignment="1">
      <alignment vertical="center" wrapText="1"/>
    </xf>
    <xf numFmtId="166" fontId="9" fillId="12" borderId="48" xfId="0" applyNumberFormat="1" applyFont="1" applyFill="1" applyBorder="1" applyAlignment="1">
      <alignment vertical="center"/>
    </xf>
    <xf numFmtId="166" fontId="9" fillId="12" borderId="49" xfId="0" applyNumberFormat="1" applyFont="1" applyFill="1" applyBorder="1" applyAlignment="1">
      <alignment vertical="center"/>
    </xf>
    <xf numFmtId="0" fontId="9" fillId="12" borderId="51" xfId="0" applyFont="1" applyFill="1" applyBorder="1" applyAlignment="1">
      <alignment vertical="center" wrapText="1"/>
    </xf>
    <xf numFmtId="165" fontId="9" fillId="12" borderId="48" xfId="0" applyNumberFormat="1" applyFont="1" applyFill="1" applyBorder="1" applyAlignment="1">
      <alignment vertical="center"/>
    </xf>
    <xf numFmtId="165" fontId="9" fillId="12" borderId="49" xfId="0" applyNumberFormat="1" applyFont="1" applyFill="1" applyBorder="1" applyAlignment="1">
      <alignment vertical="center"/>
    </xf>
    <xf numFmtId="166" fontId="9" fillId="12" borderId="48" xfId="0" applyNumberFormat="1" applyFont="1" applyFill="1" applyBorder="1" applyAlignment="1">
      <alignment horizontal="center" vertical="center"/>
    </xf>
    <xf numFmtId="0" fontId="9" fillId="12" borderId="56" xfId="0" applyFont="1" applyFill="1" applyBorder="1"/>
    <xf numFmtId="0" fontId="7" fillId="12" borderId="21" xfId="0" applyFont="1" applyFill="1" applyBorder="1" applyAlignment="1">
      <alignment horizontal="left" vertical="center"/>
    </xf>
    <xf numFmtId="0" fontId="7" fillId="0" borderId="55" xfId="0" applyFont="1" applyBorder="1" applyAlignment="1">
      <alignment horizontal="center" vertical="center"/>
    </xf>
    <xf numFmtId="0" fontId="7" fillId="12" borderId="111" xfId="0" applyFont="1" applyFill="1" applyBorder="1" applyAlignment="1">
      <alignment vertical="center"/>
    </xf>
    <xf numFmtId="0" fontId="9" fillId="0" borderId="55" xfId="0" applyFont="1" applyBorder="1" applyAlignment="1">
      <alignment horizontal="center" vertical="center" wrapText="1"/>
    </xf>
    <xf numFmtId="9" fontId="9" fillId="6" borderId="46" xfId="0" applyNumberFormat="1" applyFont="1" applyFill="1" applyBorder="1" applyAlignment="1">
      <alignment horizontal="center" vertical="center"/>
    </xf>
    <xf numFmtId="0" fontId="9" fillId="12" borderId="21" xfId="0" applyFont="1" applyFill="1" applyBorder="1" applyAlignment="1">
      <alignment wrapText="1"/>
    </xf>
    <xf numFmtId="180" fontId="9" fillId="0" borderId="39" xfId="0" applyNumberFormat="1" applyFont="1" applyBorder="1" applyAlignment="1">
      <alignment horizontal="center" vertical="center"/>
    </xf>
    <xf numFmtId="0" fontId="9" fillId="12" borderId="29" xfId="0" applyFont="1" applyFill="1" applyBorder="1" applyAlignment="1">
      <alignment wrapText="1"/>
    </xf>
    <xf numFmtId="164" fontId="9" fillId="0" borderId="58" xfId="0" applyNumberFormat="1" applyFont="1" applyBorder="1" applyAlignment="1">
      <alignment horizontal="center" vertical="center" wrapText="1"/>
    </xf>
    <xf numFmtId="9" fontId="9" fillId="6" borderId="75" xfId="0" applyNumberFormat="1" applyFont="1" applyFill="1" applyBorder="1" applyAlignment="1">
      <alignment horizontal="center" vertical="center"/>
    </xf>
    <xf numFmtId="9" fontId="9" fillId="13" borderId="75" xfId="0" applyNumberFormat="1" applyFont="1" applyFill="1" applyBorder="1" applyAlignment="1">
      <alignment vertical="center"/>
    </xf>
    <xf numFmtId="165" fontId="9" fillId="12" borderId="21" xfId="0" applyNumberFormat="1" applyFont="1" applyFill="1" applyBorder="1" applyAlignment="1">
      <alignment vertical="center"/>
    </xf>
    <xf numFmtId="0" fontId="7" fillId="5" borderId="40" xfId="0" applyFont="1" applyFill="1" applyBorder="1" applyAlignment="1">
      <alignment horizontal="center" vertical="center"/>
    </xf>
    <xf numFmtId="0" fontId="7" fillId="5" borderId="127" xfId="0" applyFont="1" applyFill="1" applyBorder="1"/>
    <xf numFmtId="0" fontId="9" fillId="12" borderId="40" xfId="0" applyFont="1" applyFill="1" applyBorder="1" applyAlignment="1">
      <alignment horizontal="center" vertical="center"/>
    </xf>
    <xf numFmtId="0" fontId="9" fillId="12" borderId="46" xfId="0" applyFont="1" applyFill="1" applyBorder="1"/>
    <xf numFmtId="0" fontId="9" fillId="12" borderId="74" xfId="0" applyFont="1" applyFill="1" applyBorder="1" applyAlignment="1">
      <alignment horizontal="center" vertical="center"/>
    </xf>
    <xf numFmtId="0" fontId="9" fillId="5" borderId="74" xfId="0" applyFont="1" applyFill="1" applyBorder="1"/>
    <xf numFmtId="0" fontId="9" fillId="12" borderId="111" xfId="0" applyFont="1" applyFill="1" applyBorder="1" applyAlignment="1">
      <alignment vertical="center" wrapText="1"/>
    </xf>
    <xf numFmtId="0" fontId="9" fillId="12" borderId="67" xfId="0" applyFont="1" applyFill="1" applyBorder="1" applyAlignment="1">
      <alignment horizontal="left" wrapText="1"/>
    </xf>
    <xf numFmtId="0" fontId="9" fillId="12" borderId="86" xfId="0" applyFont="1" applyFill="1" applyBorder="1" applyAlignment="1">
      <alignment horizontal="center" vertical="center"/>
    </xf>
    <xf numFmtId="9" fontId="9" fillId="12" borderId="86" xfId="0" applyNumberFormat="1" applyFont="1" applyFill="1" applyBorder="1" applyAlignment="1">
      <alignment horizontal="center" vertical="center"/>
    </xf>
    <xf numFmtId="0" fontId="9" fillId="12" borderId="87" xfId="0" applyFont="1" applyFill="1" applyBorder="1" applyAlignment="1">
      <alignment vertical="center"/>
    </xf>
    <xf numFmtId="0" fontId="9" fillId="12" borderId="83" xfId="0" applyFont="1" applyFill="1" applyBorder="1" applyAlignment="1">
      <alignment vertical="center"/>
    </xf>
    <xf numFmtId="0" fontId="9" fillId="12" borderId="89" xfId="0" applyFont="1" applyFill="1" applyBorder="1" applyAlignment="1">
      <alignment vertical="center"/>
    </xf>
    <xf numFmtId="0" fontId="9" fillId="12" borderId="89" xfId="0" applyFont="1" applyFill="1" applyBorder="1" applyAlignment="1">
      <alignment horizontal="left" vertical="center" wrapText="1"/>
    </xf>
    <xf numFmtId="0" fontId="9" fillId="12" borderId="91" xfId="0" applyFont="1" applyFill="1" applyBorder="1" applyAlignment="1">
      <alignment vertical="center"/>
    </xf>
    <xf numFmtId="0" fontId="9" fillId="12" borderId="83" xfId="0" applyFont="1" applyFill="1" applyBorder="1"/>
    <xf numFmtId="0" fontId="9" fillId="12" borderId="90" xfId="0" applyFont="1" applyFill="1" applyBorder="1" applyAlignment="1">
      <alignment horizontal="center" vertical="center"/>
    </xf>
    <xf numFmtId="9" fontId="9" fillId="6" borderId="90" xfId="0" applyNumberFormat="1" applyFont="1" applyFill="1" applyBorder="1" applyAlignment="1">
      <alignment horizontal="center" vertical="center"/>
    </xf>
    <xf numFmtId="0" fontId="9" fillId="5" borderId="90" xfId="0" applyFont="1" applyFill="1" applyBorder="1"/>
    <xf numFmtId="0" fontId="9" fillId="12" borderId="89" xfId="0" applyFont="1" applyFill="1" applyBorder="1" applyAlignment="1">
      <alignment vertical="center" wrapText="1"/>
    </xf>
    <xf numFmtId="0" fontId="9" fillId="12" borderId="91" xfId="0" applyFont="1" applyFill="1" applyBorder="1" applyAlignment="1">
      <alignment wrapText="1"/>
    </xf>
    <xf numFmtId="9" fontId="9" fillId="0" borderId="0" xfId="0" applyNumberFormat="1" applyFont="1" applyAlignment="1">
      <alignment vertical="center"/>
    </xf>
    <xf numFmtId="0" fontId="9" fillId="19" borderId="21" xfId="0" applyFont="1" applyFill="1" applyBorder="1" applyAlignment="1">
      <alignment horizontal="left" vertical="center"/>
    </xf>
    <xf numFmtId="0" fontId="9" fillId="19" borderId="116" xfId="0" applyFont="1" applyFill="1" applyBorder="1" applyAlignment="1">
      <alignment vertical="center"/>
    </xf>
    <xf numFmtId="0" fontId="9" fillId="19" borderId="46" xfId="0" applyFont="1" applyFill="1" applyBorder="1" applyAlignment="1">
      <alignment horizontal="left" vertical="center" wrapText="1"/>
    </xf>
    <xf numFmtId="0" fontId="7" fillId="0" borderId="0" xfId="0" applyFont="1" applyAlignment="1">
      <alignment vertical="center"/>
    </xf>
    <xf numFmtId="0" fontId="12" fillId="5" borderId="128" xfId="0" applyFont="1" applyFill="1" applyBorder="1" applyAlignment="1">
      <alignment horizontal="center" vertical="center" wrapText="1"/>
    </xf>
    <xf numFmtId="0" fontId="12" fillId="19" borderId="128" xfId="0" applyFont="1" applyFill="1" applyBorder="1" applyAlignment="1">
      <alignment horizontal="center" vertical="center" wrapText="1"/>
    </xf>
    <xf numFmtId="0" fontId="12" fillId="13" borderId="128" xfId="0" applyFont="1" applyFill="1" applyBorder="1" applyAlignment="1">
      <alignment horizontal="center" vertical="center" wrapText="1"/>
    </xf>
    <xf numFmtId="0" fontId="12" fillId="3" borderId="128" xfId="0" applyFont="1" applyFill="1" applyBorder="1" applyAlignment="1">
      <alignment horizontal="center" vertical="center" wrapText="1"/>
    </xf>
    <xf numFmtId="0" fontId="12" fillId="6" borderId="128" xfId="0" applyFont="1" applyFill="1" applyBorder="1" applyAlignment="1">
      <alignment horizontal="center" vertical="center" wrapText="1"/>
    </xf>
    <xf numFmtId="0" fontId="12" fillId="22" borderId="128" xfId="0" applyFont="1" applyFill="1" applyBorder="1" applyAlignment="1">
      <alignment horizontal="center" vertical="center" wrapText="1"/>
    </xf>
    <xf numFmtId="0" fontId="7" fillId="0" borderId="129" xfId="0" applyFont="1" applyBorder="1" applyAlignment="1">
      <alignment vertical="center" wrapText="1"/>
    </xf>
    <xf numFmtId="0" fontId="7" fillId="0" borderId="128" xfId="0" applyFont="1" applyBorder="1" applyAlignment="1">
      <alignment horizontal="center" vertical="center" wrapText="1"/>
    </xf>
    <xf numFmtId="0" fontId="7" fillId="0" borderId="128" xfId="0" applyFont="1" applyBorder="1" applyAlignment="1">
      <alignment vertical="center" wrapText="1"/>
    </xf>
    <xf numFmtId="0" fontId="7" fillId="5" borderId="128" xfId="0" applyFont="1" applyFill="1" applyBorder="1" applyAlignment="1">
      <alignment horizontal="center" vertical="center" wrapText="1"/>
    </xf>
    <xf numFmtId="0" fontId="7" fillId="19" borderId="128" xfId="0" applyFont="1" applyFill="1" applyBorder="1" applyAlignment="1">
      <alignment horizontal="center" vertical="center" wrapText="1"/>
    </xf>
    <xf numFmtId="0" fontId="7" fillId="13" borderId="128" xfId="0" applyFont="1" applyFill="1" applyBorder="1" applyAlignment="1">
      <alignment horizontal="center" vertical="center" wrapText="1"/>
    </xf>
    <xf numFmtId="0" fontId="7" fillId="3" borderId="128" xfId="0" applyFont="1" applyFill="1" applyBorder="1" applyAlignment="1">
      <alignment horizontal="center" vertical="center" wrapText="1"/>
    </xf>
    <xf numFmtId="0" fontId="7" fillId="6" borderId="128" xfId="0" applyFont="1" applyFill="1" applyBorder="1" applyAlignment="1">
      <alignment horizontal="center" vertical="center" wrapText="1"/>
    </xf>
    <xf numFmtId="0" fontId="7" fillId="22" borderId="128" xfId="0" applyFont="1" applyFill="1" applyBorder="1" applyAlignment="1">
      <alignment horizontal="center" vertical="center" wrapText="1"/>
    </xf>
    <xf numFmtId="0" fontId="16" fillId="6" borderId="21" xfId="0" applyFont="1" applyFill="1" applyBorder="1" applyAlignment="1">
      <alignment horizontal="center" vertical="center"/>
    </xf>
    <xf numFmtId="0" fontId="16" fillId="5" borderId="12" xfId="0" applyFont="1" applyFill="1" applyBorder="1" applyAlignment="1">
      <alignment horizontal="center" vertical="center" wrapText="1"/>
    </xf>
    <xf numFmtId="0" fontId="16" fillId="5" borderId="12" xfId="0" applyFont="1" applyFill="1" applyBorder="1" applyAlignment="1">
      <alignment horizontal="center" vertical="center"/>
    </xf>
    <xf numFmtId="0" fontId="16" fillId="6" borderId="12" xfId="0" applyFont="1" applyFill="1" applyBorder="1" applyAlignment="1">
      <alignment horizontal="center" vertical="center" wrapText="1"/>
    </xf>
    <xf numFmtId="0" fontId="16" fillId="6" borderId="12" xfId="0" applyFont="1" applyFill="1" applyBorder="1" applyAlignment="1">
      <alignment horizontal="center" vertical="center"/>
    </xf>
    <xf numFmtId="0" fontId="17" fillId="5" borderId="12" xfId="0" quotePrefix="1" applyFont="1" applyFill="1" applyBorder="1" applyAlignment="1">
      <alignment vertical="center" wrapText="1"/>
    </xf>
    <xf numFmtId="0" fontId="17" fillId="6" borderId="12" xfId="0" applyFont="1" applyFill="1" applyBorder="1" applyAlignment="1">
      <alignment horizontal="center" vertical="center" wrapText="1"/>
    </xf>
    <xf numFmtId="0" fontId="17" fillId="6" borderId="12" xfId="0" quotePrefix="1" applyFont="1" applyFill="1" applyBorder="1" applyAlignment="1">
      <alignment vertical="center" wrapText="1"/>
    </xf>
    <xf numFmtId="0" fontId="17" fillId="5" borderId="51" xfId="0" applyFont="1" applyFill="1" applyBorder="1" applyAlignment="1">
      <alignment vertical="center" wrapText="1"/>
    </xf>
    <xf numFmtId="0" fontId="17" fillId="6" borderId="51" xfId="0" applyFont="1" applyFill="1" applyBorder="1" applyAlignment="1">
      <alignment horizontal="center" vertical="center" wrapText="1"/>
    </xf>
    <xf numFmtId="0" fontId="17" fillId="6" borderId="51" xfId="0" applyFont="1" applyFill="1" applyBorder="1" applyAlignment="1">
      <alignment vertical="center" wrapText="1"/>
    </xf>
    <xf numFmtId="0" fontId="17" fillId="5" borderId="51" xfId="0" quotePrefix="1" applyFont="1" applyFill="1" applyBorder="1" applyAlignment="1">
      <alignment vertical="center" wrapText="1"/>
    </xf>
    <xf numFmtId="0" fontId="17" fillId="6" borderId="51" xfId="0" quotePrefix="1" applyFont="1" applyFill="1" applyBorder="1" applyAlignment="1">
      <alignment vertical="center" wrapText="1"/>
    </xf>
    <xf numFmtId="0" fontId="17" fillId="5" borderId="95" xfId="0" quotePrefix="1" applyFont="1" applyFill="1" applyBorder="1" applyAlignment="1">
      <alignment vertical="center" wrapText="1"/>
    </xf>
    <xf numFmtId="0" fontId="17" fillId="5" borderId="13" xfId="0" applyFont="1" applyFill="1" applyBorder="1" applyAlignment="1">
      <alignment horizontal="center" vertical="center" wrapText="1"/>
    </xf>
    <xf numFmtId="0" fontId="17" fillId="5" borderId="13" xfId="0" quotePrefix="1" applyFont="1" applyFill="1" applyBorder="1" applyAlignment="1">
      <alignment vertical="center" wrapText="1"/>
    </xf>
    <xf numFmtId="0" fontId="17" fillId="6" borderId="13" xfId="0" applyFont="1" applyFill="1" applyBorder="1" applyAlignment="1">
      <alignment vertical="center" wrapText="1"/>
    </xf>
    <xf numFmtId="0" fontId="17" fillId="6" borderId="13" xfId="0" quotePrefix="1" applyFont="1" applyFill="1" applyBorder="1" applyAlignment="1">
      <alignment vertical="center" wrapText="1"/>
    </xf>
    <xf numFmtId="0" fontId="17" fillId="5" borderId="12" xfId="0" applyFont="1" applyFill="1" applyBorder="1" applyAlignment="1">
      <alignment horizontal="center" vertical="center" wrapText="1"/>
    </xf>
    <xf numFmtId="0" fontId="17" fillId="6" borderId="13" xfId="0" applyFont="1" applyFill="1" applyBorder="1" applyAlignment="1">
      <alignment horizontal="center" vertical="center" wrapText="1"/>
    </xf>
    <xf numFmtId="0" fontId="7" fillId="0" borderId="94" xfId="0" applyFont="1" applyBorder="1"/>
    <xf numFmtId="0" fontId="17" fillId="5" borderId="95" xfId="0" applyFont="1" applyFill="1" applyBorder="1" applyAlignment="1">
      <alignment vertical="center" wrapText="1"/>
    </xf>
    <xf numFmtId="0" fontId="17" fillId="5" borderId="13" xfId="0" applyFont="1" applyFill="1" applyBorder="1" applyAlignment="1">
      <alignment vertical="center" wrapText="1"/>
    </xf>
    <xf numFmtId="0" fontId="7" fillId="12" borderId="21" xfId="0" applyFont="1" applyFill="1" applyBorder="1" applyAlignment="1">
      <alignment horizontal="center" vertical="center" wrapText="1"/>
    </xf>
    <xf numFmtId="0" fontId="7" fillId="12" borderId="21" xfId="0" applyFont="1" applyFill="1" applyBorder="1"/>
    <xf numFmtId="0" fontId="9" fillId="0" borderId="97" xfId="0" applyFont="1" applyBorder="1" applyAlignment="1">
      <alignment horizontal="center" vertical="center"/>
    </xf>
    <xf numFmtId="49" fontId="9" fillId="0" borderId="120" xfId="0" applyNumberFormat="1" applyFont="1" applyBorder="1" applyAlignment="1">
      <alignment horizontal="center" vertical="center" wrapText="1"/>
    </xf>
    <xf numFmtId="10" fontId="9" fillId="0" borderId="96" xfId="0" applyNumberFormat="1" applyFont="1" applyBorder="1" applyAlignment="1">
      <alignment horizontal="left" vertical="center" wrapText="1"/>
    </xf>
    <xf numFmtId="0" fontId="9" fillId="12" borderId="97" xfId="0" applyFont="1" applyFill="1" applyBorder="1" applyAlignment="1">
      <alignment vertical="center" wrapText="1"/>
    </xf>
    <xf numFmtId="0" fontId="9" fillId="12" borderId="120" xfId="0" applyFont="1" applyFill="1" applyBorder="1" applyAlignment="1">
      <alignment horizontal="left" vertical="center" wrapText="1"/>
    </xf>
    <xf numFmtId="9" fontId="20" fillId="13" borderId="120" xfId="0" applyNumberFormat="1" applyFont="1" applyFill="1" applyBorder="1" applyAlignment="1">
      <alignment horizontal="center" vertical="center"/>
    </xf>
    <xf numFmtId="0" fontId="9" fillId="12" borderId="134" xfId="0" applyFont="1" applyFill="1" applyBorder="1" applyAlignment="1">
      <alignment horizontal="left" vertical="center"/>
    </xf>
    <xf numFmtId="165" fontId="9" fillId="12" borderId="96" xfId="0" applyNumberFormat="1" applyFont="1" applyFill="1" applyBorder="1" applyAlignment="1">
      <alignment horizontal="center" vertical="center"/>
    </xf>
    <xf numFmtId="165" fontId="9" fillId="12" borderId="97" xfId="0" applyNumberFormat="1" applyFont="1" applyFill="1" applyBorder="1" applyAlignment="1">
      <alignment horizontal="center" vertical="center"/>
    </xf>
    <xf numFmtId="9" fontId="9" fillId="0" borderId="120" xfId="0" applyNumberFormat="1" applyFont="1" applyBorder="1" applyAlignment="1">
      <alignment horizontal="center" vertical="center" wrapText="1"/>
    </xf>
    <xf numFmtId="166" fontId="9" fillId="12" borderId="96" xfId="0" applyNumberFormat="1" applyFont="1" applyFill="1" applyBorder="1" applyAlignment="1">
      <alignment horizontal="center" vertical="center" wrapText="1"/>
    </xf>
    <xf numFmtId="166" fontId="9" fillId="12" borderId="97" xfId="0" applyNumberFormat="1" applyFont="1" applyFill="1" applyBorder="1" applyAlignment="1">
      <alignment horizontal="center" vertical="center" wrapText="1"/>
    </xf>
    <xf numFmtId="0" fontId="9" fillId="12" borderId="134" xfId="0" quotePrefix="1" applyFont="1" applyFill="1" applyBorder="1" applyAlignment="1">
      <alignment horizontal="left" vertical="center" wrapText="1"/>
    </xf>
    <xf numFmtId="176" fontId="9" fillId="0" borderId="57" xfId="0" applyNumberFormat="1" applyFont="1" applyBorder="1" applyAlignment="1">
      <alignment horizontal="center" vertical="center" wrapText="1"/>
    </xf>
    <xf numFmtId="9" fontId="20" fillId="6" borderId="57" xfId="0" applyNumberFormat="1" applyFont="1" applyFill="1" applyBorder="1" applyAlignment="1">
      <alignment horizontal="center" vertical="center"/>
    </xf>
    <xf numFmtId="9" fontId="20" fillId="5" borderId="57" xfId="0" applyNumberFormat="1" applyFont="1" applyFill="1" applyBorder="1" applyAlignment="1">
      <alignment horizontal="center" vertical="center"/>
    </xf>
    <xf numFmtId="0" fontId="9" fillId="12" borderId="66" xfId="0" quotePrefix="1" applyFont="1" applyFill="1" applyBorder="1" applyAlignment="1">
      <alignment horizontal="left" vertical="center" wrapText="1"/>
    </xf>
    <xf numFmtId="9" fontId="20" fillId="13" borderId="57" xfId="0" applyNumberFormat="1" applyFont="1" applyFill="1" applyBorder="1" applyAlignment="1">
      <alignment horizontal="center" vertical="center"/>
    </xf>
    <xf numFmtId="49" fontId="9" fillId="0" borderId="57" xfId="0" applyNumberFormat="1" applyFont="1" applyBorder="1" applyAlignment="1">
      <alignment horizontal="center" vertical="center" wrapText="1"/>
    </xf>
    <xf numFmtId="0" fontId="9" fillId="12" borderId="57" xfId="0" applyFont="1" applyFill="1" applyBorder="1" applyAlignment="1">
      <alignment vertical="center" wrapText="1"/>
    </xf>
    <xf numFmtId="0" fontId="9" fillId="23" borderId="21" xfId="0" applyFont="1" applyFill="1" applyBorder="1" applyAlignment="1">
      <alignment horizontal="left" vertical="center" wrapText="1"/>
    </xf>
    <xf numFmtId="0" fontId="9" fillId="23" borderId="21" xfId="0" applyFont="1" applyFill="1" applyBorder="1" applyAlignment="1">
      <alignment horizontal="center" vertical="center"/>
    </xf>
    <xf numFmtId="0" fontId="9" fillId="23" borderId="57" xfId="0" applyFont="1" applyFill="1" applyBorder="1" applyAlignment="1">
      <alignment horizontal="center" vertical="center" wrapText="1"/>
    </xf>
    <xf numFmtId="0" fontId="21" fillId="23" borderId="39" xfId="0" applyFont="1" applyFill="1" applyBorder="1" applyAlignment="1">
      <alignment vertical="center" wrapText="1"/>
    </xf>
    <xf numFmtId="0" fontId="21" fillId="23" borderId="21" xfId="0" applyFont="1" applyFill="1" applyBorder="1" applyAlignment="1">
      <alignment vertical="center" wrapText="1"/>
    </xf>
    <xf numFmtId="0" fontId="21" fillId="23" borderId="57" xfId="0" applyFont="1" applyFill="1" applyBorder="1" applyAlignment="1">
      <alignment vertical="center" wrapText="1"/>
    </xf>
    <xf numFmtId="0" fontId="21" fillId="23" borderId="39" xfId="0" applyFont="1" applyFill="1" applyBorder="1"/>
    <xf numFmtId="0" fontId="21" fillId="23" borderId="21" xfId="0" applyFont="1" applyFill="1" applyBorder="1"/>
    <xf numFmtId="0" fontId="21" fillId="23" borderId="57" xfId="0" applyFont="1" applyFill="1" applyBorder="1"/>
    <xf numFmtId="0" fontId="21" fillId="23" borderId="66" xfId="0" applyFont="1" applyFill="1" applyBorder="1"/>
    <xf numFmtId="49" fontId="9" fillId="2" borderId="39" xfId="0" applyNumberFormat="1" applyFont="1" applyFill="1" applyBorder="1" applyAlignment="1">
      <alignment horizontal="left" vertical="center" wrapText="1"/>
    </xf>
    <xf numFmtId="0" fontId="9" fillId="2" borderId="21" xfId="0" applyFont="1" applyFill="1" applyBorder="1" applyAlignment="1">
      <alignment vertical="center" wrapText="1"/>
    </xf>
    <xf numFmtId="0" fontId="9" fillId="2" borderId="21" xfId="0" applyFont="1" applyFill="1" applyBorder="1" applyAlignment="1">
      <alignment horizontal="left" vertical="center" wrapText="1"/>
    </xf>
    <xf numFmtId="0" fontId="9" fillId="2" borderId="57" xfId="0" applyFont="1" applyFill="1" applyBorder="1" applyAlignment="1">
      <alignment horizontal="left" vertical="center" wrapText="1"/>
    </xf>
    <xf numFmtId="9" fontId="20" fillId="2" borderId="57" xfId="0" applyNumberFormat="1" applyFont="1" applyFill="1" applyBorder="1" applyAlignment="1">
      <alignment horizontal="center" vertical="center"/>
    </xf>
    <xf numFmtId="164" fontId="9" fillId="2" borderId="39" xfId="0" applyNumberFormat="1" applyFont="1" applyFill="1" applyBorder="1" applyAlignment="1">
      <alignment horizontal="center" vertical="center" wrapText="1"/>
    </xf>
    <xf numFmtId="0" fontId="9" fillId="2" borderId="66" xfId="0" applyFont="1" applyFill="1" applyBorder="1" applyAlignment="1">
      <alignment horizontal="left" vertical="center"/>
    </xf>
    <xf numFmtId="9" fontId="9" fillId="2" borderId="57" xfId="0" applyNumberFormat="1" applyFont="1" applyFill="1" applyBorder="1" applyAlignment="1">
      <alignment horizontal="center" vertical="center" wrapText="1"/>
    </xf>
    <xf numFmtId="166" fontId="9" fillId="2" borderId="39" xfId="0" applyNumberFormat="1" applyFont="1" applyFill="1" applyBorder="1" applyAlignment="1">
      <alignment horizontal="center" vertical="center" wrapText="1"/>
    </xf>
    <xf numFmtId="166" fontId="9" fillId="2" borderId="21" xfId="0" applyNumberFormat="1" applyFont="1" applyFill="1" applyBorder="1" applyAlignment="1">
      <alignment horizontal="center" vertical="center" wrapText="1"/>
    </xf>
    <xf numFmtId="0" fontId="9" fillId="2" borderId="66" xfId="0" applyFont="1" applyFill="1" applyBorder="1" applyAlignment="1">
      <alignment horizontal="left" vertical="center" wrapText="1"/>
    </xf>
    <xf numFmtId="37" fontId="9" fillId="2" borderId="39" xfId="0" applyNumberFormat="1" applyFont="1" applyFill="1" applyBorder="1" applyAlignment="1">
      <alignment vertical="center" wrapText="1"/>
    </xf>
    <xf numFmtId="0" fontId="9" fillId="2" borderId="66" xfId="0" applyFont="1" applyFill="1" applyBorder="1" applyAlignment="1">
      <alignment vertical="center" wrapText="1"/>
    </xf>
    <xf numFmtId="37" fontId="9" fillId="23" borderId="39" xfId="0" applyNumberFormat="1" applyFont="1" applyFill="1" applyBorder="1" applyAlignment="1">
      <alignment vertical="center" wrapText="1"/>
    </xf>
    <xf numFmtId="0" fontId="9" fillId="23" borderId="57" xfId="0" applyFont="1" applyFill="1" applyBorder="1" applyAlignment="1">
      <alignment horizontal="left" vertical="center" wrapText="1"/>
    </xf>
    <xf numFmtId="0" fontId="21" fillId="2" borderId="39" xfId="0" applyFont="1" applyFill="1" applyBorder="1"/>
    <xf numFmtId="0" fontId="21" fillId="2" borderId="21" xfId="0" applyFont="1" applyFill="1" applyBorder="1"/>
    <xf numFmtId="0" fontId="21" fillId="2" borderId="57" xfId="0" applyFont="1" applyFill="1" applyBorder="1"/>
    <xf numFmtId="0" fontId="21" fillId="2" borderId="66" xfId="0" applyFont="1" applyFill="1" applyBorder="1"/>
    <xf numFmtId="173" fontId="9" fillId="12" borderId="39" xfId="0" applyNumberFormat="1" applyFont="1" applyFill="1" applyBorder="1" applyAlignment="1">
      <alignment vertical="center"/>
    </xf>
    <xf numFmtId="173" fontId="9" fillId="12" borderId="21" xfId="0" applyNumberFormat="1" applyFont="1" applyFill="1" applyBorder="1" applyAlignment="1">
      <alignment vertical="center"/>
    </xf>
    <xf numFmtId="0" fontId="9" fillId="12" borderId="57" xfId="0" applyFont="1" applyFill="1" applyBorder="1" applyAlignment="1">
      <alignment horizontal="left" vertical="center"/>
    </xf>
    <xf numFmtId="0" fontId="9" fillId="23" borderId="21" xfId="0" applyFont="1" applyFill="1" applyBorder="1" applyAlignment="1">
      <alignment horizontal="center" vertical="center" wrapText="1"/>
    </xf>
    <xf numFmtId="0" fontId="21" fillId="23" borderId="39" xfId="0" applyFont="1" applyFill="1" applyBorder="1" applyAlignment="1">
      <alignment horizontal="center" vertical="center" wrapText="1"/>
    </xf>
    <xf numFmtId="167" fontId="9" fillId="23" borderId="21" xfId="0" applyNumberFormat="1" applyFont="1" applyFill="1" applyBorder="1" applyAlignment="1">
      <alignment horizontal="center" vertical="center"/>
    </xf>
    <xf numFmtId="9" fontId="9" fillId="23" borderId="57" xfId="0" applyNumberFormat="1" applyFont="1" applyFill="1" applyBorder="1" applyAlignment="1">
      <alignment horizontal="center" vertical="center" wrapText="1"/>
    </xf>
    <xf numFmtId="0" fontId="14" fillId="12" borderId="66" xfId="0" applyFont="1" applyFill="1" applyBorder="1" applyAlignment="1">
      <alignment horizontal="left" vertical="center" wrapText="1"/>
    </xf>
    <xf numFmtId="0" fontId="9" fillId="0" borderId="83" xfId="0" applyFont="1" applyBorder="1" applyAlignment="1">
      <alignment horizontal="center" vertical="center"/>
    </xf>
    <xf numFmtId="49" fontId="9" fillId="0" borderId="90" xfId="0" applyNumberFormat="1" applyFont="1" applyBorder="1" applyAlignment="1">
      <alignment horizontal="center" vertical="center" wrapText="1"/>
    </xf>
    <xf numFmtId="9" fontId="20" fillId="13" borderId="90" xfId="0" applyNumberFormat="1" applyFont="1" applyFill="1" applyBorder="1" applyAlignment="1">
      <alignment horizontal="center" vertical="center"/>
    </xf>
    <xf numFmtId="0" fontId="21" fillId="0" borderId="0" xfId="0" applyFont="1" applyAlignment="1">
      <alignment horizontal="left" vertical="center" wrapText="1"/>
    </xf>
    <xf numFmtId="0" fontId="21" fillId="0" borderId="0" xfId="0" applyFont="1" applyAlignment="1">
      <alignment horizontal="center" vertical="center" wrapText="1"/>
    </xf>
    <xf numFmtId="0" fontId="21" fillId="0" borderId="0" xfId="0" applyFont="1" applyAlignment="1">
      <alignment vertical="center" wrapText="1"/>
    </xf>
    <xf numFmtId="0" fontId="21" fillId="0" borderId="0" xfId="0" applyFont="1" applyAlignment="1">
      <alignment horizontal="center" vertical="center"/>
    </xf>
    <xf numFmtId="0" fontId="21" fillId="0" borderId="0" xfId="0" applyFont="1"/>
    <xf numFmtId="0" fontId="21" fillId="0" borderId="0" xfId="0" applyFont="1" applyAlignment="1">
      <alignment vertical="center"/>
    </xf>
    <xf numFmtId="167" fontId="21" fillId="0" borderId="0" xfId="0" applyNumberFormat="1" applyFont="1" applyAlignment="1">
      <alignment horizontal="center" vertical="center"/>
    </xf>
    <xf numFmtId="10" fontId="21" fillId="0" borderId="0" xfId="0" applyNumberFormat="1" applyFont="1" applyAlignment="1">
      <alignment horizontal="center" vertical="center"/>
    </xf>
    <xf numFmtId="9" fontId="21" fillId="0" borderId="0" xfId="0" applyNumberFormat="1" applyFont="1" applyAlignment="1">
      <alignment horizontal="center" vertical="center" wrapText="1"/>
    </xf>
    <xf numFmtId="9" fontId="21" fillId="0" borderId="0" xfId="0" applyNumberFormat="1" applyFont="1" applyAlignment="1">
      <alignment vertical="center" wrapText="1"/>
    </xf>
    <xf numFmtId="0" fontId="21" fillId="0" borderId="0" xfId="0" applyFont="1" applyAlignment="1">
      <alignment horizontal="left" vertical="center"/>
    </xf>
    <xf numFmtId="9" fontId="21" fillId="0" borderId="0" xfId="0" applyNumberFormat="1" applyFont="1" applyAlignment="1">
      <alignment horizontal="center" vertical="center"/>
    </xf>
    <xf numFmtId="0" fontId="5" fillId="4" borderId="12" xfId="0" applyFont="1" applyFill="1" applyBorder="1" applyAlignment="1">
      <alignment horizontal="center" vertical="center"/>
    </xf>
    <xf numFmtId="0" fontId="5" fillId="4" borderId="51" xfId="0" applyFont="1" applyFill="1" applyBorder="1" applyAlignment="1">
      <alignment horizontal="center" vertical="center"/>
    </xf>
    <xf numFmtId="1" fontId="9" fillId="12" borderId="39" xfId="0" applyNumberFormat="1" applyFont="1" applyFill="1" applyBorder="1" applyAlignment="1">
      <alignment horizontal="center" vertical="center"/>
    </xf>
    <xf numFmtId="165" fontId="22" fillId="12" borderId="39" xfId="0" applyNumberFormat="1" applyFont="1" applyFill="1" applyBorder="1" applyAlignment="1">
      <alignment horizontal="center" vertical="center"/>
    </xf>
    <xf numFmtId="165" fontId="22" fillId="12" borderId="21" xfId="0" applyNumberFormat="1" applyFont="1" applyFill="1" applyBorder="1" applyAlignment="1">
      <alignment horizontal="center" vertical="center"/>
    </xf>
    <xf numFmtId="166" fontId="22" fillId="12" borderId="39" xfId="0" applyNumberFormat="1" applyFont="1" applyFill="1" applyBorder="1" applyAlignment="1">
      <alignment horizontal="center" vertical="center" wrapText="1"/>
    </xf>
    <xf numFmtId="166" fontId="22" fillId="12" borderId="21" xfId="0" applyNumberFormat="1" applyFont="1" applyFill="1" applyBorder="1" applyAlignment="1">
      <alignment horizontal="center" vertical="center" wrapText="1"/>
    </xf>
    <xf numFmtId="0" fontId="22" fillId="12" borderId="66" xfId="0" applyFont="1" applyFill="1" applyBorder="1" applyAlignment="1">
      <alignment horizontal="left" vertical="center" wrapText="1"/>
    </xf>
    <xf numFmtId="10" fontId="9" fillId="23" borderId="21" xfId="0" applyNumberFormat="1" applyFont="1" applyFill="1" applyBorder="1" applyAlignment="1">
      <alignment horizontal="center" vertical="center" wrapText="1"/>
    </xf>
    <xf numFmtId="176" fontId="9" fillId="23" borderId="57" xfId="0" applyNumberFormat="1" applyFont="1" applyFill="1" applyBorder="1" applyAlignment="1">
      <alignment horizontal="center" vertical="center" wrapText="1"/>
    </xf>
    <xf numFmtId="0" fontId="21" fillId="23" borderId="57" xfId="0" applyFont="1" applyFill="1" applyBorder="1" applyAlignment="1">
      <alignment horizontal="left" vertical="center" wrapText="1"/>
    </xf>
    <xf numFmtId="9" fontId="9" fillId="2" borderId="21" xfId="0" applyNumberFormat="1" applyFont="1" applyFill="1" applyBorder="1" applyAlignment="1">
      <alignment horizontal="center" vertical="center" wrapText="1"/>
    </xf>
    <xf numFmtId="49" fontId="9" fillId="2" borderId="57" xfId="0" applyNumberFormat="1" applyFont="1" applyFill="1" applyBorder="1" applyAlignment="1">
      <alignment horizontal="center" vertical="center" wrapText="1"/>
    </xf>
    <xf numFmtId="0" fontId="9" fillId="2" borderId="57" xfId="0" applyFont="1" applyFill="1" applyBorder="1" applyAlignment="1">
      <alignment horizontal="center" vertical="center" wrapText="1"/>
    </xf>
    <xf numFmtId="167" fontId="9" fillId="2" borderId="21" xfId="0" applyNumberFormat="1" applyFont="1" applyFill="1" applyBorder="1" applyAlignment="1">
      <alignment horizontal="center" vertical="center"/>
    </xf>
    <xf numFmtId="167" fontId="9" fillId="2" borderId="21" xfId="0" applyNumberFormat="1" applyFont="1" applyFill="1" applyBorder="1" applyAlignment="1">
      <alignment horizontal="center" vertical="center" wrapText="1"/>
    </xf>
    <xf numFmtId="37" fontId="9" fillId="13" borderId="21" xfId="0" applyNumberFormat="1" applyFont="1" applyFill="1" applyBorder="1" applyAlignment="1">
      <alignment horizontal="center" vertical="center" wrapText="1"/>
    </xf>
    <xf numFmtId="0" fontId="9" fillId="13" borderId="57" xfId="0" applyFont="1" applyFill="1" applyBorder="1" applyAlignment="1">
      <alignment horizontal="center" vertical="center" wrapText="1"/>
    </xf>
    <xf numFmtId="0" fontId="21" fillId="13" borderId="39" xfId="0" applyFont="1" applyFill="1" applyBorder="1"/>
    <xf numFmtId="0" fontId="21" fillId="13" borderId="21" xfId="0" applyFont="1" applyFill="1" applyBorder="1"/>
    <xf numFmtId="0" fontId="21" fillId="13" borderId="57" xfId="0" applyFont="1" applyFill="1" applyBorder="1"/>
    <xf numFmtId="0" fontId="21" fillId="13" borderId="66" xfId="0" applyFont="1" applyFill="1" applyBorder="1"/>
    <xf numFmtId="0" fontId="9" fillId="2" borderId="21" xfId="0" applyFont="1" applyFill="1" applyBorder="1" applyAlignment="1">
      <alignment horizontal="center" vertical="center" wrapText="1"/>
    </xf>
    <xf numFmtId="37" fontId="9" fillId="2" borderId="21" xfId="0" applyNumberFormat="1" applyFont="1" applyFill="1" applyBorder="1" applyAlignment="1">
      <alignment horizontal="center" vertical="center" wrapText="1"/>
    </xf>
    <xf numFmtId="37" fontId="9" fillId="2" borderId="57" xfId="0" applyNumberFormat="1" applyFont="1" applyFill="1" applyBorder="1" applyAlignment="1">
      <alignment horizontal="center" vertical="center" wrapText="1"/>
    </xf>
    <xf numFmtId="0" fontId="9" fillId="2" borderId="83" xfId="0" applyFont="1" applyFill="1" applyBorder="1" applyAlignment="1">
      <alignment horizontal="left" vertical="center" wrapText="1"/>
    </xf>
    <xf numFmtId="167" fontId="9" fillId="2" borderId="83" xfId="0" applyNumberFormat="1" applyFont="1" applyFill="1" applyBorder="1" applyAlignment="1">
      <alignment horizontal="center" vertical="center"/>
    </xf>
    <xf numFmtId="49" fontId="9" fillId="2" borderId="90" xfId="0" applyNumberFormat="1" applyFont="1" applyFill="1" applyBorder="1" applyAlignment="1">
      <alignment horizontal="center" vertical="center" wrapText="1"/>
    </xf>
    <xf numFmtId="0" fontId="21" fillId="2" borderId="87" xfId="0" applyFont="1" applyFill="1" applyBorder="1"/>
    <xf numFmtId="0" fontId="21" fillId="2" borderId="83" xfId="0" applyFont="1" applyFill="1" applyBorder="1"/>
    <xf numFmtId="0" fontId="21" fillId="2" borderId="90" xfId="0" applyFont="1" applyFill="1" applyBorder="1"/>
    <xf numFmtId="0" fontId="21" fillId="2" borderId="91" xfId="0" applyFont="1" applyFill="1" applyBorder="1"/>
    <xf numFmtId="49" fontId="21" fillId="0" borderId="0" xfId="0" applyNumberFormat="1" applyFont="1" applyAlignment="1">
      <alignment horizontal="center" vertical="center" wrapText="1"/>
    </xf>
    <xf numFmtId="0" fontId="9" fillId="2" borderId="46" xfId="0" applyFont="1" applyFill="1" applyBorder="1" applyAlignment="1">
      <alignment horizontal="left" vertical="center" wrapText="1"/>
    </xf>
    <xf numFmtId="10" fontId="9" fillId="2" borderId="46" xfId="0" applyNumberFormat="1" applyFont="1" applyFill="1" applyBorder="1" applyAlignment="1">
      <alignment horizontal="center" vertical="center" wrapText="1"/>
    </xf>
    <xf numFmtId="176" fontId="9" fillId="2" borderId="74" xfId="0" applyNumberFormat="1" applyFont="1" applyFill="1" applyBorder="1" applyAlignment="1">
      <alignment horizontal="center" vertical="center" wrapText="1"/>
    </xf>
    <xf numFmtId="0" fontId="21" fillId="2" borderId="96" xfId="0" applyFont="1" applyFill="1" applyBorder="1"/>
    <xf numFmtId="0" fontId="21" fillId="2" borderId="97" xfId="0" applyFont="1" applyFill="1" applyBorder="1"/>
    <xf numFmtId="0" fontId="21" fillId="2" borderId="120" xfId="0" applyFont="1" applyFill="1" applyBorder="1"/>
    <xf numFmtId="0" fontId="21" fillId="2" borderId="119" xfId="0" applyFont="1" applyFill="1" applyBorder="1"/>
    <xf numFmtId="0" fontId="21" fillId="2" borderId="134" xfId="0" applyFont="1" applyFill="1" applyBorder="1"/>
    <xf numFmtId="0" fontId="9" fillId="2" borderId="21" xfId="0" applyFont="1" applyFill="1" applyBorder="1" applyAlignment="1">
      <alignment horizontal="left" vertical="center"/>
    </xf>
    <xf numFmtId="0" fontId="21" fillId="2" borderId="65" xfId="0" applyFont="1" applyFill="1" applyBorder="1"/>
    <xf numFmtId="9" fontId="20" fillId="13" borderId="21" xfId="0" applyNumberFormat="1" applyFont="1" applyFill="1" applyBorder="1" applyAlignment="1">
      <alignment horizontal="center" vertical="center"/>
    </xf>
    <xf numFmtId="9" fontId="20" fillId="6" borderId="53" xfId="0" applyNumberFormat="1" applyFont="1" applyFill="1" applyBorder="1" applyAlignment="1">
      <alignment horizontal="center" vertical="center"/>
    </xf>
    <xf numFmtId="9" fontId="20" fillId="13" borderId="36" xfId="0" applyNumberFormat="1" applyFont="1" applyFill="1" applyBorder="1" applyAlignment="1">
      <alignment horizontal="center" vertical="center"/>
    </xf>
    <xf numFmtId="9" fontId="20" fillId="13" borderId="53" xfId="0" applyNumberFormat="1" applyFont="1" applyFill="1" applyBorder="1" applyAlignment="1">
      <alignment horizontal="center" vertical="center"/>
    </xf>
    <xf numFmtId="166" fontId="9" fillId="12" borderId="65" xfId="0" applyNumberFormat="1" applyFont="1" applyFill="1" applyBorder="1" applyAlignment="1">
      <alignment horizontal="center" vertical="center" wrapText="1"/>
    </xf>
    <xf numFmtId="166" fontId="9" fillId="12" borderId="65" xfId="0" applyNumberFormat="1" applyFont="1" applyFill="1" applyBorder="1" applyAlignment="1">
      <alignment horizontal="center" vertical="center"/>
    </xf>
    <xf numFmtId="9" fontId="20" fillId="6" borderId="21" xfId="0" applyNumberFormat="1" applyFont="1" applyFill="1" applyBorder="1" applyAlignment="1">
      <alignment horizontal="center" vertical="center"/>
    </xf>
    <xf numFmtId="10" fontId="9" fillId="2" borderId="21" xfId="0" applyNumberFormat="1" applyFont="1" applyFill="1" applyBorder="1" applyAlignment="1">
      <alignment horizontal="center" vertical="center" wrapText="1"/>
    </xf>
    <xf numFmtId="0" fontId="9" fillId="2" borderId="39" xfId="0" applyFont="1" applyFill="1" applyBorder="1" applyAlignment="1">
      <alignment horizontal="left" vertical="center" wrapText="1"/>
    </xf>
    <xf numFmtId="9" fontId="20" fillId="6" borderId="36" xfId="0" applyNumberFormat="1" applyFont="1" applyFill="1" applyBorder="1" applyAlignment="1">
      <alignment horizontal="center" vertical="center"/>
    </xf>
    <xf numFmtId="9" fontId="9" fillId="2" borderId="39" xfId="0" applyNumberFormat="1" applyFont="1" applyFill="1" applyBorder="1" applyAlignment="1">
      <alignment vertical="center" wrapText="1"/>
    </xf>
    <xf numFmtId="9" fontId="9" fillId="2" borderId="21" xfId="0" applyNumberFormat="1" applyFont="1" applyFill="1" applyBorder="1" applyAlignment="1">
      <alignment vertical="center" wrapText="1"/>
    </xf>
    <xf numFmtId="9" fontId="9" fillId="2" borderId="57" xfId="0" applyNumberFormat="1" applyFont="1" applyFill="1" applyBorder="1" applyAlignment="1">
      <alignment vertical="center" wrapText="1"/>
    </xf>
    <xf numFmtId="0" fontId="9" fillId="2" borderId="65" xfId="0" applyFont="1" applyFill="1" applyBorder="1" applyAlignment="1">
      <alignment horizontal="center" vertical="center" wrapText="1"/>
    </xf>
    <xf numFmtId="9" fontId="20" fillId="2" borderId="21" xfId="0" applyNumberFormat="1" applyFont="1" applyFill="1" applyBorder="1" applyAlignment="1">
      <alignment horizontal="center" vertical="center"/>
    </xf>
    <xf numFmtId="0" fontId="9" fillId="2" borderId="76" xfId="0" applyFont="1" applyFill="1" applyBorder="1" applyAlignment="1">
      <alignment horizontal="left" vertical="center" wrapText="1"/>
    </xf>
    <xf numFmtId="0" fontId="9" fillId="2" borderId="39" xfId="0" applyFont="1" applyFill="1" applyBorder="1" applyAlignment="1">
      <alignment horizontal="center" vertical="center" wrapText="1"/>
    </xf>
    <xf numFmtId="9" fontId="20" fillId="2" borderId="53" xfId="0" applyNumberFormat="1" applyFont="1" applyFill="1" applyBorder="1" applyAlignment="1">
      <alignment horizontal="center" vertical="center" wrapText="1"/>
    </xf>
    <xf numFmtId="9" fontId="20" fillId="2" borderId="36" xfId="0" applyNumberFormat="1" applyFont="1" applyFill="1" applyBorder="1" applyAlignment="1">
      <alignment horizontal="center" vertical="center" wrapText="1"/>
    </xf>
    <xf numFmtId="9" fontId="20" fillId="2" borderId="53" xfId="0" applyNumberFormat="1" applyFont="1" applyFill="1" applyBorder="1" applyAlignment="1">
      <alignment horizontal="center" vertical="center"/>
    </xf>
    <xf numFmtId="166" fontId="9" fillId="2" borderId="65" xfId="0" applyNumberFormat="1" applyFont="1" applyFill="1" applyBorder="1" applyAlignment="1">
      <alignment horizontal="center" vertical="center"/>
    </xf>
    <xf numFmtId="9" fontId="20" fillId="2" borderId="36" xfId="0" applyNumberFormat="1" applyFont="1" applyFill="1" applyBorder="1" applyAlignment="1">
      <alignment horizontal="center" vertical="center"/>
    </xf>
    <xf numFmtId="9" fontId="9" fillId="2" borderId="65" xfId="0" applyNumberFormat="1" applyFont="1" applyFill="1" applyBorder="1" applyAlignment="1">
      <alignment horizontal="center" vertical="center" wrapText="1"/>
    </xf>
    <xf numFmtId="0" fontId="9" fillId="2" borderId="57" xfId="0" applyFont="1" applyFill="1" applyBorder="1" applyAlignment="1">
      <alignment horizontal="center" vertical="center"/>
    </xf>
    <xf numFmtId="10" fontId="9" fillId="2" borderId="21" xfId="0" applyNumberFormat="1" applyFont="1" applyFill="1" applyBorder="1" applyAlignment="1">
      <alignment horizontal="center" vertical="center"/>
    </xf>
    <xf numFmtId="49" fontId="14" fillId="2" borderId="39" xfId="0" applyNumberFormat="1" applyFont="1" applyFill="1" applyBorder="1" applyAlignment="1">
      <alignment horizontal="left" vertical="center" wrapText="1"/>
    </xf>
    <xf numFmtId="0" fontId="14" fillId="2" borderId="21" xfId="0" applyFont="1" applyFill="1" applyBorder="1" applyAlignment="1">
      <alignment horizontal="left" vertical="center" wrapText="1"/>
    </xf>
    <xf numFmtId="0" fontId="14" fillId="2" borderId="57" xfId="0" applyFont="1" applyFill="1" applyBorder="1" applyAlignment="1">
      <alignment horizontal="left" vertical="center" wrapText="1"/>
    </xf>
    <xf numFmtId="49" fontId="9" fillId="23" borderId="39" xfId="0" applyNumberFormat="1" applyFont="1" applyFill="1" applyBorder="1" applyAlignment="1">
      <alignment horizontal="left" vertical="center" wrapText="1"/>
    </xf>
    <xf numFmtId="9" fontId="9" fillId="23" borderId="65" xfId="0" applyNumberFormat="1" applyFont="1" applyFill="1" applyBorder="1" applyAlignment="1">
      <alignment horizontal="center" vertical="center" wrapText="1"/>
    </xf>
    <xf numFmtId="9" fontId="9" fillId="23" borderId="21" xfId="0" applyNumberFormat="1" applyFont="1" applyFill="1" applyBorder="1" applyAlignment="1">
      <alignment horizontal="center" vertical="center" wrapText="1"/>
    </xf>
    <xf numFmtId="9" fontId="20" fillId="23" borderId="21" xfId="0" applyNumberFormat="1" applyFont="1" applyFill="1" applyBorder="1" applyAlignment="1">
      <alignment horizontal="center" vertical="center"/>
    </xf>
    <xf numFmtId="164" fontId="9" fillId="23" borderId="21" xfId="0" applyNumberFormat="1" applyFont="1" applyFill="1" applyBorder="1" applyAlignment="1">
      <alignment horizontal="center" vertical="center" wrapText="1"/>
    </xf>
    <xf numFmtId="9" fontId="20" fillId="23" borderId="57" xfId="0" applyNumberFormat="1" applyFont="1" applyFill="1" applyBorder="1" applyAlignment="1">
      <alignment horizontal="center" vertical="center"/>
    </xf>
    <xf numFmtId="0" fontId="9" fillId="23" borderId="76" xfId="0" applyFont="1" applyFill="1" applyBorder="1" applyAlignment="1">
      <alignment horizontal="left" vertical="center" wrapText="1"/>
    </xf>
    <xf numFmtId="0" fontId="9" fillId="23" borderId="39" xfId="0" applyFont="1" applyFill="1" applyBorder="1" applyAlignment="1">
      <alignment horizontal="center" vertical="center"/>
    </xf>
    <xf numFmtId="9" fontId="20" fillId="23" borderId="53" xfId="0" applyNumberFormat="1" applyFont="1" applyFill="1" applyBorder="1" applyAlignment="1">
      <alignment horizontal="center" vertical="center"/>
    </xf>
    <xf numFmtId="164" fontId="9" fillId="23" borderId="65" xfId="0" applyNumberFormat="1" applyFont="1" applyFill="1" applyBorder="1" applyAlignment="1">
      <alignment horizontal="center" vertical="center" wrapText="1"/>
    </xf>
    <xf numFmtId="9" fontId="20" fillId="23" borderId="36" xfId="0" applyNumberFormat="1" applyFont="1" applyFill="1" applyBorder="1" applyAlignment="1">
      <alignment horizontal="center" vertical="center"/>
    </xf>
    <xf numFmtId="0" fontId="9" fillId="23" borderId="66" xfId="0" applyFont="1" applyFill="1" applyBorder="1" applyAlignment="1">
      <alignment horizontal="left" vertical="center" wrapText="1"/>
    </xf>
    <xf numFmtId="165" fontId="9" fillId="23" borderId="39" xfId="0" applyNumberFormat="1" applyFont="1" applyFill="1" applyBorder="1" applyAlignment="1">
      <alignment horizontal="center" vertical="center"/>
    </xf>
    <xf numFmtId="165" fontId="9" fillId="23" borderId="21" xfId="0" applyNumberFormat="1" applyFont="1" applyFill="1" applyBorder="1" applyAlignment="1">
      <alignment horizontal="center" vertical="center"/>
    </xf>
    <xf numFmtId="166" fontId="9" fillId="23" borderId="65" xfId="0" applyNumberFormat="1" applyFont="1" applyFill="1" applyBorder="1" applyAlignment="1">
      <alignment horizontal="center" vertical="center"/>
    </xf>
    <xf numFmtId="166" fontId="9" fillId="23" borderId="21" xfId="0" applyNumberFormat="1" applyFont="1" applyFill="1" applyBorder="1" applyAlignment="1">
      <alignment horizontal="center" vertical="center"/>
    </xf>
    <xf numFmtId="49" fontId="9" fillId="23" borderId="57" xfId="0" applyNumberFormat="1" applyFont="1" applyFill="1" applyBorder="1" applyAlignment="1">
      <alignment horizontal="center" vertical="center" wrapText="1"/>
    </xf>
    <xf numFmtId="0" fontId="21" fillId="23" borderId="65" xfId="0" applyFont="1" applyFill="1" applyBorder="1"/>
    <xf numFmtId="0" fontId="7" fillId="2" borderId="21" xfId="0" applyFont="1" applyFill="1" applyBorder="1" applyAlignment="1">
      <alignment horizontal="left" vertical="center" wrapText="1"/>
    </xf>
    <xf numFmtId="0" fontId="24" fillId="2" borderId="57" xfId="0" applyFont="1" applyFill="1" applyBorder="1" applyAlignment="1">
      <alignment horizontal="left" vertical="center" wrapText="1"/>
    </xf>
    <xf numFmtId="0" fontId="7" fillId="2" borderId="21" xfId="0" applyFont="1" applyFill="1" applyBorder="1" applyAlignment="1">
      <alignment wrapText="1"/>
    </xf>
    <xf numFmtId="0" fontId="7" fillId="2" borderId="83" xfId="0" applyFont="1" applyFill="1" applyBorder="1" applyAlignment="1">
      <alignment wrapText="1"/>
    </xf>
    <xf numFmtId="0" fontId="24" fillId="2" borderId="90" xfId="0" applyFont="1" applyFill="1" applyBorder="1" applyAlignment="1">
      <alignment horizontal="left" vertical="center" wrapText="1"/>
    </xf>
    <xf numFmtId="0" fontId="9" fillId="0" borderId="57" xfId="0" applyFont="1" applyBorder="1" applyAlignment="1">
      <alignment horizontal="center" vertical="center"/>
    </xf>
    <xf numFmtId="0" fontId="9" fillId="2" borderId="83" xfId="0" applyFont="1" applyFill="1" applyBorder="1" applyAlignment="1">
      <alignment horizontal="center" vertical="center"/>
    </xf>
    <xf numFmtId="0" fontId="9" fillId="2" borderId="90" xfId="0" applyFont="1" applyFill="1" applyBorder="1" applyAlignment="1">
      <alignment horizontal="center" vertical="center"/>
    </xf>
    <xf numFmtId="0" fontId="21" fillId="2" borderId="85" xfId="0" applyFont="1" applyFill="1" applyBorder="1"/>
    <xf numFmtId="0" fontId="25" fillId="0" borderId="0" xfId="0" applyFont="1" applyAlignment="1">
      <alignment vertical="center" wrapText="1"/>
    </xf>
    <xf numFmtId="0" fontId="25" fillId="0" borderId="0" xfId="0" applyFont="1" applyAlignment="1">
      <alignment horizontal="center" vertical="center" wrapText="1"/>
    </xf>
    <xf numFmtId="9" fontId="25" fillId="0" borderId="0" xfId="0" applyNumberFormat="1" applyFont="1" applyAlignment="1">
      <alignment vertical="center"/>
    </xf>
    <xf numFmtId="0" fontId="25" fillId="0" borderId="0" xfId="0" applyFont="1" applyAlignment="1">
      <alignment horizontal="center" vertical="center"/>
    </xf>
    <xf numFmtId="0" fontId="25" fillId="0" borderId="0" xfId="0" applyFont="1" applyAlignment="1">
      <alignment vertical="center"/>
    </xf>
    <xf numFmtId="0" fontId="25" fillId="0" borderId="0" xfId="0" applyFont="1" applyAlignment="1">
      <alignment horizontal="left" vertical="center"/>
    </xf>
    <xf numFmtId="9" fontId="25" fillId="0" borderId="0" xfId="0" applyNumberFormat="1" applyFont="1" applyAlignment="1">
      <alignment horizontal="center" vertical="center"/>
    </xf>
    <xf numFmtId="0" fontId="26" fillId="0" borderId="0" xfId="0" applyFont="1" applyAlignment="1">
      <alignment horizontal="left" vertical="center" wrapText="1"/>
    </xf>
    <xf numFmtId="0" fontId="17" fillId="5" borderId="132" xfId="0" quotePrefix="1" applyFont="1" applyFill="1" applyBorder="1" applyAlignment="1">
      <alignment vertical="center" wrapText="1"/>
    </xf>
    <xf numFmtId="0" fontId="17" fillId="6" borderId="133" xfId="0" applyFont="1" applyFill="1" applyBorder="1" applyAlignment="1">
      <alignment horizontal="center" vertical="center" wrapText="1"/>
    </xf>
    <xf numFmtId="0" fontId="17" fillId="6" borderId="133" xfId="0" quotePrefix="1" applyFont="1" applyFill="1" applyBorder="1" applyAlignment="1">
      <alignment vertical="center" wrapText="1"/>
    </xf>
    <xf numFmtId="0" fontId="7" fillId="12" borderId="69" xfId="0" quotePrefix="1" applyFont="1" applyFill="1" applyBorder="1" applyAlignment="1">
      <alignment vertical="center" wrapText="1"/>
    </xf>
    <xf numFmtId="0" fontId="16" fillId="6" borderId="29" xfId="0" applyFont="1" applyFill="1" applyBorder="1" applyAlignment="1">
      <alignment horizontal="center" vertical="center" wrapText="1"/>
    </xf>
    <xf numFmtId="0" fontId="7" fillId="12" borderId="69" xfId="0" applyFont="1" applyFill="1" applyBorder="1" applyAlignment="1">
      <alignment vertical="center"/>
    </xf>
    <xf numFmtId="0" fontId="6" fillId="0" borderId="137" xfId="0" applyFont="1" applyBorder="1" applyAlignment="1">
      <alignment horizontal="center" vertical="center"/>
    </xf>
    <xf numFmtId="0" fontId="6" fillId="0" borderId="137" xfId="0" applyFont="1" applyBorder="1" applyAlignment="1">
      <alignment horizontal="center"/>
    </xf>
    <xf numFmtId="0" fontId="6" fillId="0" borderId="139" xfId="0" applyFont="1" applyBorder="1" applyAlignment="1">
      <alignment horizontal="center"/>
    </xf>
    <xf numFmtId="0" fontId="7" fillId="12" borderId="71" xfId="0" applyFont="1" applyFill="1" applyBorder="1" applyAlignment="1">
      <alignment vertical="center"/>
    </xf>
    <xf numFmtId="0" fontId="6" fillId="0" borderId="133" xfId="0" applyFont="1" applyBorder="1"/>
    <xf numFmtId="0" fontId="7" fillId="12" borderId="133" xfId="0" applyFont="1" applyFill="1" applyBorder="1" applyAlignment="1">
      <alignment vertical="center"/>
    </xf>
    <xf numFmtId="0" fontId="7" fillId="12" borderId="133" xfId="0" applyFont="1" applyFill="1" applyBorder="1" applyAlignment="1">
      <alignment horizontal="center" vertical="center"/>
    </xf>
    <xf numFmtId="0" fontId="7" fillId="12" borderId="133" xfId="0" applyFont="1" applyFill="1" applyBorder="1" applyAlignment="1">
      <alignment horizontal="center" vertical="center" wrapText="1"/>
    </xf>
    <xf numFmtId="0" fontId="7" fillId="12" borderId="137" xfId="0" applyFont="1" applyFill="1" applyBorder="1" applyAlignment="1">
      <alignment vertical="center"/>
    </xf>
    <xf numFmtId="0" fontId="7" fillId="12" borderId="137" xfId="0" quotePrefix="1" applyFont="1" applyFill="1" applyBorder="1" applyAlignment="1">
      <alignment vertical="center" wrapText="1"/>
    </xf>
    <xf numFmtId="0" fontId="7" fillId="12" borderId="137" xfId="0" applyFont="1" applyFill="1" applyBorder="1" applyAlignment="1">
      <alignment horizontal="center" vertical="center" wrapText="1"/>
    </xf>
    <xf numFmtId="0" fontId="7" fillId="0" borderId="137" xfId="0" applyFont="1" applyBorder="1" applyAlignment="1">
      <alignment horizontal="center" vertical="center"/>
    </xf>
    <xf numFmtId="0" fontId="7" fillId="0" borderId="137" xfId="0" applyFont="1" applyBorder="1" applyAlignment="1">
      <alignment vertical="center"/>
    </xf>
    <xf numFmtId="0" fontId="7" fillId="26" borderId="137" xfId="0" applyFont="1" applyFill="1" applyBorder="1" applyAlignment="1">
      <alignment vertical="center"/>
    </xf>
    <xf numFmtId="0" fontId="7" fillId="26" borderId="137" xfId="0" quotePrefix="1" applyFont="1" applyFill="1" applyBorder="1" applyAlignment="1">
      <alignment vertical="center"/>
    </xf>
    <xf numFmtId="0" fontId="7" fillId="12" borderId="29" xfId="0" applyFont="1" applyFill="1" applyBorder="1"/>
    <xf numFmtId="0" fontId="7" fillId="12" borderId="137" xfId="0" applyFont="1" applyFill="1" applyBorder="1"/>
    <xf numFmtId="0" fontId="7" fillId="12" borderId="133" xfId="0" applyFont="1" applyFill="1" applyBorder="1" applyAlignment="1">
      <alignment vertical="center" wrapText="1"/>
    </xf>
    <xf numFmtId="0" fontId="7" fillId="0" borderId="137" xfId="0" quotePrefix="1" applyFont="1" applyBorder="1" applyAlignment="1">
      <alignment vertical="center"/>
    </xf>
    <xf numFmtId="0" fontId="7" fillId="12" borderId="29" xfId="0" applyFont="1" applyFill="1" applyBorder="1" applyAlignment="1">
      <alignment vertical="center"/>
    </xf>
    <xf numFmtId="0" fontId="7" fillId="0" borderId="137" xfId="0" applyFont="1" applyBorder="1" applyAlignment="1">
      <alignment vertical="center" wrapText="1"/>
    </xf>
    <xf numFmtId="0" fontId="7" fillId="0" borderId="137" xfId="0" applyFont="1" applyBorder="1" applyAlignment="1">
      <alignment horizontal="left" vertical="center" wrapText="1"/>
    </xf>
    <xf numFmtId="0" fontId="7" fillId="12" borderId="46" xfId="0" applyFont="1" applyFill="1" applyBorder="1" applyAlignment="1">
      <alignment vertical="center"/>
    </xf>
    <xf numFmtId="0" fontId="7" fillId="12" borderId="69" xfId="0" applyFont="1" applyFill="1" applyBorder="1" applyAlignment="1">
      <alignment vertical="center" wrapText="1"/>
    </xf>
    <xf numFmtId="0" fontId="7" fillId="12" borderId="137" xfId="0" applyFont="1" applyFill="1" applyBorder="1" applyAlignment="1">
      <alignment vertical="center" wrapText="1"/>
    </xf>
    <xf numFmtId="166" fontId="31" fillId="0" borderId="0" xfId="0" applyNumberFormat="1" applyFont="1" applyAlignment="1">
      <alignment horizontal="center" vertical="center"/>
    </xf>
    <xf numFmtId="0" fontId="0" fillId="0" borderId="0" xfId="0" applyAlignment="1">
      <alignment horizontal="justify" vertical="center"/>
    </xf>
    <xf numFmtId="0" fontId="4" fillId="0" borderId="0" xfId="0" applyFont="1" applyAlignment="1">
      <alignment horizontal="justify" vertical="center"/>
    </xf>
    <xf numFmtId="0" fontId="5" fillId="7" borderId="130" xfId="0" applyFont="1" applyFill="1" applyBorder="1" applyAlignment="1">
      <alignment horizontal="center" vertical="center"/>
    </xf>
    <xf numFmtId="0" fontId="9" fillId="12" borderId="63" xfId="0" applyFont="1" applyFill="1" applyBorder="1" applyAlignment="1">
      <alignment vertical="center" wrapText="1"/>
    </xf>
    <xf numFmtId="0" fontId="7" fillId="12" borderId="63" xfId="0" applyFont="1" applyFill="1" applyBorder="1" applyAlignment="1">
      <alignment horizontal="left" vertical="center" wrapText="1"/>
    </xf>
    <xf numFmtId="0" fontId="0" fillId="0" borderId="133" xfId="0" applyBorder="1"/>
    <xf numFmtId="0" fontId="0" fillId="0" borderId="137" xfId="0" applyBorder="1" applyAlignment="1">
      <alignment horizontal="justify" wrapText="1"/>
    </xf>
    <xf numFmtId="165" fontId="9" fillId="12" borderId="42" xfId="0" applyNumberFormat="1" applyFont="1" applyFill="1" applyBorder="1" applyAlignment="1">
      <alignment horizontal="center" vertical="center"/>
    </xf>
    <xf numFmtId="0" fontId="0" fillId="0" borderId="0" xfId="0" applyAlignment="1">
      <alignment horizontal="center" vertical="center"/>
    </xf>
    <xf numFmtId="166" fontId="9" fillId="12" borderId="69" xfId="0" applyNumberFormat="1" applyFont="1" applyFill="1" applyBorder="1" applyAlignment="1">
      <alignment horizontal="center" vertical="center" wrapText="1"/>
    </xf>
    <xf numFmtId="0" fontId="0" fillId="0" borderId="137" xfId="0" applyBorder="1" applyAlignment="1">
      <alignment horizontal="center" vertical="center"/>
    </xf>
    <xf numFmtId="166" fontId="9" fillId="12" borderId="56" xfId="0" applyNumberFormat="1" applyFont="1" applyFill="1" applyBorder="1" applyAlignment="1">
      <alignment horizontal="center" vertical="center" wrapText="1"/>
    </xf>
    <xf numFmtId="9" fontId="9" fillId="13" borderId="105" xfId="0" applyNumberFormat="1" applyFont="1" applyFill="1" applyBorder="1" applyAlignment="1">
      <alignment horizontal="center" vertical="center" wrapText="1"/>
    </xf>
    <xf numFmtId="9" fontId="9" fillId="3" borderId="115" xfId="0" applyNumberFormat="1" applyFont="1" applyFill="1" applyBorder="1" applyAlignment="1">
      <alignment horizontal="center" vertical="center" wrapText="1"/>
    </xf>
    <xf numFmtId="165" fontId="9" fillId="0" borderId="72" xfId="0" applyNumberFormat="1" applyFont="1" applyBorder="1" applyAlignment="1">
      <alignment horizontal="center" vertical="center"/>
    </xf>
    <xf numFmtId="165" fontId="9" fillId="0" borderId="118" xfId="0" applyNumberFormat="1" applyFont="1" applyBorder="1" applyAlignment="1">
      <alignment horizontal="center" vertical="center"/>
    </xf>
    <xf numFmtId="0" fontId="20" fillId="0" borderId="137" xfId="0" applyFont="1" applyBorder="1" applyAlignment="1">
      <alignment horizontal="center" vertical="center"/>
    </xf>
    <xf numFmtId="0" fontId="9" fillId="12" borderId="63" xfId="0" applyFont="1" applyFill="1" applyBorder="1" applyAlignment="1">
      <alignment horizontal="left" vertical="center" wrapText="1"/>
    </xf>
    <xf numFmtId="9" fontId="9" fillId="0" borderId="122" xfId="0" applyNumberFormat="1" applyFont="1" applyBorder="1" applyAlignment="1">
      <alignment horizontal="center" vertical="center" wrapText="1"/>
    </xf>
    <xf numFmtId="172" fontId="9" fillId="12" borderId="42" xfId="0" applyNumberFormat="1" applyFont="1" applyFill="1" applyBorder="1" applyAlignment="1">
      <alignment horizontal="center" vertical="center"/>
    </xf>
    <xf numFmtId="172" fontId="9" fillId="12" borderId="102" xfId="0" applyNumberFormat="1" applyFont="1" applyFill="1" applyBorder="1" applyAlignment="1">
      <alignment horizontal="center" vertical="center"/>
    </xf>
    <xf numFmtId="165" fontId="9" fillId="12" borderId="72" xfId="0" applyNumberFormat="1" applyFont="1" applyFill="1" applyBorder="1" applyAlignment="1">
      <alignment horizontal="center" vertical="center"/>
    </xf>
    <xf numFmtId="10" fontId="9" fillId="12" borderId="118" xfId="0" applyNumberFormat="1" applyFont="1" applyFill="1" applyBorder="1" applyAlignment="1">
      <alignment horizontal="center" vertical="center"/>
    </xf>
    <xf numFmtId="0" fontId="3" fillId="0" borderId="0" xfId="0" applyFont="1" applyAlignment="1">
      <alignment horizontal="center" vertical="center"/>
    </xf>
    <xf numFmtId="164" fontId="9" fillId="0" borderId="56" xfId="0" applyNumberFormat="1" applyFont="1" applyBorder="1" applyAlignment="1">
      <alignment horizontal="center" vertical="center"/>
    </xf>
    <xf numFmtId="0" fontId="3" fillId="0" borderId="137" xfId="0" applyFont="1" applyBorder="1" applyAlignment="1">
      <alignment horizontal="center" vertical="center"/>
    </xf>
    <xf numFmtId="164" fontId="9" fillId="0" borderId="69" xfId="0" applyNumberFormat="1" applyFont="1" applyBorder="1" applyAlignment="1">
      <alignment horizontal="center" vertical="center"/>
    </xf>
    <xf numFmtId="0" fontId="3" fillId="0" borderId="133" xfId="0" applyFont="1" applyBorder="1" applyAlignment="1">
      <alignment horizontal="center" vertical="center"/>
    </xf>
    <xf numFmtId="165" fontId="9" fillId="12" borderId="102" xfId="0" applyNumberFormat="1" applyFont="1" applyFill="1" applyBorder="1" applyAlignment="1">
      <alignment horizontal="center" vertical="center"/>
    </xf>
    <xf numFmtId="166" fontId="9" fillId="12" borderId="71" xfId="0" applyNumberFormat="1" applyFont="1" applyFill="1" applyBorder="1" applyAlignment="1">
      <alignment horizontal="center" vertical="center"/>
    </xf>
    <xf numFmtId="166" fontId="9" fillId="12" borderId="60" xfId="0" applyNumberFormat="1" applyFont="1" applyFill="1" applyBorder="1" applyAlignment="1">
      <alignment horizontal="center" vertical="center"/>
    </xf>
    <xf numFmtId="165" fontId="9" fillId="12" borderId="105" xfId="0" applyNumberFormat="1" applyFont="1" applyFill="1" applyBorder="1" applyAlignment="1">
      <alignment horizontal="center" vertical="center"/>
    </xf>
    <xf numFmtId="166" fontId="9" fillId="12" borderId="112" xfId="0" applyNumberFormat="1" applyFont="1" applyFill="1" applyBorder="1" applyAlignment="1">
      <alignment horizontal="center" vertical="center"/>
    </xf>
    <xf numFmtId="166" fontId="9" fillId="12" borderId="105" xfId="0" applyNumberFormat="1" applyFont="1" applyFill="1" applyBorder="1" applyAlignment="1">
      <alignment horizontal="center" vertical="center"/>
    </xf>
    <xf numFmtId="9" fontId="9" fillId="24" borderId="79" xfId="0" applyNumberFormat="1" applyFont="1" applyFill="1" applyBorder="1" applyAlignment="1">
      <alignment horizontal="center" vertical="center" wrapText="1"/>
    </xf>
    <xf numFmtId="9" fontId="9" fillId="0" borderId="136" xfId="0" applyNumberFormat="1" applyFont="1" applyBorder="1" applyAlignment="1">
      <alignment horizontal="center" vertical="center" wrapText="1"/>
    </xf>
    <xf numFmtId="0" fontId="7" fillId="0" borderId="126" xfId="0" applyFont="1" applyBorder="1" applyAlignment="1">
      <alignment horizontal="center" vertical="center"/>
    </xf>
    <xf numFmtId="166" fontId="9" fillId="12" borderId="63" xfId="0" applyNumberFormat="1" applyFont="1" applyFill="1" applyBorder="1" applyAlignment="1">
      <alignment horizontal="center" vertical="center"/>
    </xf>
    <xf numFmtId="165" fontId="9" fillId="12" borderId="63" xfId="0" applyNumberFormat="1" applyFont="1" applyFill="1" applyBorder="1" applyAlignment="1">
      <alignment horizontal="center" vertical="center"/>
    </xf>
    <xf numFmtId="166" fontId="9" fillId="12" borderId="69" xfId="0" applyNumberFormat="1" applyFont="1" applyFill="1" applyBorder="1" applyAlignment="1">
      <alignment horizontal="center" vertical="center"/>
    </xf>
    <xf numFmtId="0" fontId="7" fillId="0" borderId="69" xfId="0" applyFont="1" applyBorder="1" applyAlignment="1">
      <alignment horizontal="center" vertical="center"/>
    </xf>
    <xf numFmtId="166" fontId="9" fillId="12" borderId="63" xfId="0" applyNumberFormat="1" applyFont="1" applyFill="1" applyBorder="1" applyAlignment="1">
      <alignment horizontal="center" vertical="center" wrapText="1"/>
    </xf>
    <xf numFmtId="9" fontId="9" fillId="5" borderId="141" xfId="0" applyNumberFormat="1" applyFont="1" applyFill="1" applyBorder="1" applyAlignment="1">
      <alignment horizontal="center" vertical="center"/>
    </xf>
    <xf numFmtId="0" fontId="32" fillId="0" borderId="137" xfId="0" applyFont="1" applyBorder="1" applyAlignment="1">
      <alignment horizontal="center" vertical="center"/>
    </xf>
    <xf numFmtId="0" fontId="7" fillId="12" borderId="137" xfId="0" applyFont="1" applyFill="1" applyBorder="1" applyAlignment="1">
      <alignment horizontal="center" vertical="center"/>
    </xf>
    <xf numFmtId="0" fontId="7" fillId="12" borderId="118" xfId="0" applyFont="1" applyFill="1" applyBorder="1" applyAlignment="1">
      <alignment horizontal="center" vertical="center"/>
    </xf>
    <xf numFmtId="166" fontId="13" fillId="16" borderId="63" xfId="0" applyNumberFormat="1" applyFont="1" applyFill="1" applyBorder="1" applyAlignment="1">
      <alignment horizontal="center" vertical="center"/>
    </xf>
    <xf numFmtId="9" fontId="9" fillId="12" borderId="105" xfId="0" applyNumberFormat="1" applyFont="1" applyFill="1" applyBorder="1" applyAlignment="1">
      <alignment horizontal="center" vertical="center"/>
    </xf>
    <xf numFmtId="0" fontId="9" fillId="12" borderId="63" xfId="0" applyFont="1" applyFill="1" applyBorder="1" applyAlignment="1">
      <alignment horizontal="center" vertical="center"/>
    </xf>
    <xf numFmtId="0" fontId="3" fillId="0" borderId="144" xfId="0" applyFont="1" applyBorder="1" applyAlignment="1">
      <alignment horizontal="center" vertical="center"/>
    </xf>
    <xf numFmtId="166" fontId="9" fillId="0" borderId="63" xfId="0" applyNumberFormat="1" applyFont="1" applyBorder="1" applyAlignment="1">
      <alignment horizontal="center" vertical="center" wrapText="1"/>
    </xf>
    <xf numFmtId="0" fontId="2" fillId="0" borderId="137" xfId="0" applyFont="1" applyBorder="1" applyAlignment="1">
      <alignment horizontal="center" vertical="center"/>
    </xf>
    <xf numFmtId="168" fontId="9" fillId="0" borderId="63" xfId="0" applyNumberFormat="1" applyFont="1" applyBorder="1" applyAlignment="1">
      <alignment horizontal="center" vertical="center"/>
    </xf>
    <xf numFmtId="166" fontId="9" fillId="0" borderId="69" xfId="0" applyNumberFormat="1" applyFont="1" applyBorder="1" applyAlignment="1">
      <alignment horizontal="center" vertical="center" wrapText="1"/>
    </xf>
    <xf numFmtId="9" fontId="9" fillId="5" borderId="82" xfId="0" applyNumberFormat="1" applyFont="1" applyFill="1" applyBorder="1" applyAlignment="1">
      <alignment horizontal="center" vertical="center"/>
    </xf>
    <xf numFmtId="0" fontId="32" fillId="0" borderId="0" xfId="0" applyFont="1" applyAlignment="1">
      <alignment horizontal="center" vertical="center"/>
    </xf>
    <xf numFmtId="9" fontId="9" fillId="6" borderId="115" xfId="0" applyNumberFormat="1" applyFont="1" applyFill="1" applyBorder="1" applyAlignment="1">
      <alignment horizontal="center" vertical="center" wrapText="1"/>
    </xf>
    <xf numFmtId="9" fontId="9" fillId="0" borderId="124" xfId="0" applyNumberFormat="1" applyFont="1" applyBorder="1" applyAlignment="1">
      <alignment horizontal="center" vertical="center" wrapText="1"/>
    </xf>
    <xf numFmtId="0" fontId="9" fillId="12" borderId="72" xfId="0" applyFont="1" applyFill="1" applyBorder="1" applyAlignment="1">
      <alignment horizontal="center" vertical="center"/>
    </xf>
    <xf numFmtId="0" fontId="9" fillId="12" borderId="118" xfId="0" applyFont="1" applyFill="1" applyBorder="1" applyAlignment="1">
      <alignment horizontal="center" vertical="center"/>
    </xf>
    <xf numFmtId="0" fontId="2" fillId="0" borderId="0" xfId="0" applyFont="1" applyAlignment="1">
      <alignment horizontal="center" vertical="center"/>
    </xf>
    <xf numFmtId="0" fontId="9" fillId="0" borderId="60" xfId="0" applyFont="1" applyBorder="1" applyAlignment="1">
      <alignment horizontal="center" vertical="center"/>
    </xf>
    <xf numFmtId="165" fontId="9" fillId="12" borderId="126" xfId="0" applyNumberFormat="1" applyFont="1" applyFill="1" applyBorder="1" applyAlignment="1">
      <alignment horizontal="center" vertical="center"/>
    </xf>
    <xf numFmtId="0" fontId="9" fillId="12" borderId="105" xfId="0" applyFont="1" applyFill="1" applyBorder="1" applyAlignment="1">
      <alignment horizontal="left" vertical="center" wrapText="1"/>
    </xf>
    <xf numFmtId="9" fontId="9" fillId="12" borderId="112" xfId="0" applyNumberFormat="1" applyFont="1" applyFill="1" applyBorder="1" applyAlignment="1">
      <alignment horizontal="center" vertical="center"/>
    </xf>
    <xf numFmtId="0" fontId="7" fillId="0" borderId="29" xfId="0" applyFont="1" applyBorder="1" applyAlignment="1">
      <alignment horizontal="center" vertical="center"/>
    </xf>
    <xf numFmtId="0" fontId="7" fillId="0" borderId="102" xfId="0" applyFont="1" applyBorder="1" applyAlignment="1">
      <alignment horizontal="center" vertical="center"/>
    </xf>
    <xf numFmtId="3" fontId="9" fillId="0" borderId="46" xfId="0" applyNumberFormat="1" applyFont="1" applyBorder="1" applyAlignment="1">
      <alignment horizontal="center" vertical="center"/>
    </xf>
    <xf numFmtId="4" fontId="7" fillId="12" borderId="63" xfId="0" applyNumberFormat="1" applyFont="1" applyFill="1" applyBorder="1" applyAlignment="1">
      <alignment horizontal="center" vertical="center"/>
    </xf>
    <xf numFmtId="0" fontId="7" fillId="12" borderId="69" xfId="0" applyFont="1" applyFill="1" applyBorder="1" applyAlignment="1">
      <alignment horizontal="center" vertical="center"/>
    </xf>
    <xf numFmtId="0" fontId="2" fillId="0" borderId="137" xfId="0" applyFont="1" applyBorder="1" applyAlignment="1">
      <alignment horizontal="center"/>
    </xf>
    <xf numFmtId="166" fontId="9" fillId="12" borderId="63" xfId="0" applyNumberFormat="1" applyFont="1" applyFill="1" applyBorder="1" applyAlignment="1">
      <alignment vertical="center"/>
    </xf>
    <xf numFmtId="0" fontId="7" fillId="12" borderId="63" xfId="0" applyFont="1" applyFill="1" applyBorder="1" applyAlignment="1">
      <alignment horizontal="center" vertical="center"/>
    </xf>
    <xf numFmtId="9" fontId="9" fillId="12" borderId="52" xfId="0" applyNumberFormat="1" applyFont="1" applyFill="1" applyBorder="1" applyAlignment="1">
      <alignment horizontal="center" vertical="center"/>
    </xf>
    <xf numFmtId="0" fontId="0" fillId="0" borderId="133" xfId="0" applyBorder="1" applyAlignment="1">
      <alignment horizontal="center" vertical="center"/>
    </xf>
    <xf numFmtId="0" fontId="5" fillId="7" borderId="130" xfId="0" applyFont="1" applyFill="1" applyBorder="1" applyAlignment="1">
      <alignment horizontal="center" vertical="center" wrapText="1"/>
    </xf>
    <xf numFmtId="0" fontId="0" fillId="0" borderId="144" xfId="0" applyBorder="1" applyAlignment="1">
      <alignment horizontal="center" vertical="center"/>
    </xf>
    <xf numFmtId="0" fontId="0" fillId="0" borderId="145" xfId="0" applyBorder="1" applyAlignment="1">
      <alignment horizontal="justify" wrapText="1"/>
    </xf>
    <xf numFmtId="0" fontId="5" fillId="7" borderId="137" xfId="0" applyFont="1" applyFill="1" applyBorder="1" applyAlignment="1">
      <alignment horizontal="center" vertical="center"/>
    </xf>
    <xf numFmtId="166" fontId="9" fillId="0" borderId="63" xfId="0" applyNumberFormat="1" applyFont="1" applyBorder="1" applyAlignment="1">
      <alignment horizontal="center" vertical="center"/>
    </xf>
    <xf numFmtId="166" fontId="9" fillId="0" borderId="69" xfId="0" applyNumberFormat="1" applyFont="1" applyBorder="1" applyAlignment="1">
      <alignment horizontal="center" vertical="center"/>
    </xf>
    <xf numFmtId="9" fontId="9" fillId="12" borderId="102" xfId="0" applyNumberFormat="1" applyFont="1" applyFill="1" applyBorder="1" applyAlignment="1">
      <alignment horizontal="center" vertical="center"/>
    </xf>
    <xf numFmtId="9" fontId="9" fillId="12" borderId="126" xfId="0" applyNumberFormat="1" applyFont="1" applyFill="1" applyBorder="1" applyAlignment="1">
      <alignment horizontal="center" vertical="center"/>
    </xf>
    <xf numFmtId="0" fontId="9" fillId="12" borderId="102" xfId="0" applyFont="1" applyFill="1" applyBorder="1" applyAlignment="1">
      <alignment horizontal="center" vertical="center"/>
    </xf>
    <xf numFmtId="166" fontId="9" fillId="12" borderId="102" xfId="0" applyNumberFormat="1" applyFont="1" applyFill="1" applyBorder="1" applyAlignment="1">
      <alignment horizontal="center" vertical="center"/>
    </xf>
    <xf numFmtId="165" fontId="9" fillId="16" borderId="63" xfId="0" applyNumberFormat="1" applyFont="1" applyFill="1" applyBorder="1" applyAlignment="1">
      <alignment horizontal="center" vertical="center"/>
    </xf>
    <xf numFmtId="3" fontId="7" fillId="0" borderId="63" xfId="0" applyNumberFormat="1" applyFont="1" applyBorder="1" applyAlignment="1">
      <alignment horizontal="center" vertical="center"/>
    </xf>
    <xf numFmtId="166" fontId="9" fillId="16" borderId="69" xfId="0" applyNumberFormat="1" applyFont="1" applyFill="1" applyBorder="1" applyAlignment="1">
      <alignment horizontal="center" vertical="center"/>
    </xf>
    <xf numFmtId="9" fontId="7" fillId="6" borderId="46" xfId="0" applyNumberFormat="1" applyFont="1" applyFill="1" applyBorder="1" applyAlignment="1">
      <alignment horizontal="center" vertical="center"/>
    </xf>
    <xf numFmtId="166" fontId="9" fillId="16" borderId="63" xfId="0" applyNumberFormat="1" applyFont="1" applyFill="1" applyBorder="1" applyAlignment="1">
      <alignment horizontal="center" vertical="center"/>
    </xf>
    <xf numFmtId="9" fontId="7" fillId="5" borderId="105" xfId="0" applyNumberFormat="1" applyFont="1" applyFill="1" applyBorder="1" applyAlignment="1">
      <alignment horizontal="center" vertical="center"/>
    </xf>
    <xf numFmtId="9" fontId="7" fillId="5" borderId="63" xfId="0" applyNumberFormat="1" applyFont="1" applyFill="1" applyBorder="1" applyAlignment="1">
      <alignment horizontal="center" vertical="center"/>
    </xf>
    <xf numFmtId="9" fontId="9" fillId="0" borderId="126" xfId="0" applyNumberFormat="1" applyFont="1" applyBorder="1" applyAlignment="1">
      <alignment horizontal="center" vertical="center"/>
    </xf>
    <xf numFmtId="9" fontId="9" fillId="0" borderId="102" xfId="0" applyNumberFormat="1" applyFont="1" applyBorder="1" applyAlignment="1">
      <alignment horizontal="center" vertical="center"/>
    </xf>
    <xf numFmtId="165" fontId="9" fillId="0" borderId="63" xfId="0" applyNumberFormat="1" applyFont="1" applyBorder="1" applyAlignment="1">
      <alignment horizontal="center" vertical="center"/>
    </xf>
    <xf numFmtId="0" fontId="0" fillId="0" borderId="146" xfId="0" applyBorder="1" applyAlignment="1">
      <alignment horizontal="center" vertical="center"/>
    </xf>
    <xf numFmtId="0" fontId="1" fillId="0" borderId="0" xfId="0" applyFont="1" applyAlignment="1">
      <alignment horizontal="center" vertical="center"/>
    </xf>
    <xf numFmtId="0" fontId="1" fillId="0" borderId="137" xfId="0" applyFont="1" applyBorder="1" applyAlignment="1">
      <alignment horizontal="center" vertical="center"/>
    </xf>
    <xf numFmtId="166" fontId="1" fillId="0" borderId="137" xfId="0" applyNumberFormat="1" applyFont="1" applyBorder="1" applyAlignment="1">
      <alignment horizontal="center" vertical="center"/>
    </xf>
    <xf numFmtId="0" fontId="1" fillId="0" borderId="144" xfId="0" applyFont="1" applyBorder="1" applyAlignment="1">
      <alignment horizontal="center" vertical="center"/>
    </xf>
    <xf numFmtId="9" fontId="9" fillId="13" borderId="126" xfId="0" applyNumberFormat="1" applyFont="1" applyFill="1" applyBorder="1" applyAlignment="1">
      <alignment horizontal="center" vertical="center"/>
    </xf>
    <xf numFmtId="0" fontId="7" fillId="0" borderId="118" xfId="0" applyFont="1" applyBorder="1" applyAlignment="1">
      <alignment horizontal="center" vertical="center"/>
    </xf>
    <xf numFmtId="165" fontId="9" fillId="0" borderId="102" xfId="0" applyNumberFormat="1" applyFont="1" applyBorder="1" applyAlignment="1">
      <alignment horizontal="center" vertical="center"/>
    </xf>
    <xf numFmtId="180" fontId="9" fillId="0" borderId="69" xfId="0" applyNumberFormat="1" applyFont="1" applyBorder="1" applyAlignment="1">
      <alignment horizontal="center" vertical="center"/>
    </xf>
    <xf numFmtId="166" fontId="9" fillId="0" borderId="71" xfId="0" applyNumberFormat="1" applyFont="1" applyBorder="1" applyAlignment="1">
      <alignment horizontal="center" vertical="center"/>
    </xf>
    <xf numFmtId="0" fontId="1" fillId="0" borderId="145" xfId="0" applyFont="1" applyBorder="1" applyAlignment="1">
      <alignment horizontal="center" vertical="center"/>
    </xf>
    <xf numFmtId="9" fontId="9" fillId="13" borderId="112" xfId="0" applyNumberFormat="1" applyFont="1" applyFill="1" applyBorder="1" applyAlignment="1">
      <alignment horizontal="center" vertical="center"/>
    </xf>
    <xf numFmtId="0" fontId="7" fillId="0" borderId="46" xfId="0" applyFont="1" applyBorder="1" applyAlignment="1">
      <alignment horizontal="center" vertical="center"/>
    </xf>
    <xf numFmtId="165" fontId="9" fillId="0" borderId="137" xfId="0" applyNumberFormat="1" applyFont="1" applyBorder="1" applyAlignment="1">
      <alignment horizontal="center" vertical="center"/>
    </xf>
    <xf numFmtId="166" fontId="9" fillId="0" borderId="102" xfId="0" applyNumberFormat="1" applyFont="1" applyBorder="1" applyAlignment="1">
      <alignment horizontal="center" vertical="center"/>
    </xf>
    <xf numFmtId="9" fontId="9" fillId="13" borderId="105" xfId="0" applyNumberFormat="1" applyFont="1" applyFill="1" applyBorder="1" applyAlignment="1">
      <alignment horizontal="center" vertical="center"/>
    </xf>
    <xf numFmtId="9" fontId="9" fillId="5" borderId="105" xfId="0" applyNumberFormat="1" applyFont="1" applyFill="1" applyBorder="1" applyAlignment="1">
      <alignment horizontal="center" vertical="center"/>
    </xf>
    <xf numFmtId="9" fontId="9" fillId="12" borderId="122" xfId="0" applyNumberFormat="1" applyFont="1" applyFill="1" applyBorder="1" applyAlignment="1">
      <alignment horizontal="center" vertical="center"/>
    </xf>
    <xf numFmtId="168" fontId="9" fillId="12" borderId="42" xfId="0" applyNumberFormat="1" applyFont="1" applyFill="1" applyBorder="1" applyAlignment="1">
      <alignment horizontal="center" vertical="center"/>
    </xf>
    <xf numFmtId="0" fontId="32" fillId="0" borderId="133" xfId="0" applyFont="1" applyBorder="1" applyAlignment="1">
      <alignment horizontal="center" vertical="center"/>
    </xf>
    <xf numFmtId="3" fontId="9" fillId="12" borderId="69" xfId="0" applyNumberFormat="1" applyFont="1" applyFill="1" applyBorder="1" applyAlignment="1">
      <alignment horizontal="center" vertical="center"/>
    </xf>
    <xf numFmtId="0" fontId="7" fillId="12" borderId="46" xfId="0" applyFont="1" applyFill="1" applyBorder="1" applyAlignment="1">
      <alignment horizontal="center" vertical="center"/>
    </xf>
    <xf numFmtId="1" fontId="9" fillId="12" borderId="104" xfId="0" applyNumberFormat="1" applyFont="1" applyFill="1" applyBorder="1" applyAlignment="1">
      <alignment horizontal="center" vertical="center"/>
    </xf>
    <xf numFmtId="166" fontId="9" fillId="12" borderId="71" xfId="0" applyNumberFormat="1" applyFont="1" applyFill="1" applyBorder="1" applyAlignment="1">
      <alignment horizontal="center" vertical="center" wrapText="1"/>
    </xf>
    <xf numFmtId="9" fontId="9" fillId="12" borderId="137" xfId="0" applyNumberFormat="1" applyFont="1" applyFill="1" applyBorder="1" applyAlignment="1">
      <alignment horizontal="center" vertical="center"/>
    </xf>
    <xf numFmtId="0" fontId="9" fillId="12" borderId="105" xfId="0" applyFont="1" applyFill="1" applyBorder="1" applyAlignment="1">
      <alignment horizontal="center" vertical="center"/>
    </xf>
    <xf numFmtId="0" fontId="7" fillId="12" borderId="29" xfId="0" applyFont="1" applyFill="1" applyBorder="1" applyAlignment="1">
      <alignment horizontal="center" vertical="center"/>
    </xf>
    <xf numFmtId="0" fontId="7" fillId="12" borderId="102" xfId="0" applyFont="1" applyFill="1" applyBorder="1" applyAlignment="1">
      <alignment horizontal="center" vertical="center"/>
    </xf>
    <xf numFmtId="1" fontId="9" fillId="0" borderId="42" xfId="0" applyNumberFormat="1" applyFont="1" applyBorder="1" applyAlignment="1">
      <alignment horizontal="center" vertical="center"/>
    </xf>
    <xf numFmtId="1" fontId="9" fillId="0" borderId="29" xfId="0" applyNumberFormat="1" applyFont="1" applyBorder="1" applyAlignment="1">
      <alignment horizontal="center" vertical="center"/>
    </xf>
    <xf numFmtId="0" fontId="12" fillId="27" borderId="128" xfId="0" applyFont="1" applyFill="1" applyBorder="1" applyAlignment="1">
      <alignment horizontal="center" vertical="center" wrapText="1"/>
    </xf>
    <xf numFmtId="0" fontId="7" fillId="27" borderId="128" xfId="0" applyFont="1" applyFill="1" applyBorder="1" applyAlignment="1">
      <alignment horizontal="center" vertical="center" wrapText="1"/>
    </xf>
    <xf numFmtId="0" fontId="16" fillId="28" borderId="12" xfId="0" applyFont="1" applyFill="1" applyBorder="1" applyAlignment="1">
      <alignment horizontal="center" vertical="center" wrapText="1"/>
    </xf>
    <xf numFmtId="0" fontId="16" fillId="28" borderId="12" xfId="0" applyFont="1" applyFill="1" applyBorder="1" applyAlignment="1">
      <alignment horizontal="center" vertical="center"/>
    </xf>
    <xf numFmtId="0" fontId="16" fillId="28" borderId="21" xfId="0" applyFont="1" applyFill="1" applyBorder="1" applyAlignment="1">
      <alignment horizontal="center" vertical="center" wrapText="1"/>
    </xf>
    <xf numFmtId="0" fontId="16" fillId="28" borderId="21" xfId="0" applyFont="1" applyFill="1" applyBorder="1" applyAlignment="1">
      <alignment horizontal="center" vertical="center"/>
    </xf>
    <xf numFmtId="0" fontId="1" fillId="0" borderId="0" xfId="0" applyFont="1" applyAlignment="1">
      <alignment horizontal="center"/>
    </xf>
    <xf numFmtId="0" fontId="9" fillId="5" borderId="102" xfId="0" applyFont="1" applyFill="1" applyBorder="1" applyAlignment="1">
      <alignment horizontal="center" vertical="center"/>
    </xf>
    <xf numFmtId="0" fontId="9" fillId="0" borderId="17" xfId="0" applyFont="1" applyBorder="1" applyAlignment="1">
      <alignment horizontal="left" vertical="center" wrapText="1"/>
    </xf>
    <xf numFmtId="0" fontId="6" fillId="0" borderId="31" xfId="0" applyFont="1" applyBorder="1"/>
    <xf numFmtId="49" fontId="9" fillId="0" borderId="42" xfId="0" applyNumberFormat="1" applyFont="1" applyBorder="1" applyAlignment="1">
      <alignment horizontal="left" vertical="center" wrapText="1"/>
    </xf>
    <xf numFmtId="0" fontId="6" fillId="0" borderId="77" xfId="0" applyFont="1" applyBorder="1"/>
    <xf numFmtId="0" fontId="9" fillId="12" borderId="17" xfId="0" applyFont="1" applyFill="1" applyBorder="1" applyAlignment="1">
      <alignment horizontal="left" vertical="center" wrapText="1"/>
    </xf>
    <xf numFmtId="0" fontId="5" fillId="2" borderId="4" xfId="0" applyFont="1" applyFill="1" applyBorder="1" applyAlignment="1">
      <alignment horizontal="center" vertical="center" wrapText="1"/>
    </xf>
    <xf numFmtId="0" fontId="6" fillId="0" borderId="5" xfId="0" applyFont="1" applyBorder="1"/>
    <xf numFmtId="0" fontId="6" fillId="0" borderId="6" xfId="0" applyFont="1" applyBorder="1"/>
    <xf numFmtId="0" fontId="5" fillId="2" borderId="7" xfId="0" applyFont="1" applyFill="1" applyBorder="1" applyAlignment="1">
      <alignment horizontal="center" vertical="center" wrapText="1"/>
    </xf>
    <xf numFmtId="0" fontId="6" fillId="0" borderId="14" xfId="0" applyFont="1" applyBorder="1"/>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6" fillId="0" borderId="15" xfId="0" applyFont="1" applyBorder="1"/>
    <xf numFmtId="0" fontId="5" fillId="0" borderId="1" xfId="0" applyFont="1" applyBorder="1" applyAlignment="1">
      <alignment horizontal="center" vertical="center" wrapText="1"/>
    </xf>
    <xf numFmtId="0" fontId="6" fillId="0" borderId="2" xfId="0" applyFont="1" applyBorder="1"/>
    <xf numFmtId="0" fontId="6" fillId="0" borderId="3" xfId="0" applyFont="1" applyBorder="1"/>
    <xf numFmtId="0" fontId="9" fillId="0" borderId="58" xfId="0" applyFont="1" applyBorder="1" applyAlignment="1">
      <alignment horizontal="center" vertical="center" wrapText="1"/>
    </xf>
    <xf numFmtId="0" fontId="6" fillId="0" borderId="32" xfId="0" applyFont="1" applyBorder="1"/>
    <xf numFmtId="0" fontId="6" fillId="0" borderId="55" xfId="0" applyFont="1" applyBorder="1"/>
    <xf numFmtId="0" fontId="9" fillId="0" borderId="17" xfId="0" applyFont="1" applyBorder="1" applyAlignment="1">
      <alignment horizontal="center" vertical="center" wrapText="1"/>
    </xf>
    <xf numFmtId="0" fontId="6" fillId="0" borderId="33" xfId="0" applyFont="1" applyBorder="1"/>
    <xf numFmtId="0" fontId="5"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7" fillId="0" borderId="17" xfId="0" applyFont="1" applyBorder="1" applyAlignment="1">
      <alignment horizontal="center" vertical="center"/>
    </xf>
    <xf numFmtId="0" fontId="7" fillId="0" borderId="17" xfId="0" applyFont="1" applyBorder="1" applyAlignment="1">
      <alignment horizontal="left" vertical="center"/>
    </xf>
    <xf numFmtId="0" fontId="9" fillId="0" borderId="19" xfId="0" applyFont="1" applyBorder="1" applyAlignment="1">
      <alignment horizontal="center" vertical="center" wrapText="1"/>
    </xf>
    <xf numFmtId="0" fontId="5" fillId="4" borderId="9" xfId="0" applyFont="1" applyFill="1" applyBorder="1" applyAlignment="1">
      <alignment horizontal="center" vertical="center" wrapText="1"/>
    </xf>
    <xf numFmtId="0" fontId="5" fillId="5" borderId="7" xfId="0" applyFont="1" applyFill="1" applyBorder="1" applyAlignment="1">
      <alignment horizontal="center" vertical="center"/>
    </xf>
    <xf numFmtId="0" fontId="5" fillId="7" borderId="4" xfId="0" applyFont="1" applyFill="1" applyBorder="1" applyAlignment="1">
      <alignment horizontal="center" vertical="center" wrapText="1"/>
    </xf>
    <xf numFmtId="0" fontId="5" fillId="7" borderId="7" xfId="0" applyFont="1" applyFill="1" applyBorder="1" applyAlignment="1">
      <alignment horizontal="center" vertical="center"/>
    </xf>
    <xf numFmtId="0" fontId="5" fillId="4" borderId="4"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7" xfId="0" applyFont="1" applyFill="1" applyBorder="1" applyAlignment="1">
      <alignment horizontal="center" vertical="center"/>
    </xf>
    <xf numFmtId="0" fontId="5" fillId="7" borderId="9" xfId="0" applyFont="1" applyFill="1" applyBorder="1" applyAlignment="1">
      <alignment horizontal="center" vertical="center" wrapText="1"/>
    </xf>
    <xf numFmtId="0" fontId="6" fillId="25" borderId="5" xfId="0" applyFont="1" applyFill="1" applyBorder="1"/>
    <xf numFmtId="0" fontId="6" fillId="25" borderId="6" xfId="0" applyFont="1" applyFill="1" applyBorder="1"/>
    <xf numFmtId="0" fontId="5" fillId="3" borderId="9"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7" xfId="0" applyFont="1" applyFill="1" applyBorder="1" applyAlignment="1">
      <alignment horizontal="center" vertical="center"/>
    </xf>
    <xf numFmtId="0" fontId="5" fillId="2" borderId="9" xfId="0" applyFont="1" applyFill="1" applyBorder="1" applyAlignment="1">
      <alignment horizontal="center" vertical="center" wrapText="1"/>
    </xf>
    <xf numFmtId="0" fontId="9" fillId="0" borderId="58" xfId="0" applyFont="1" applyBorder="1" applyAlignment="1">
      <alignment horizontal="left" vertical="center" wrapText="1"/>
    </xf>
    <xf numFmtId="0" fontId="5" fillId="0" borderId="4" xfId="0" applyFont="1" applyBorder="1" applyAlignment="1">
      <alignment horizontal="center" vertical="center" wrapText="1"/>
    </xf>
    <xf numFmtId="0" fontId="9" fillId="12" borderId="59" xfId="0" applyFont="1" applyFill="1" applyBorder="1" applyAlignment="1">
      <alignment horizontal="left" vertical="center" wrapText="1"/>
    </xf>
    <xf numFmtId="0" fontId="6" fillId="0" borderId="64" xfId="0" applyFont="1" applyBorder="1"/>
    <xf numFmtId="0" fontId="6" fillId="0" borderId="68" xfId="0" applyFont="1" applyBorder="1"/>
    <xf numFmtId="0" fontId="9" fillId="0" borderId="20" xfId="0" applyFont="1" applyBorder="1" applyAlignment="1">
      <alignment horizontal="center" vertical="center" wrapText="1"/>
    </xf>
    <xf numFmtId="0" fontId="6" fillId="0" borderId="34" xfId="0" applyFont="1" applyBorder="1"/>
    <xf numFmtId="0" fontId="6" fillId="0" borderId="81" xfId="0" applyFont="1" applyBorder="1"/>
    <xf numFmtId="0" fontId="9" fillId="0" borderId="38" xfId="0" applyFont="1" applyBorder="1" applyAlignment="1">
      <alignment horizontal="center" vertical="center" wrapText="1"/>
    </xf>
    <xf numFmtId="0" fontId="6" fillId="0" borderId="70" xfId="0" applyFont="1" applyBorder="1"/>
    <xf numFmtId="0" fontId="6" fillId="0" borderId="82" xfId="0" applyFont="1" applyBorder="1"/>
    <xf numFmtId="0" fontId="9" fillId="0" borderId="44" xfId="0" applyFont="1" applyBorder="1" applyAlignment="1">
      <alignment horizontal="center" vertical="center" wrapText="1"/>
    </xf>
    <xf numFmtId="0" fontId="6" fillId="0" borderId="107" xfId="0" applyFont="1" applyBorder="1"/>
    <xf numFmtId="0" fontId="5" fillId="3" borderId="63" xfId="0" applyFont="1" applyFill="1" applyBorder="1" applyAlignment="1">
      <alignment horizontal="center" vertical="center" wrapText="1"/>
    </xf>
    <xf numFmtId="0" fontId="6" fillId="0" borderId="92" xfId="0" applyFont="1" applyBorder="1"/>
    <xf numFmtId="0" fontId="6" fillId="0" borderId="69" xfId="0" applyFont="1" applyBorder="1"/>
    <xf numFmtId="0" fontId="5" fillId="17" borderId="4" xfId="0" applyFont="1" applyFill="1" applyBorder="1" applyAlignment="1">
      <alignment horizontal="center" vertical="center" wrapText="1"/>
    </xf>
    <xf numFmtId="0" fontId="9" fillId="12" borderId="7" xfId="0" quotePrefix="1" applyFont="1" applyFill="1" applyBorder="1" applyAlignment="1">
      <alignment horizontal="left" vertical="center" wrapText="1"/>
    </xf>
    <xf numFmtId="0" fontId="6" fillId="0" borderId="109" xfId="0" applyFont="1" applyBorder="1"/>
    <xf numFmtId="165" fontId="9" fillId="12" borderId="27" xfId="0" applyNumberFormat="1" applyFont="1" applyFill="1" applyBorder="1" applyAlignment="1">
      <alignment horizontal="center" vertical="center"/>
    </xf>
    <xf numFmtId="0" fontId="6" fillId="0" borderId="94" xfId="0" applyFont="1" applyBorder="1"/>
    <xf numFmtId="0" fontId="9" fillId="12" borderId="102" xfId="0" applyFont="1" applyFill="1" applyBorder="1" applyAlignment="1">
      <alignment horizontal="left" vertical="center" wrapText="1"/>
    </xf>
    <xf numFmtId="0" fontId="6" fillId="0" borderId="105" xfId="0" applyFont="1" applyBorder="1"/>
    <xf numFmtId="165" fontId="9" fillId="12" borderId="19" xfId="0" applyNumberFormat="1" applyFont="1" applyFill="1" applyBorder="1" applyAlignment="1">
      <alignment horizontal="center" vertical="center"/>
    </xf>
    <xf numFmtId="9" fontId="9" fillId="13" borderId="30" xfId="0" applyNumberFormat="1" applyFont="1" applyFill="1" applyBorder="1" applyAlignment="1">
      <alignment horizontal="center" vertical="center"/>
    </xf>
    <xf numFmtId="0" fontId="6" fillId="0" borderId="79" xfId="0" applyFont="1" applyBorder="1"/>
    <xf numFmtId="1" fontId="9" fillId="12" borderId="103" xfId="0" applyNumberFormat="1" applyFont="1" applyFill="1" applyBorder="1" applyAlignment="1">
      <alignment horizontal="center" vertical="center"/>
    </xf>
    <xf numFmtId="9" fontId="9" fillId="13" borderId="99" xfId="0" applyNumberFormat="1" applyFont="1" applyFill="1" applyBorder="1" applyAlignment="1">
      <alignment horizontal="center" vertical="center"/>
    </xf>
    <xf numFmtId="164" fontId="9" fillId="12" borderId="27" xfId="0" applyNumberFormat="1" applyFont="1" applyFill="1" applyBorder="1" applyAlignment="1">
      <alignment horizontal="center" vertical="center" wrapText="1"/>
    </xf>
    <xf numFmtId="164" fontId="9" fillId="12" borderId="19" xfId="0" applyNumberFormat="1" applyFont="1" applyFill="1" applyBorder="1" applyAlignment="1">
      <alignment horizontal="center" vertical="center" wrapText="1"/>
    </xf>
    <xf numFmtId="0" fontId="9" fillId="12" borderId="104" xfId="0" quotePrefix="1" applyFont="1" applyFill="1" applyBorder="1" applyAlignment="1">
      <alignment horizontal="left" vertical="center" wrapText="1"/>
    </xf>
    <xf numFmtId="0" fontId="6" fillId="0" borderId="108" xfId="0" applyFont="1" applyBorder="1"/>
    <xf numFmtId="0" fontId="9" fillId="12" borderId="17" xfId="0" quotePrefix="1" applyFont="1" applyFill="1" applyBorder="1" applyAlignment="1">
      <alignment horizontal="left" vertical="center" wrapText="1"/>
    </xf>
    <xf numFmtId="1" fontId="9" fillId="12" borderId="17" xfId="0" applyNumberFormat="1" applyFont="1" applyFill="1" applyBorder="1" applyAlignment="1">
      <alignment horizontal="center" vertical="center"/>
    </xf>
    <xf numFmtId="0" fontId="12" fillId="0" borderId="1" xfId="0" applyFont="1" applyBorder="1" applyAlignment="1">
      <alignment horizontal="center" vertical="center" wrapText="1"/>
    </xf>
    <xf numFmtId="164" fontId="9" fillId="12" borderId="8" xfId="0" applyNumberFormat="1" applyFont="1" applyFill="1" applyBorder="1" applyAlignment="1">
      <alignment horizontal="center" vertical="center" wrapText="1"/>
    </xf>
    <xf numFmtId="0" fontId="6" fillId="0" borderId="106" xfId="0" applyFont="1" applyBorder="1"/>
    <xf numFmtId="9" fontId="9" fillId="12" borderId="27" xfId="0" applyNumberFormat="1" applyFont="1" applyFill="1" applyBorder="1" applyAlignment="1">
      <alignment horizontal="center" vertical="center" wrapText="1"/>
    </xf>
    <xf numFmtId="0" fontId="12" fillId="0" borderId="4" xfId="0" applyFont="1" applyBorder="1" applyAlignment="1">
      <alignment horizontal="center" vertical="center" wrapText="1"/>
    </xf>
    <xf numFmtId="0" fontId="9" fillId="0" borderId="19" xfId="0" applyFont="1" applyBorder="1" applyAlignment="1">
      <alignment horizontal="center" vertical="center"/>
    </xf>
    <xf numFmtId="49" fontId="9" fillId="0" borderId="20" xfId="0" applyNumberFormat="1" applyFont="1" applyBorder="1" applyAlignment="1">
      <alignment horizontal="center" vertical="center" wrapText="1"/>
    </xf>
    <xf numFmtId="166" fontId="9" fillId="12" borderId="99" xfId="0" applyNumberFormat="1" applyFont="1" applyFill="1" applyBorder="1" applyAlignment="1">
      <alignment horizontal="center" vertical="center" wrapText="1"/>
    </xf>
    <xf numFmtId="0" fontId="3" fillId="0" borderId="142" xfId="0" applyFont="1" applyBorder="1" applyAlignment="1">
      <alignment horizontal="center" vertical="center"/>
    </xf>
    <xf numFmtId="0" fontId="3" fillId="0" borderId="143" xfId="0" applyFont="1" applyBorder="1" applyAlignment="1">
      <alignment horizontal="center" vertical="center"/>
    </xf>
    <xf numFmtId="0" fontId="5" fillId="18" borderId="4" xfId="0" applyFont="1" applyFill="1" applyBorder="1" applyAlignment="1">
      <alignment horizontal="center" vertical="center" wrapText="1"/>
    </xf>
    <xf numFmtId="166" fontId="9" fillId="12" borderId="27" xfId="0" applyNumberFormat="1" applyFont="1" applyFill="1" applyBorder="1" applyAlignment="1">
      <alignment horizontal="center" vertical="center" wrapText="1"/>
    </xf>
    <xf numFmtId="166" fontId="9" fillId="12" borderId="19" xfId="0" applyNumberFormat="1" applyFont="1" applyFill="1" applyBorder="1" applyAlignment="1">
      <alignment horizontal="center" vertical="center" wrapText="1"/>
    </xf>
    <xf numFmtId="9" fontId="9" fillId="12" borderId="99" xfId="0" applyNumberFormat="1" applyFont="1" applyFill="1" applyBorder="1" applyAlignment="1">
      <alignment horizontal="center" vertical="center"/>
    </xf>
    <xf numFmtId="0" fontId="3" fillId="0" borderId="52" xfId="0" applyFont="1" applyBorder="1" applyAlignment="1">
      <alignment horizontal="center" vertical="center"/>
    </xf>
    <xf numFmtId="0" fontId="3" fillId="0" borderId="140" xfId="0" applyFont="1" applyBorder="1" applyAlignment="1">
      <alignment horizontal="center" vertical="center"/>
    </xf>
    <xf numFmtId="0" fontId="9" fillId="0" borderId="38" xfId="0" applyFont="1" applyBorder="1" applyAlignment="1">
      <alignment horizontal="left" vertical="center" wrapText="1"/>
    </xf>
    <xf numFmtId="0" fontId="6" fillId="0" borderId="113" xfId="0" applyFont="1" applyBorder="1"/>
    <xf numFmtId="0" fontId="6" fillId="0" borderId="114" xfId="0" applyFont="1" applyBorder="1"/>
    <xf numFmtId="1" fontId="9" fillId="12" borderId="27" xfId="0" applyNumberFormat="1" applyFont="1" applyFill="1" applyBorder="1" applyAlignment="1">
      <alignment horizontal="center" vertical="center"/>
    </xf>
    <xf numFmtId="1" fontId="9" fillId="12" borderId="19" xfId="0" applyNumberFormat="1" applyFont="1" applyFill="1" applyBorder="1" applyAlignment="1">
      <alignment horizontal="center" vertical="center"/>
    </xf>
    <xf numFmtId="0" fontId="5" fillId="12" borderId="42" xfId="0" applyFont="1" applyFill="1" applyBorder="1" applyAlignment="1">
      <alignment horizontal="center" vertical="center" wrapText="1"/>
    </xf>
    <xf numFmtId="0" fontId="6" fillId="0" borderId="72" xfId="0" applyFont="1" applyBorder="1"/>
    <xf numFmtId="0" fontId="6" fillId="0" borderId="80" xfId="0" applyFont="1" applyBorder="1"/>
    <xf numFmtId="0" fontId="9" fillId="0" borderId="4" xfId="0" applyFont="1" applyBorder="1" applyAlignment="1">
      <alignment horizontal="center" vertical="center" wrapText="1"/>
    </xf>
    <xf numFmtId="10" fontId="9" fillId="12" borderId="19" xfId="0" applyNumberFormat="1" applyFont="1" applyFill="1" applyBorder="1" applyAlignment="1">
      <alignment horizontal="center" vertical="center" wrapText="1"/>
    </xf>
    <xf numFmtId="0" fontId="9" fillId="12" borderId="19" xfId="0" applyFont="1" applyFill="1" applyBorder="1" applyAlignment="1">
      <alignment horizontal="center" vertical="center" wrapText="1"/>
    </xf>
    <xf numFmtId="164" fontId="9" fillId="0" borderId="27" xfId="0" applyNumberFormat="1" applyFont="1" applyBorder="1" applyAlignment="1">
      <alignment horizontal="center" vertical="center" wrapText="1"/>
    </xf>
    <xf numFmtId="164" fontId="9" fillId="0" borderId="19" xfId="0" applyNumberFormat="1" applyFont="1" applyBorder="1" applyAlignment="1">
      <alignment horizontal="center" vertical="center" wrapText="1"/>
    </xf>
    <xf numFmtId="0" fontId="9" fillId="12" borderId="19" xfId="0" applyFont="1" applyFill="1" applyBorder="1" applyAlignment="1">
      <alignment horizontal="left" vertical="center" wrapText="1"/>
    </xf>
    <xf numFmtId="0" fontId="9" fillId="0" borderId="1" xfId="0" applyFont="1" applyBorder="1" applyAlignment="1">
      <alignment horizontal="left" vertical="center" wrapText="1"/>
    </xf>
    <xf numFmtId="9" fontId="9" fillId="0" borderId="27" xfId="0" applyNumberFormat="1" applyFont="1" applyBorder="1" applyAlignment="1">
      <alignment horizontal="center" vertical="center" wrapText="1"/>
    </xf>
    <xf numFmtId="10" fontId="9" fillId="0" borderId="19" xfId="0" applyNumberFormat="1" applyFont="1" applyBorder="1" applyAlignment="1">
      <alignment horizontal="center" vertical="center" wrapText="1"/>
    </xf>
    <xf numFmtId="10" fontId="9" fillId="0" borderId="27" xfId="0" applyNumberFormat="1" applyFont="1" applyBorder="1" applyAlignment="1">
      <alignment horizontal="left" vertical="center" wrapText="1"/>
    </xf>
    <xf numFmtId="0" fontId="5" fillId="0" borderId="42" xfId="0" applyFont="1" applyBorder="1" applyAlignment="1">
      <alignment horizontal="center" vertical="center" wrapText="1"/>
    </xf>
    <xf numFmtId="0" fontId="9" fillId="0" borderId="19" xfId="0" applyFont="1" applyBorder="1" applyAlignment="1">
      <alignment horizontal="left" vertical="center" wrapText="1"/>
    </xf>
    <xf numFmtId="0" fontId="9" fillId="0" borderId="44" xfId="0" applyFont="1" applyBorder="1" applyAlignment="1">
      <alignment horizontal="left" vertical="center" wrapText="1"/>
    </xf>
    <xf numFmtId="0" fontId="9" fillId="12" borderId="118" xfId="0" applyFont="1" applyFill="1" applyBorder="1" applyAlignment="1">
      <alignment horizontal="left" vertical="center" wrapText="1"/>
    </xf>
    <xf numFmtId="37" fontId="9" fillId="0" borderId="72" xfId="0" applyNumberFormat="1" applyFont="1" applyBorder="1" applyAlignment="1">
      <alignment horizontal="left" vertical="center" wrapText="1"/>
    </xf>
    <xf numFmtId="0" fontId="9" fillId="12" borderId="126" xfId="0" applyFont="1" applyFill="1" applyBorder="1" applyAlignment="1">
      <alignment horizontal="left" vertical="center" wrapText="1"/>
    </xf>
    <xf numFmtId="9" fontId="9" fillId="0" borderId="42" xfId="0" applyNumberFormat="1" applyFont="1" applyBorder="1" applyAlignment="1">
      <alignment horizontal="left" vertical="center" wrapText="1"/>
    </xf>
    <xf numFmtId="0" fontId="9" fillId="0" borderId="42" xfId="0" applyFont="1" applyBorder="1" applyAlignment="1">
      <alignment horizontal="center" vertical="center" wrapText="1"/>
    </xf>
    <xf numFmtId="0" fontId="9" fillId="0" borderId="27" xfId="0" applyFont="1" applyBorder="1" applyAlignment="1">
      <alignment horizontal="center" vertical="center" wrapText="1"/>
    </xf>
    <xf numFmtId="0" fontId="5" fillId="17" borderId="9" xfId="0" applyFont="1" applyFill="1" applyBorder="1" applyAlignment="1">
      <alignment horizontal="center" vertical="center" wrapText="1"/>
    </xf>
    <xf numFmtId="0" fontId="12" fillId="21" borderId="4" xfId="0" applyFont="1" applyFill="1" applyBorder="1" applyAlignment="1">
      <alignment horizontal="center" vertical="center" wrapText="1"/>
    </xf>
    <xf numFmtId="0" fontId="6" fillId="0" borderId="10" xfId="0" applyFont="1" applyBorder="1"/>
    <xf numFmtId="0" fontId="12" fillId="22" borderId="4" xfId="0" applyFont="1" applyFill="1" applyBorder="1" applyAlignment="1">
      <alignment horizontal="center" vertical="center" wrapText="1"/>
    </xf>
    <xf numFmtId="0" fontId="12" fillId="22" borderId="7" xfId="0" applyFont="1" applyFill="1" applyBorder="1" applyAlignment="1">
      <alignment horizontal="center" vertical="center" wrapText="1"/>
    </xf>
    <xf numFmtId="0" fontId="6" fillId="0" borderId="137" xfId="0" applyFont="1" applyBorder="1" applyAlignment="1">
      <alignment horizontal="center" vertical="center" wrapText="1"/>
    </xf>
    <xf numFmtId="0" fontId="7" fillId="12" borderId="137" xfId="0" applyFont="1" applyFill="1" applyBorder="1" applyAlignment="1">
      <alignment horizontal="center" vertical="center"/>
    </xf>
    <xf numFmtId="0" fontId="16" fillId="5" borderId="117"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7" fillId="12" borderId="133" xfId="0" applyFont="1" applyFill="1" applyBorder="1" applyAlignment="1">
      <alignment horizontal="center" vertical="center" wrapText="1"/>
    </xf>
    <xf numFmtId="0" fontId="6" fillId="0" borderId="133" xfId="0" applyFont="1" applyBorder="1"/>
    <xf numFmtId="0" fontId="7" fillId="12" borderId="133" xfId="0" applyFont="1" applyFill="1" applyBorder="1" applyAlignment="1">
      <alignment horizontal="center" vertical="center"/>
    </xf>
    <xf numFmtId="0" fontId="6" fillId="26" borderId="133" xfId="0" applyFont="1" applyFill="1" applyBorder="1"/>
    <xf numFmtId="0" fontId="7" fillId="12" borderId="17" xfId="0" applyFont="1" applyFill="1" applyBorder="1" applyAlignment="1">
      <alignment horizontal="center" vertical="center" wrapText="1"/>
    </xf>
    <xf numFmtId="0" fontId="6" fillId="0" borderId="118" xfId="0" applyFont="1" applyBorder="1"/>
    <xf numFmtId="0" fontId="16" fillId="28" borderId="117" xfId="0" applyFont="1" applyFill="1" applyBorder="1" applyAlignment="1">
      <alignment horizontal="center" vertical="center" wrapText="1"/>
    </xf>
    <xf numFmtId="0" fontId="16" fillId="28" borderId="11"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7" fillId="12" borderId="137" xfId="0" applyFont="1" applyFill="1" applyBorder="1" applyAlignment="1">
      <alignment horizontal="center" vertical="center" wrapText="1"/>
    </xf>
    <xf numFmtId="0" fontId="7" fillId="0" borderId="137" xfId="0" applyFont="1" applyBorder="1" applyAlignment="1">
      <alignment horizontal="center" vertical="center" wrapText="1"/>
    </xf>
    <xf numFmtId="0" fontId="7" fillId="0" borderId="137" xfId="0" applyFont="1" applyBorder="1" applyAlignment="1">
      <alignment horizontal="center" vertical="center"/>
    </xf>
    <xf numFmtId="0" fontId="7" fillId="12" borderId="139" xfId="0" applyFont="1" applyFill="1" applyBorder="1" applyAlignment="1">
      <alignment horizontal="center" vertical="center"/>
    </xf>
    <xf numFmtId="0" fontId="6" fillId="0" borderId="138" xfId="0" applyFont="1" applyBorder="1" applyAlignment="1">
      <alignment horizontal="center" vertical="center"/>
    </xf>
    <xf numFmtId="0" fontId="6" fillId="0" borderId="118" xfId="0" applyFont="1" applyBorder="1" applyAlignment="1">
      <alignment horizontal="center" vertical="center"/>
    </xf>
    <xf numFmtId="0" fontId="7" fillId="12" borderId="17" xfId="0" applyFont="1" applyFill="1" applyBorder="1" applyAlignment="1">
      <alignment horizontal="center" vertical="center"/>
    </xf>
    <xf numFmtId="0" fontId="7" fillId="12" borderId="118" xfId="0" applyFont="1" applyFill="1" applyBorder="1" applyAlignment="1">
      <alignment horizontal="center" vertical="center" wrapText="1"/>
    </xf>
    <xf numFmtId="0" fontId="7" fillId="0" borderId="132" xfId="0" applyFont="1" applyBorder="1"/>
    <xf numFmtId="0" fontId="6" fillId="0" borderId="132" xfId="0" applyFont="1" applyBorder="1"/>
    <xf numFmtId="0" fontId="7" fillId="12" borderId="17" xfId="0" applyFont="1" applyFill="1" applyBorder="1" applyAlignment="1">
      <alignment horizontal="center" wrapText="1"/>
    </xf>
    <xf numFmtId="0" fontId="7" fillId="12" borderId="118" xfId="0" applyFont="1" applyFill="1" applyBorder="1" applyAlignment="1">
      <alignment horizontal="center" vertical="center"/>
    </xf>
    <xf numFmtId="0" fontId="16" fillId="28" borderId="63" xfId="0" applyFont="1" applyFill="1" applyBorder="1" applyAlignment="1">
      <alignment horizontal="center" vertical="center" wrapText="1"/>
    </xf>
    <xf numFmtId="0" fontId="6" fillId="29" borderId="69" xfId="0" applyFont="1" applyFill="1" applyBorder="1"/>
    <xf numFmtId="0" fontId="6" fillId="0" borderId="137" xfId="0" applyFont="1" applyBorder="1" applyAlignment="1">
      <alignment horizontal="center" vertical="center"/>
    </xf>
    <xf numFmtId="0" fontId="17" fillId="5" borderId="7" xfId="0" applyFont="1" applyFill="1" applyBorder="1" applyAlignment="1">
      <alignment horizontal="center" vertical="center" wrapText="1"/>
    </xf>
    <xf numFmtId="0" fontId="16" fillId="28" borderId="4" xfId="0" applyFont="1" applyFill="1" applyBorder="1" applyAlignment="1">
      <alignment horizontal="center" vertical="center" wrapText="1"/>
    </xf>
    <xf numFmtId="0" fontId="6" fillId="29" borderId="6" xfId="0" applyFont="1" applyFill="1" applyBorder="1"/>
    <xf numFmtId="0" fontId="16" fillId="6" borderId="130" xfId="0" applyFont="1" applyFill="1" applyBorder="1" applyAlignment="1">
      <alignment horizontal="center" vertical="center" wrapText="1"/>
    </xf>
    <xf numFmtId="0" fontId="6" fillId="0" borderId="131" xfId="0" applyFont="1" applyBorder="1"/>
    <xf numFmtId="0" fontId="16" fillId="5" borderId="4" xfId="0" applyFont="1" applyFill="1" applyBorder="1" applyAlignment="1">
      <alignment horizontal="center" vertical="center" wrapText="1"/>
    </xf>
    <xf numFmtId="0" fontId="6" fillId="0" borderId="137" xfId="0" applyFont="1" applyBorder="1"/>
    <xf numFmtId="0" fontId="17" fillId="5" borderId="132" xfId="0" applyFont="1" applyFill="1" applyBorder="1" applyAlignment="1">
      <alignment horizontal="center" vertical="center" wrapText="1"/>
    </xf>
    <xf numFmtId="9" fontId="9" fillId="0" borderId="17" xfId="0" applyNumberFormat="1" applyFont="1" applyBorder="1" applyAlignment="1">
      <alignment horizontal="center" vertical="center"/>
    </xf>
    <xf numFmtId="9" fontId="9" fillId="0" borderId="54" xfId="0" applyNumberFormat="1" applyFont="1" applyBorder="1" applyAlignment="1">
      <alignment horizontal="center" vertical="center" wrapText="1"/>
    </xf>
    <xf numFmtId="0" fontId="6" fillId="0" borderId="52" xfId="0" applyFont="1" applyBorder="1"/>
    <xf numFmtId="37" fontId="9" fillId="0" borderId="17" xfId="0" applyNumberFormat="1" applyFont="1" applyBorder="1" applyAlignment="1">
      <alignment horizontal="center" vertical="center" wrapText="1"/>
    </xf>
    <xf numFmtId="0" fontId="9" fillId="0" borderId="54" xfId="0" applyFont="1" applyBorder="1" applyAlignment="1">
      <alignment horizontal="center" vertical="center" wrapText="1"/>
    </xf>
    <xf numFmtId="0" fontId="9" fillId="2" borderId="17" xfId="0" applyFont="1" applyFill="1" applyBorder="1" applyAlignment="1">
      <alignment horizontal="left" vertical="center" wrapText="1"/>
    </xf>
    <xf numFmtId="37" fontId="9" fillId="2" borderId="17" xfId="0" applyNumberFormat="1" applyFont="1" applyFill="1" applyBorder="1" applyAlignment="1">
      <alignment horizontal="center" vertical="center" wrapText="1"/>
    </xf>
    <xf numFmtId="37" fontId="9" fillId="2" borderId="54" xfId="0" applyNumberFormat="1" applyFont="1" applyFill="1" applyBorder="1" applyAlignment="1">
      <alignment horizontal="center" vertical="center" wrapText="1"/>
    </xf>
    <xf numFmtId="0" fontId="5" fillId="18" borderId="7" xfId="0" applyFont="1" applyFill="1" applyBorder="1" applyAlignment="1">
      <alignment horizontal="center" vertical="center"/>
    </xf>
    <xf numFmtId="0" fontId="18" fillId="0" borderId="1" xfId="0" applyFont="1" applyBorder="1" applyAlignment="1">
      <alignment horizontal="center" vertical="center" wrapText="1"/>
    </xf>
    <xf numFmtId="0" fontId="5" fillId="4" borderId="7" xfId="0" applyFont="1" applyFill="1" applyBorder="1" applyAlignment="1">
      <alignment horizontal="center" vertical="center"/>
    </xf>
    <xf numFmtId="0" fontId="9" fillId="0" borderId="17" xfId="0" applyFont="1" applyBorder="1" applyAlignment="1">
      <alignment horizontal="center" vertical="center"/>
    </xf>
    <xf numFmtId="0" fontId="5" fillId="17" borderId="7" xfId="0" applyFont="1" applyFill="1" applyBorder="1" applyAlignment="1">
      <alignment horizontal="center" vertical="center"/>
    </xf>
    <xf numFmtId="0" fontId="21" fillId="23" borderId="43" xfId="0" applyFont="1" applyFill="1" applyBorder="1" applyAlignment="1">
      <alignment horizontal="center" vertical="center" wrapText="1"/>
    </xf>
    <xf numFmtId="0" fontId="6" fillId="0" borderId="124" xfId="0" applyFont="1" applyBorder="1"/>
    <xf numFmtId="0" fontId="9" fillId="12" borderId="42" xfId="0" applyFont="1" applyFill="1" applyBorder="1" applyAlignment="1">
      <alignment horizontal="center" vertical="center" wrapText="1"/>
    </xf>
    <xf numFmtId="49" fontId="9" fillId="0" borderId="54" xfId="0" applyNumberFormat="1" applyFont="1" applyBorder="1" applyAlignment="1">
      <alignment horizontal="center" vertical="center" wrapText="1"/>
    </xf>
    <xf numFmtId="49" fontId="9" fillId="0" borderId="42" xfId="0" applyNumberFormat="1" applyFont="1" applyBorder="1" applyAlignment="1">
      <alignment horizontal="center" vertical="center" wrapText="1"/>
    </xf>
    <xf numFmtId="0" fontId="9" fillId="0" borderId="63" xfId="0" applyFont="1" applyBorder="1" applyAlignment="1">
      <alignment horizontal="center" vertical="center"/>
    </xf>
    <xf numFmtId="9" fontId="9" fillId="0" borderId="42" xfId="0" applyNumberFormat="1" applyFont="1" applyBorder="1" applyAlignment="1">
      <alignment horizontal="center" vertical="center" wrapText="1"/>
    </xf>
    <xf numFmtId="49" fontId="9" fillId="0" borderId="17" xfId="0" applyNumberFormat="1" applyFont="1" applyBorder="1" applyAlignment="1">
      <alignment horizontal="center" vertical="center" wrapText="1"/>
    </xf>
    <xf numFmtId="0" fontId="19" fillId="0" borderId="27" xfId="0" applyFont="1" applyBorder="1" applyAlignment="1">
      <alignment horizontal="center" vertical="center" wrapText="1"/>
    </xf>
    <xf numFmtId="0" fontId="9" fillId="0" borderId="33" xfId="0" applyFont="1" applyBorder="1" applyAlignment="1">
      <alignment horizontal="left" vertical="center" wrapText="1"/>
    </xf>
    <xf numFmtId="0" fontId="19" fillId="0" borderId="42" xfId="0" applyFont="1" applyBorder="1" applyAlignment="1">
      <alignment horizontal="center" vertical="center" wrapText="1"/>
    </xf>
    <xf numFmtId="0" fontId="9" fillId="23" borderId="17" xfId="0" applyFont="1" applyFill="1" applyBorder="1" applyAlignment="1">
      <alignment horizontal="left" vertical="center" wrapText="1"/>
    </xf>
    <xf numFmtId="9" fontId="9" fillId="2" borderId="43" xfId="0" applyNumberFormat="1" applyFont="1" applyFill="1" applyBorder="1" applyAlignment="1">
      <alignment horizontal="center" vertical="center" wrapText="1"/>
    </xf>
    <xf numFmtId="9" fontId="9" fillId="2" borderId="88" xfId="0" applyNumberFormat="1" applyFont="1" applyFill="1" applyBorder="1" applyAlignment="1">
      <alignment horizontal="center" vertical="center" wrapText="1"/>
    </xf>
    <xf numFmtId="0" fontId="6" fillId="0" borderId="135" xfId="0" applyFont="1" applyBorder="1"/>
    <xf numFmtId="0" fontId="6" fillId="0" borderId="136" xfId="0" applyFont="1" applyBorder="1"/>
    <xf numFmtId="49" fontId="9" fillId="2" borderId="43" xfId="0" applyNumberFormat="1" applyFont="1" applyFill="1" applyBorder="1" applyAlignment="1">
      <alignment horizontal="center" vertical="center" wrapText="1"/>
    </xf>
    <xf numFmtId="0" fontId="19" fillId="2" borderId="42" xfId="0" applyFont="1" applyFill="1" applyBorder="1" applyAlignment="1">
      <alignment horizontal="center" vertical="center" wrapText="1"/>
    </xf>
    <xf numFmtId="0" fontId="18" fillId="0" borderId="4" xfId="0" applyFont="1" applyBorder="1" applyAlignment="1">
      <alignment horizontal="center" vertical="center" wrapText="1"/>
    </xf>
    <xf numFmtId="166" fontId="9" fillId="12" borderId="42" xfId="0" applyNumberFormat="1" applyFont="1" applyFill="1" applyBorder="1" applyAlignment="1">
      <alignment horizontal="center" vertical="center"/>
    </xf>
    <xf numFmtId="166" fontId="9" fillId="12" borderId="17" xfId="0" applyNumberFormat="1" applyFont="1" applyFill="1" applyBorder="1" applyAlignment="1">
      <alignment horizontal="center" vertical="center"/>
    </xf>
    <xf numFmtId="9" fontId="20" fillId="13" borderId="54" xfId="0" applyNumberFormat="1" applyFont="1" applyFill="1" applyBorder="1" applyAlignment="1">
      <alignment horizontal="center" vertical="center"/>
    </xf>
    <xf numFmtId="0" fontId="9" fillId="12" borderId="110" xfId="0" applyFont="1" applyFill="1" applyBorder="1" applyAlignment="1">
      <alignment horizontal="left" vertical="center" wrapText="1"/>
    </xf>
    <xf numFmtId="165" fontId="9" fillId="12" borderId="42" xfId="0" applyNumberFormat="1" applyFont="1" applyFill="1" applyBorder="1" applyAlignment="1">
      <alignment horizontal="center" vertical="center"/>
    </xf>
    <xf numFmtId="165" fontId="9" fillId="12" borderId="17" xfId="0" applyNumberFormat="1" applyFont="1" applyFill="1" applyBorder="1" applyAlignment="1">
      <alignment horizontal="center" vertical="center"/>
    </xf>
    <xf numFmtId="164" fontId="9" fillId="0" borderId="17" xfId="0" applyNumberFormat="1" applyFont="1" applyBorder="1" applyAlignment="1">
      <alignment horizontal="center" vertical="center" wrapText="1"/>
    </xf>
    <xf numFmtId="9" fontId="20" fillId="6" borderId="54" xfId="0" applyNumberFormat="1" applyFont="1" applyFill="1" applyBorder="1" applyAlignment="1">
      <alignment horizontal="center" vertical="center"/>
    </xf>
    <xf numFmtId="0" fontId="9" fillId="12" borderId="17" xfId="0" applyFont="1" applyFill="1" applyBorder="1" applyAlignment="1">
      <alignment horizontal="center" vertical="center"/>
    </xf>
    <xf numFmtId="164" fontId="9" fillId="12" borderId="42" xfId="0" applyNumberFormat="1" applyFont="1" applyFill="1" applyBorder="1" applyAlignment="1">
      <alignment horizontal="center" vertical="center" wrapText="1"/>
    </xf>
    <xf numFmtId="164" fontId="9" fillId="12" borderId="17" xfId="0" applyNumberFormat="1" applyFont="1" applyFill="1" applyBorder="1" applyAlignment="1">
      <alignment horizontal="center" vertical="center" wrapText="1"/>
    </xf>
    <xf numFmtId="0" fontId="9" fillId="0" borderId="42" xfId="0" applyFont="1" applyBorder="1" applyAlignment="1">
      <alignment horizontal="left" vertical="center" wrapText="1"/>
    </xf>
    <xf numFmtId="0" fontId="9" fillId="0" borderId="110" xfId="0" applyFont="1" applyBorder="1" applyAlignment="1">
      <alignment horizontal="left" vertical="center" wrapText="1"/>
    </xf>
    <xf numFmtId="0" fontId="9" fillId="12" borderId="54" xfId="0" applyFont="1" applyFill="1" applyBorder="1" applyAlignment="1">
      <alignment horizontal="left" vertical="center" wrapText="1"/>
    </xf>
    <xf numFmtId="9" fontId="20" fillId="13" borderId="17" xfId="0" applyNumberFormat="1" applyFont="1" applyFill="1" applyBorder="1" applyAlignment="1">
      <alignment horizontal="center" vertical="center"/>
    </xf>
    <xf numFmtId="0" fontId="23" fillId="0" borderId="4" xfId="0" applyFont="1" applyBorder="1" applyAlignment="1">
      <alignment horizontal="center" vertical="center" wrapText="1"/>
    </xf>
    <xf numFmtId="166" fontId="9" fillId="12" borderId="42" xfId="0" applyNumberFormat="1" applyFont="1" applyFill="1" applyBorder="1" applyAlignment="1">
      <alignment horizontal="center" vertical="center" wrapText="1"/>
    </xf>
    <xf numFmtId="166" fontId="9" fillId="12" borderId="17" xfId="0" applyNumberFormat="1" applyFont="1" applyFill="1" applyBorder="1" applyAlignment="1">
      <alignment horizontal="center" vertical="center" wrapText="1"/>
    </xf>
    <xf numFmtId="9" fontId="20" fillId="13" borderId="102" xfId="0" applyNumberFormat="1" applyFont="1" applyFill="1" applyBorder="1" applyAlignment="1">
      <alignment horizontal="center" vertical="center"/>
    </xf>
    <xf numFmtId="0" fontId="9" fillId="12" borderId="42" xfId="0" applyFont="1" applyFill="1" applyBorder="1" applyAlignment="1">
      <alignment horizontal="center" vertical="center"/>
    </xf>
    <xf numFmtId="9" fontId="9" fillId="2" borderId="42" xfId="0" applyNumberFormat="1" applyFont="1" applyFill="1" applyBorder="1" applyAlignment="1">
      <alignment horizontal="center" vertical="center" wrapText="1"/>
    </xf>
    <xf numFmtId="0" fontId="9" fillId="12" borderId="42" xfId="0" applyFont="1" applyFill="1" applyBorder="1" applyAlignment="1">
      <alignment horizontal="left" vertical="center" wrapText="1"/>
    </xf>
    <xf numFmtId="37" fontId="9" fillId="0" borderId="42" xfId="0" applyNumberFormat="1" applyFont="1" applyBorder="1" applyAlignment="1">
      <alignment horizontal="left" vertical="center" wrapText="1"/>
    </xf>
    <xf numFmtId="9" fontId="20" fillId="6" borderId="17" xfId="0" applyNumberFormat="1" applyFont="1" applyFill="1" applyBorder="1" applyAlignment="1">
      <alignment horizontal="center" vertical="center"/>
    </xf>
    <xf numFmtId="172" fontId="9" fillId="12" borderId="17" xfId="0" applyNumberFormat="1" applyFont="1" applyFill="1" applyBorder="1" applyAlignment="1">
      <alignment horizontal="center" vertical="center"/>
    </xf>
    <xf numFmtId="0" fontId="9" fillId="2" borderId="17" xfId="0" applyFont="1" applyFill="1" applyBorder="1" applyAlignment="1">
      <alignment horizontal="center" vertical="center" wrapText="1"/>
    </xf>
    <xf numFmtId="0" fontId="9" fillId="12" borderId="110" xfId="0" applyFont="1" applyFill="1" applyBorder="1" applyAlignment="1">
      <alignment horizontal="left" vertical="top" wrapText="1"/>
    </xf>
    <xf numFmtId="0" fontId="9" fillId="2" borderId="118" xfId="0" applyFont="1" applyFill="1" applyBorder="1" applyAlignment="1">
      <alignment horizontal="left" vertical="center" wrapText="1"/>
    </xf>
    <xf numFmtId="9" fontId="9" fillId="0" borderId="17" xfId="0" applyNumberFormat="1" applyFont="1" applyBorder="1" applyAlignment="1">
      <alignment horizontal="center" vertical="center" wrapText="1"/>
    </xf>
    <xf numFmtId="0" fontId="0" fillId="0" borderId="147" xfId="0" applyBorder="1" applyAlignment="1">
      <alignment horizontal="justify" wrapText="1"/>
    </xf>
    <xf numFmtId="0" fontId="0" fillId="0" borderId="133" xfId="0" applyBorder="1" applyAlignment="1">
      <alignment horizontal="justify" wrapText="1"/>
    </xf>
    <xf numFmtId="9" fontId="9" fillId="13" borderId="102" xfId="0" applyNumberFormat="1" applyFont="1" applyFill="1" applyBorder="1" applyAlignment="1">
      <alignment horizontal="center" vertical="center"/>
    </xf>
    <xf numFmtId="0" fontId="10" fillId="30" borderId="137" xfId="0" applyFont="1" applyFill="1" applyBorder="1" applyAlignment="1">
      <alignment horizontal="left" vertical="top" wrapText="1"/>
    </xf>
    <xf numFmtId="0" fontId="9" fillId="30" borderId="109" xfId="0" applyFont="1" applyFill="1" applyBorder="1" applyAlignment="1">
      <alignment horizontal="left" vertical="center" wrapText="1"/>
    </xf>
    <xf numFmtId="0" fontId="9" fillId="30" borderId="66" xfId="0" applyFont="1" applyFill="1" applyBorder="1" applyAlignment="1">
      <alignment horizontal="left" vertical="center" wrapText="1"/>
    </xf>
    <xf numFmtId="0" fontId="9" fillId="30" borderId="37" xfId="0" applyFont="1" applyFill="1" applyBorder="1" applyAlignment="1">
      <alignment horizontal="left" vertical="center" wrapText="1"/>
    </xf>
    <xf numFmtId="0" fontId="9" fillId="30" borderId="91" xfId="0" applyFont="1" applyFill="1" applyBorder="1" applyAlignment="1">
      <alignment horizontal="left" vertical="center" wrapText="1"/>
    </xf>
    <xf numFmtId="0" fontId="9" fillId="30" borderId="12" xfId="0" applyFont="1" applyFill="1" applyBorder="1" applyAlignment="1">
      <alignment vertical="center" wrapText="1"/>
    </xf>
    <xf numFmtId="0" fontId="9" fillId="30" borderId="21" xfId="0" applyFont="1" applyFill="1" applyBorder="1" applyAlignment="1">
      <alignment horizontal="left" vertical="center" wrapText="1"/>
    </xf>
    <xf numFmtId="0" fontId="9" fillId="30" borderId="69" xfId="0" applyFont="1" applyFill="1" applyBorder="1" applyAlignment="1">
      <alignment horizontal="left" vertical="center" wrapText="1"/>
    </xf>
    <xf numFmtId="0" fontId="9" fillId="30" borderId="51" xfId="0" applyFont="1" applyFill="1" applyBorder="1" applyAlignment="1">
      <alignment horizontal="left" vertical="center" wrapText="1"/>
    </xf>
    <xf numFmtId="0" fontId="10" fillId="30" borderId="124" xfId="0" applyFont="1" applyFill="1" applyBorder="1" applyAlignment="1">
      <alignment horizontal="left" vertical="center" wrapText="1"/>
    </xf>
    <xf numFmtId="0" fontId="9" fillId="30" borderId="115" xfId="0" applyFont="1" applyFill="1" applyBorder="1" applyAlignment="1">
      <alignment horizontal="left" vertical="center" wrapText="1"/>
    </xf>
    <xf numFmtId="0" fontId="9" fillId="30" borderId="49" xfId="0" applyFont="1" applyFill="1" applyBorder="1" applyAlignment="1">
      <alignment horizontal="left" vertical="center" wrapText="1"/>
    </xf>
    <xf numFmtId="0" fontId="9" fillId="30" borderId="21" xfId="0" applyFont="1" applyFill="1" applyBorder="1" applyAlignment="1">
      <alignment vertical="center" wrapText="1"/>
    </xf>
    <xf numFmtId="0" fontId="9" fillId="30" borderId="122" xfId="0" applyFont="1" applyFill="1" applyBorder="1" applyAlignment="1">
      <alignment horizontal="left" vertical="center" wrapText="1"/>
    </xf>
    <xf numFmtId="0" fontId="9" fillId="30" borderId="110" xfId="0" applyFont="1" applyFill="1" applyBorder="1" applyAlignment="1">
      <alignment horizontal="left" vertical="center" wrapText="1"/>
    </xf>
    <xf numFmtId="0" fontId="9" fillId="30" borderId="137" xfId="0" applyFont="1" applyFill="1" applyBorder="1" applyAlignment="1">
      <alignment horizontal="left" vertical="center" wrapText="1"/>
    </xf>
    <xf numFmtId="0" fontId="6" fillId="26" borderId="137" xfId="0" applyFont="1" applyFill="1" applyBorder="1"/>
    <xf numFmtId="0" fontId="9" fillId="30" borderId="137" xfId="0" applyFont="1" applyFill="1" applyBorder="1" applyAlignment="1">
      <alignment horizontal="left" vertical="center" wrapText="1"/>
    </xf>
    <xf numFmtId="0" fontId="10" fillId="30" borderId="137" xfId="0" applyFont="1" applyFill="1" applyBorder="1" applyAlignment="1">
      <alignment horizontal="left" wrapText="1"/>
    </xf>
    <xf numFmtId="0" fontId="9" fillId="30" borderId="137" xfId="0" applyFont="1" applyFill="1" applyBorder="1" applyAlignment="1">
      <alignment vertical="center" wrapText="1"/>
    </xf>
    <xf numFmtId="0" fontId="10" fillId="30" borderId="137" xfId="0" applyFont="1" applyFill="1" applyBorder="1" applyAlignment="1">
      <alignment horizontal="left" vertical="center" wrapText="1"/>
    </xf>
    <xf numFmtId="0" fontId="7" fillId="30" borderId="137" xfId="0" applyFont="1" applyFill="1" applyBorder="1" applyAlignment="1">
      <alignment horizontal="left" vertical="center" wrapText="1"/>
    </xf>
    <xf numFmtId="0" fontId="7" fillId="30" borderId="137" xfId="0" applyFont="1" applyFill="1" applyBorder="1" applyAlignment="1">
      <alignment vertical="center" wrapText="1"/>
    </xf>
    <xf numFmtId="0" fontId="9" fillId="30" borderId="137" xfId="0" applyFont="1" applyFill="1" applyBorder="1" applyAlignment="1">
      <alignment wrapText="1"/>
    </xf>
    <xf numFmtId="0" fontId="9" fillId="12" borderId="137" xfId="0" applyFont="1" applyFill="1" applyBorder="1" applyAlignment="1">
      <alignment vertical="center" wrapText="1"/>
    </xf>
    <xf numFmtId="0" fontId="9" fillId="12" borderId="137" xfId="0" applyFont="1" applyFill="1" applyBorder="1" applyAlignment="1">
      <alignment horizontal="left" vertical="center" wrapText="1"/>
    </xf>
    <xf numFmtId="0" fontId="7" fillId="12" borderId="137" xfId="0" applyFont="1" applyFill="1" applyBorder="1" applyAlignment="1">
      <alignment horizontal="left" vertical="center" wrapText="1"/>
    </xf>
  </cellXfs>
  <cellStyles count="1">
    <cellStyle name="Normal" xfId="0" builtinId="0"/>
  </cellStyles>
  <dxfs count="1345">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C000"/>
          <bgColor rgb="FFFFC000"/>
        </patternFill>
      </fill>
    </dxf>
    <dxf>
      <fill>
        <patternFill patternType="solid">
          <fgColor rgb="FF4F6128"/>
          <bgColor rgb="FF4F6128"/>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FFC000"/>
          <bgColor rgb="FFFFC000"/>
        </patternFill>
      </fill>
    </dxf>
    <dxf>
      <fill>
        <patternFill patternType="solid">
          <fgColor rgb="FF4F6128"/>
          <bgColor rgb="FF4F6128"/>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4F6128"/>
          <bgColor rgb="FF4F6128"/>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4F6128"/>
          <bgColor rgb="FF4F6128"/>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4F6128"/>
          <bgColor rgb="FF4F6128"/>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8</xdr:col>
      <xdr:colOff>171450</xdr:colOff>
      <xdr:row>0</xdr:row>
      <xdr:rowOff>142875</xdr:rowOff>
    </xdr:from>
    <xdr:ext cx="1076325" cy="495300"/>
    <xdr:pic>
      <xdr:nvPicPr>
        <xdr:cNvPr id="2" name="image1.jpg" descr="C:\Users\AUXPLANEACION14\Desktop\Quindio Si Para Ti.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49</xdr:col>
      <xdr:colOff>190500</xdr:colOff>
      <xdr:row>0</xdr:row>
      <xdr:rowOff>152400</xdr:rowOff>
    </xdr:from>
    <xdr:ext cx="1343025" cy="781050"/>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76200</xdr:colOff>
      <xdr:row>0</xdr:row>
      <xdr:rowOff>142875</xdr:rowOff>
    </xdr:from>
    <xdr:ext cx="1047750" cy="771525"/>
    <xdr:pic>
      <xdr:nvPicPr>
        <xdr:cNvPr id="3" name="image1.jpg" descr="C:\Users\AUXPLANEACION14\Desktop\Quindio Si Para Ti.jp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49</xdr:col>
      <xdr:colOff>142875</xdr:colOff>
      <xdr:row>0</xdr:row>
      <xdr:rowOff>161925</xdr:rowOff>
    </xdr:from>
    <xdr:ext cx="1323975" cy="781050"/>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76200</xdr:colOff>
      <xdr:row>0</xdr:row>
      <xdr:rowOff>142875</xdr:rowOff>
    </xdr:from>
    <xdr:ext cx="1076325" cy="771525"/>
    <xdr:pic>
      <xdr:nvPicPr>
        <xdr:cNvPr id="3" name="image1.jpg" descr="C:\Users\AUXPLANEACION14\Desktop\Quindio Si Para Ti.jp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10</xdr:col>
      <xdr:colOff>352425</xdr:colOff>
      <xdr:row>3</xdr:row>
      <xdr:rowOff>66675</xdr:rowOff>
    </xdr:from>
    <xdr:ext cx="371475" cy="352425"/>
    <xdr:sp macro="" textlink="">
      <xdr:nvSpPr>
        <xdr:cNvPr id="3" name="Shape 3">
          <a:extLst>
            <a:ext uri="{FF2B5EF4-FFF2-40B4-BE49-F238E27FC236}">
              <a16:creationId xmlns:a16="http://schemas.microsoft.com/office/drawing/2014/main" id="{00000000-0008-0000-0300-000003000000}"/>
            </a:ext>
          </a:extLst>
        </xdr:cNvPr>
        <xdr:cNvSpPr/>
      </xdr:nvSpPr>
      <xdr:spPr>
        <a:xfrm>
          <a:off x="5165025" y="360855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352425</xdr:colOff>
      <xdr:row>4</xdr:row>
      <xdr:rowOff>66675</xdr:rowOff>
    </xdr:from>
    <xdr:ext cx="371475" cy="352425"/>
    <xdr:sp macro="" textlink="">
      <xdr:nvSpPr>
        <xdr:cNvPr id="2" name="Shape 3">
          <a:extLst>
            <a:ext uri="{FF2B5EF4-FFF2-40B4-BE49-F238E27FC236}">
              <a16:creationId xmlns:a16="http://schemas.microsoft.com/office/drawing/2014/main" id="{00000000-0008-0000-0300-000002000000}"/>
            </a:ext>
          </a:extLst>
        </xdr:cNvPr>
        <xdr:cNvSpPr/>
      </xdr:nvSpPr>
      <xdr:spPr>
        <a:xfrm>
          <a:off x="5165025" y="360855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352425</xdr:colOff>
      <xdr:row>5</xdr:row>
      <xdr:rowOff>171450</xdr:rowOff>
    </xdr:from>
    <xdr:ext cx="371475" cy="352425"/>
    <xdr:sp macro="" textlink="">
      <xdr:nvSpPr>
        <xdr:cNvPr id="4" name="Shape 3">
          <a:extLst>
            <a:ext uri="{FF2B5EF4-FFF2-40B4-BE49-F238E27FC236}">
              <a16:creationId xmlns:a16="http://schemas.microsoft.com/office/drawing/2014/main" id="{00000000-0008-0000-0300-000004000000}"/>
            </a:ext>
          </a:extLst>
        </xdr:cNvPr>
        <xdr:cNvSpPr/>
      </xdr:nvSpPr>
      <xdr:spPr>
        <a:xfrm>
          <a:off x="5165025" y="360855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352425</xdr:colOff>
      <xdr:row>11</xdr:row>
      <xdr:rowOff>95250</xdr:rowOff>
    </xdr:from>
    <xdr:ext cx="371475" cy="352425"/>
    <xdr:sp macro="" textlink="">
      <xdr:nvSpPr>
        <xdr:cNvPr id="5" name="Shape 3">
          <a:extLst>
            <a:ext uri="{FF2B5EF4-FFF2-40B4-BE49-F238E27FC236}">
              <a16:creationId xmlns:a16="http://schemas.microsoft.com/office/drawing/2014/main" id="{00000000-0008-0000-0300-000005000000}"/>
            </a:ext>
          </a:extLst>
        </xdr:cNvPr>
        <xdr:cNvSpPr/>
      </xdr:nvSpPr>
      <xdr:spPr>
        <a:xfrm>
          <a:off x="5165025" y="360855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352425</xdr:colOff>
      <xdr:row>12</xdr:row>
      <xdr:rowOff>95250</xdr:rowOff>
    </xdr:from>
    <xdr:ext cx="371475" cy="352425"/>
    <xdr:sp macro="" textlink="">
      <xdr:nvSpPr>
        <xdr:cNvPr id="6" name="Shape 3">
          <a:extLst>
            <a:ext uri="{FF2B5EF4-FFF2-40B4-BE49-F238E27FC236}">
              <a16:creationId xmlns:a16="http://schemas.microsoft.com/office/drawing/2014/main" id="{00000000-0008-0000-0300-000006000000}"/>
            </a:ext>
          </a:extLst>
        </xdr:cNvPr>
        <xdr:cNvSpPr/>
      </xdr:nvSpPr>
      <xdr:spPr>
        <a:xfrm>
          <a:off x="5165025" y="360855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352425</xdr:colOff>
      <xdr:row>13</xdr:row>
      <xdr:rowOff>180975</xdr:rowOff>
    </xdr:from>
    <xdr:ext cx="371475" cy="352425"/>
    <xdr:sp macro="" textlink="">
      <xdr:nvSpPr>
        <xdr:cNvPr id="7" name="Shape 3">
          <a:extLst>
            <a:ext uri="{FF2B5EF4-FFF2-40B4-BE49-F238E27FC236}">
              <a16:creationId xmlns:a16="http://schemas.microsoft.com/office/drawing/2014/main" id="{00000000-0008-0000-0300-000007000000}"/>
            </a:ext>
          </a:extLst>
        </xdr:cNvPr>
        <xdr:cNvSpPr/>
      </xdr:nvSpPr>
      <xdr:spPr>
        <a:xfrm>
          <a:off x="5165025" y="360855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352425</xdr:colOff>
      <xdr:row>19</xdr:row>
      <xdr:rowOff>95250</xdr:rowOff>
    </xdr:from>
    <xdr:ext cx="371475" cy="352425"/>
    <xdr:sp macro="" textlink="">
      <xdr:nvSpPr>
        <xdr:cNvPr id="8" name="Shape 3">
          <a:extLst>
            <a:ext uri="{FF2B5EF4-FFF2-40B4-BE49-F238E27FC236}">
              <a16:creationId xmlns:a16="http://schemas.microsoft.com/office/drawing/2014/main" id="{00000000-0008-0000-0300-000008000000}"/>
            </a:ext>
          </a:extLst>
        </xdr:cNvPr>
        <xdr:cNvSpPr/>
      </xdr:nvSpPr>
      <xdr:spPr>
        <a:xfrm>
          <a:off x="5165025" y="360855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352425</xdr:colOff>
      <xdr:row>20</xdr:row>
      <xdr:rowOff>95250</xdr:rowOff>
    </xdr:from>
    <xdr:ext cx="371475" cy="352425"/>
    <xdr:sp macro="" textlink="">
      <xdr:nvSpPr>
        <xdr:cNvPr id="9" name="Shape 3">
          <a:extLst>
            <a:ext uri="{FF2B5EF4-FFF2-40B4-BE49-F238E27FC236}">
              <a16:creationId xmlns:a16="http://schemas.microsoft.com/office/drawing/2014/main" id="{00000000-0008-0000-0300-000009000000}"/>
            </a:ext>
          </a:extLst>
        </xdr:cNvPr>
        <xdr:cNvSpPr/>
      </xdr:nvSpPr>
      <xdr:spPr>
        <a:xfrm>
          <a:off x="5165025" y="360855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352425</xdr:colOff>
      <xdr:row>21</xdr:row>
      <xdr:rowOff>171450</xdr:rowOff>
    </xdr:from>
    <xdr:ext cx="371475" cy="352425"/>
    <xdr:sp macro="" textlink="">
      <xdr:nvSpPr>
        <xdr:cNvPr id="10" name="Shape 3">
          <a:extLst>
            <a:ext uri="{FF2B5EF4-FFF2-40B4-BE49-F238E27FC236}">
              <a16:creationId xmlns:a16="http://schemas.microsoft.com/office/drawing/2014/main" id="{00000000-0008-0000-0300-00000A000000}"/>
            </a:ext>
          </a:extLst>
        </xdr:cNvPr>
        <xdr:cNvSpPr/>
      </xdr:nvSpPr>
      <xdr:spPr>
        <a:xfrm>
          <a:off x="5165025" y="360855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352425</xdr:colOff>
      <xdr:row>27</xdr:row>
      <xdr:rowOff>85725</xdr:rowOff>
    </xdr:from>
    <xdr:ext cx="371475" cy="352425"/>
    <xdr:sp macro="" textlink="">
      <xdr:nvSpPr>
        <xdr:cNvPr id="11" name="Shape 3">
          <a:extLst>
            <a:ext uri="{FF2B5EF4-FFF2-40B4-BE49-F238E27FC236}">
              <a16:creationId xmlns:a16="http://schemas.microsoft.com/office/drawing/2014/main" id="{00000000-0008-0000-0300-00000B000000}"/>
            </a:ext>
          </a:extLst>
        </xdr:cNvPr>
        <xdr:cNvSpPr/>
      </xdr:nvSpPr>
      <xdr:spPr>
        <a:xfrm>
          <a:off x="5165025" y="360855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352425</xdr:colOff>
      <xdr:row>28</xdr:row>
      <xdr:rowOff>95250</xdr:rowOff>
    </xdr:from>
    <xdr:ext cx="371475" cy="352425"/>
    <xdr:sp macro="" textlink="">
      <xdr:nvSpPr>
        <xdr:cNvPr id="12" name="Shape 3">
          <a:extLst>
            <a:ext uri="{FF2B5EF4-FFF2-40B4-BE49-F238E27FC236}">
              <a16:creationId xmlns:a16="http://schemas.microsoft.com/office/drawing/2014/main" id="{00000000-0008-0000-0300-00000C000000}"/>
            </a:ext>
          </a:extLst>
        </xdr:cNvPr>
        <xdr:cNvSpPr/>
      </xdr:nvSpPr>
      <xdr:spPr>
        <a:xfrm>
          <a:off x="5165025" y="360855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352425</xdr:colOff>
      <xdr:row>29</xdr:row>
      <xdr:rowOff>200025</xdr:rowOff>
    </xdr:from>
    <xdr:ext cx="371475" cy="352425"/>
    <xdr:sp macro="" textlink="">
      <xdr:nvSpPr>
        <xdr:cNvPr id="13" name="Shape 3">
          <a:extLst>
            <a:ext uri="{FF2B5EF4-FFF2-40B4-BE49-F238E27FC236}">
              <a16:creationId xmlns:a16="http://schemas.microsoft.com/office/drawing/2014/main" id="{00000000-0008-0000-0300-00000D000000}"/>
            </a:ext>
          </a:extLst>
        </xdr:cNvPr>
        <xdr:cNvSpPr/>
      </xdr:nvSpPr>
      <xdr:spPr>
        <a:xfrm>
          <a:off x="5165025" y="360855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352425</xdr:colOff>
      <xdr:row>35</xdr:row>
      <xdr:rowOff>95250</xdr:rowOff>
    </xdr:from>
    <xdr:ext cx="371475" cy="352425"/>
    <xdr:sp macro="" textlink="">
      <xdr:nvSpPr>
        <xdr:cNvPr id="14" name="Shape 3">
          <a:extLst>
            <a:ext uri="{FF2B5EF4-FFF2-40B4-BE49-F238E27FC236}">
              <a16:creationId xmlns:a16="http://schemas.microsoft.com/office/drawing/2014/main" id="{00000000-0008-0000-0300-00000E000000}"/>
            </a:ext>
          </a:extLst>
        </xdr:cNvPr>
        <xdr:cNvSpPr/>
      </xdr:nvSpPr>
      <xdr:spPr>
        <a:xfrm>
          <a:off x="5165025" y="360855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352425</xdr:colOff>
      <xdr:row>36</xdr:row>
      <xdr:rowOff>95250</xdr:rowOff>
    </xdr:from>
    <xdr:ext cx="371475" cy="352425"/>
    <xdr:sp macro="" textlink="">
      <xdr:nvSpPr>
        <xdr:cNvPr id="15" name="Shape 3">
          <a:extLst>
            <a:ext uri="{FF2B5EF4-FFF2-40B4-BE49-F238E27FC236}">
              <a16:creationId xmlns:a16="http://schemas.microsoft.com/office/drawing/2014/main" id="{00000000-0008-0000-0300-00000F000000}"/>
            </a:ext>
          </a:extLst>
        </xdr:cNvPr>
        <xdr:cNvSpPr/>
      </xdr:nvSpPr>
      <xdr:spPr>
        <a:xfrm>
          <a:off x="5165025" y="360855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352425</xdr:colOff>
      <xdr:row>37</xdr:row>
      <xdr:rowOff>180975</xdr:rowOff>
    </xdr:from>
    <xdr:ext cx="371475" cy="352425"/>
    <xdr:sp macro="" textlink="">
      <xdr:nvSpPr>
        <xdr:cNvPr id="16" name="Shape 3">
          <a:extLst>
            <a:ext uri="{FF2B5EF4-FFF2-40B4-BE49-F238E27FC236}">
              <a16:creationId xmlns:a16="http://schemas.microsoft.com/office/drawing/2014/main" id="{00000000-0008-0000-0300-000010000000}"/>
            </a:ext>
          </a:extLst>
        </xdr:cNvPr>
        <xdr:cNvSpPr/>
      </xdr:nvSpPr>
      <xdr:spPr>
        <a:xfrm>
          <a:off x="5165025" y="360855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352425</xdr:colOff>
      <xdr:row>43</xdr:row>
      <xdr:rowOff>95250</xdr:rowOff>
    </xdr:from>
    <xdr:ext cx="371475" cy="352425"/>
    <xdr:sp macro="" textlink="">
      <xdr:nvSpPr>
        <xdr:cNvPr id="17" name="Shape 3">
          <a:extLst>
            <a:ext uri="{FF2B5EF4-FFF2-40B4-BE49-F238E27FC236}">
              <a16:creationId xmlns:a16="http://schemas.microsoft.com/office/drawing/2014/main" id="{00000000-0008-0000-0300-000011000000}"/>
            </a:ext>
          </a:extLst>
        </xdr:cNvPr>
        <xdr:cNvSpPr/>
      </xdr:nvSpPr>
      <xdr:spPr>
        <a:xfrm>
          <a:off x="5165025" y="360855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352425</xdr:colOff>
      <xdr:row>44</xdr:row>
      <xdr:rowOff>85725</xdr:rowOff>
    </xdr:from>
    <xdr:ext cx="371475" cy="352425"/>
    <xdr:sp macro="" textlink="">
      <xdr:nvSpPr>
        <xdr:cNvPr id="18" name="Shape 3">
          <a:extLst>
            <a:ext uri="{FF2B5EF4-FFF2-40B4-BE49-F238E27FC236}">
              <a16:creationId xmlns:a16="http://schemas.microsoft.com/office/drawing/2014/main" id="{00000000-0008-0000-0300-000012000000}"/>
            </a:ext>
          </a:extLst>
        </xdr:cNvPr>
        <xdr:cNvSpPr/>
      </xdr:nvSpPr>
      <xdr:spPr>
        <a:xfrm>
          <a:off x="5165025" y="360855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352425</xdr:colOff>
      <xdr:row>45</xdr:row>
      <xdr:rowOff>161925</xdr:rowOff>
    </xdr:from>
    <xdr:ext cx="371475" cy="352425"/>
    <xdr:sp macro="" textlink="">
      <xdr:nvSpPr>
        <xdr:cNvPr id="19" name="Shape 3">
          <a:extLst>
            <a:ext uri="{FF2B5EF4-FFF2-40B4-BE49-F238E27FC236}">
              <a16:creationId xmlns:a16="http://schemas.microsoft.com/office/drawing/2014/main" id="{00000000-0008-0000-0300-000013000000}"/>
            </a:ext>
          </a:extLst>
        </xdr:cNvPr>
        <xdr:cNvSpPr/>
      </xdr:nvSpPr>
      <xdr:spPr>
        <a:xfrm>
          <a:off x="5165025" y="360855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352425</xdr:colOff>
      <xdr:row>51</xdr:row>
      <xdr:rowOff>85725</xdr:rowOff>
    </xdr:from>
    <xdr:ext cx="371475" cy="352425"/>
    <xdr:sp macro="" textlink="">
      <xdr:nvSpPr>
        <xdr:cNvPr id="20" name="Shape 3">
          <a:extLst>
            <a:ext uri="{FF2B5EF4-FFF2-40B4-BE49-F238E27FC236}">
              <a16:creationId xmlns:a16="http://schemas.microsoft.com/office/drawing/2014/main" id="{00000000-0008-0000-0300-000014000000}"/>
            </a:ext>
          </a:extLst>
        </xdr:cNvPr>
        <xdr:cNvSpPr/>
      </xdr:nvSpPr>
      <xdr:spPr>
        <a:xfrm>
          <a:off x="5165025" y="360855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352425</xdr:colOff>
      <xdr:row>52</xdr:row>
      <xdr:rowOff>85725</xdr:rowOff>
    </xdr:from>
    <xdr:ext cx="371475" cy="352425"/>
    <xdr:sp macro="" textlink="">
      <xdr:nvSpPr>
        <xdr:cNvPr id="21" name="Shape 3">
          <a:extLst>
            <a:ext uri="{FF2B5EF4-FFF2-40B4-BE49-F238E27FC236}">
              <a16:creationId xmlns:a16="http://schemas.microsoft.com/office/drawing/2014/main" id="{00000000-0008-0000-0300-000015000000}"/>
            </a:ext>
          </a:extLst>
        </xdr:cNvPr>
        <xdr:cNvSpPr/>
      </xdr:nvSpPr>
      <xdr:spPr>
        <a:xfrm>
          <a:off x="5165025" y="360855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352425</xdr:colOff>
      <xdr:row>53</xdr:row>
      <xdr:rowOff>171450</xdr:rowOff>
    </xdr:from>
    <xdr:ext cx="371475" cy="352425"/>
    <xdr:sp macro="" textlink="">
      <xdr:nvSpPr>
        <xdr:cNvPr id="22" name="Shape 3">
          <a:extLst>
            <a:ext uri="{FF2B5EF4-FFF2-40B4-BE49-F238E27FC236}">
              <a16:creationId xmlns:a16="http://schemas.microsoft.com/office/drawing/2014/main" id="{00000000-0008-0000-0300-000016000000}"/>
            </a:ext>
          </a:extLst>
        </xdr:cNvPr>
        <xdr:cNvSpPr/>
      </xdr:nvSpPr>
      <xdr:spPr>
        <a:xfrm>
          <a:off x="5165025" y="360855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8</xdr:col>
      <xdr:colOff>47625</xdr:colOff>
      <xdr:row>0</xdr:row>
      <xdr:rowOff>123825</xdr:rowOff>
    </xdr:from>
    <xdr:ext cx="1314450" cy="781050"/>
    <xdr:pic>
      <xdr:nvPicPr>
        <xdr:cNvPr id="2" name="image2.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47625</xdr:colOff>
      <xdr:row>0</xdr:row>
      <xdr:rowOff>123825</xdr:rowOff>
    </xdr:from>
    <xdr:ext cx="1343025" cy="781050"/>
    <xdr:pic>
      <xdr:nvPicPr>
        <xdr:cNvPr id="2" name="image2.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6</xdr:col>
      <xdr:colOff>114300</xdr:colOff>
      <xdr:row>0</xdr:row>
      <xdr:rowOff>161925</xdr:rowOff>
    </xdr:from>
    <xdr:ext cx="1323975" cy="781050"/>
    <xdr:pic>
      <xdr:nvPicPr>
        <xdr:cNvPr id="2" name="image2.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N980"/>
  <sheetViews>
    <sheetView topLeftCell="F1" workbookViewId="0">
      <pane ySplit="2" topLeftCell="A3" activePane="bottomLeft" state="frozen"/>
      <selection pane="bottomLeft" activeCell="BZ1" sqref="BZ1:CF1048576"/>
    </sheetView>
  </sheetViews>
  <sheetFormatPr baseColWidth="10" defaultColWidth="14.453125" defaultRowHeight="15" customHeight="1"/>
  <cols>
    <col min="1" max="1" width="18.1796875" customWidth="1"/>
    <col min="2" max="2" width="19.08984375" customWidth="1"/>
    <col min="3" max="3" width="18.90625" customWidth="1"/>
    <col min="4" max="4" width="12" customWidth="1"/>
    <col min="5" max="5" width="19.54296875" customWidth="1"/>
    <col min="6" max="6" width="27.54296875" customWidth="1"/>
    <col min="7" max="7" width="9.81640625" customWidth="1"/>
    <col min="8" max="8" width="11.08984375" customWidth="1"/>
    <col min="9" max="47" width="21.453125" hidden="1" customWidth="1"/>
    <col min="48" max="48" width="15.1796875" hidden="1" customWidth="1"/>
    <col min="49" max="49" width="21.54296875" hidden="1" customWidth="1"/>
    <col min="50" max="50" width="145.08984375" hidden="1" customWidth="1"/>
    <col min="51" max="51" width="113.08984375" hidden="1" customWidth="1"/>
    <col min="52" max="52" width="13.54296875" hidden="1" customWidth="1"/>
    <col min="53" max="53" width="14.54296875" hidden="1" customWidth="1"/>
    <col min="54" max="54" width="24.81640625" hidden="1" customWidth="1"/>
    <col min="55" max="55" width="14.81640625" hidden="1" customWidth="1"/>
    <col min="56" max="56" width="24" hidden="1" customWidth="1"/>
    <col min="57" max="57" width="11.54296875" hidden="1" customWidth="1"/>
    <col min="58" max="58" width="7.81640625" hidden="1" customWidth="1"/>
    <col min="59" max="59" width="12" hidden="1" customWidth="1"/>
    <col min="60" max="60" width="18.54296875" hidden="1" customWidth="1"/>
    <col min="61" max="61" width="20.81640625" hidden="1" customWidth="1"/>
    <col min="62" max="62" width="10.54296875" hidden="1" customWidth="1"/>
    <col min="63" max="63" width="29.453125" hidden="1" customWidth="1"/>
    <col min="64" max="64" width="13.81640625" hidden="1" customWidth="1"/>
    <col min="65" max="65" width="11.453125" hidden="1" customWidth="1"/>
    <col min="66" max="66" width="12" hidden="1" customWidth="1"/>
    <col min="67" max="67" width="18.54296875" hidden="1" customWidth="1"/>
    <col min="68" max="68" width="20.81640625" hidden="1" customWidth="1"/>
    <col min="69" max="69" width="10.54296875" hidden="1" customWidth="1"/>
    <col min="70" max="70" width="29.453125" hidden="1" customWidth="1"/>
    <col min="71" max="71" width="11.54296875" hidden="1" customWidth="1"/>
    <col min="72" max="72" width="11" hidden="1" customWidth="1"/>
    <col min="73" max="73" width="12" hidden="1" customWidth="1"/>
    <col min="74" max="74" width="18.54296875" hidden="1" customWidth="1"/>
    <col min="75" max="75" width="20.81640625" hidden="1" customWidth="1"/>
    <col min="76" max="76" width="10.54296875" hidden="1" customWidth="1"/>
    <col min="77" max="77" width="29.453125" hidden="1" customWidth="1"/>
    <col min="78" max="78" width="11.54296875" hidden="1" customWidth="1"/>
    <col min="79" max="79" width="7.81640625" hidden="1" customWidth="1"/>
    <col min="80" max="80" width="15.54296875" hidden="1" customWidth="1"/>
    <col min="81" max="81" width="18.54296875" hidden="1" customWidth="1"/>
    <col min="82" max="82" width="20.81640625" hidden="1" customWidth="1"/>
    <col min="83" max="83" width="10.54296875" hidden="1" customWidth="1"/>
    <col min="84" max="84" width="34.81640625" hidden="1" customWidth="1"/>
    <col min="92" max="92" width="31.90625" style="1159" customWidth="1"/>
  </cols>
  <sheetData>
    <row r="1" spans="1:92" ht="70.5" customHeight="1">
      <c r="A1" s="1305" t="s">
        <v>0</v>
      </c>
      <c r="B1" s="1306"/>
      <c r="C1" s="1306"/>
      <c r="D1" s="1306"/>
      <c r="E1" s="1306"/>
      <c r="F1" s="1306"/>
      <c r="G1" s="1306"/>
      <c r="H1" s="1307"/>
      <c r="I1" s="1335" t="s">
        <v>1</v>
      </c>
      <c r="J1" s="1298"/>
      <c r="K1" s="1299"/>
      <c r="L1" s="1297" t="s">
        <v>2</v>
      </c>
      <c r="M1" s="1298"/>
      <c r="N1" s="1299"/>
      <c r="O1" s="1297" t="s">
        <v>3</v>
      </c>
      <c r="P1" s="1298"/>
      <c r="Q1" s="1299"/>
      <c r="R1" s="1300" t="s">
        <v>4</v>
      </c>
      <c r="S1" s="1303" t="s">
        <v>5</v>
      </c>
      <c r="T1" s="1297" t="s">
        <v>6</v>
      </c>
      <c r="U1" s="1298"/>
      <c r="V1" s="1299"/>
      <c r="W1" s="1297" t="s">
        <v>7</v>
      </c>
      <c r="X1" s="1298"/>
      <c r="Y1" s="1299"/>
      <c r="Z1" s="1300" t="s">
        <v>4</v>
      </c>
      <c r="AA1" s="1302" t="s">
        <v>5</v>
      </c>
      <c r="AB1" s="1333" t="s">
        <v>8</v>
      </c>
      <c r="AC1" s="1298"/>
      <c r="AD1" s="1299"/>
      <c r="AE1" s="1297" t="s">
        <v>9</v>
      </c>
      <c r="AF1" s="1298"/>
      <c r="AG1" s="1299"/>
      <c r="AH1" s="1300" t="s">
        <v>4</v>
      </c>
      <c r="AI1" s="1302" t="s">
        <v>5</v>
      </c>
      <c r="AJ1" s="1297" t="s">
        <v>10</v>
      </c>
      <c r="AK1" s="1298"/>
      <c r="AL1" s="1299"/>
      <c r="AM1" s="1297" t="s">
        <v>11</v>
      </c>
      <c r="AN1" s="1298"/>
      <c r="AO1" s="1299"/>
      <c r="AP1" s="1300" t="s">
        <v>4</v>
      </c>
      <c r="AQ1" s="1302" t="s">
        <v>5</v>
      </c>
      <c r="AR1" s="1297" t="s">
        <v>12</v>
      </c>
      <c r="AS1" s="1298"/>
      <c r="AT1" s="1299"/>
      <c r="AU1" s="1297" t="s">
        <v>13</v>
      </c>
      <c r="AV1" s="1298"/>
      <c r="AW1" s="1299"/>
      <c r="AX1" s="1300" t="s">
        <v>4</v>
      </c>
      <c r="AY1" s="1303" t="s">
        <v>5</v>
      </c>
      <c r="AZ1" s="1305" t="s">
        <v>14</v>
      </c>
      <c r="BA1" s="1306"/>
      <c r="BB1" s="1306"/>
      <c r="BC1" s="1306"/>
      <c r="BD1" s="1307"/>
      <c r="BE1" s="1330" t="s">
        <v>15</v>
      </c>
      <c r="BF1" s="1298"/>
      <c r="BG1" s="1299"/>
      <c r="BH1" s="1331" t="s">
        <v>16</v>
      </c>
      <c r="BI1" s="1298"/>
      <c r="BJ1" s="1299"/>
      <c r="BK1" s="1332" t="s">
        <v>5</v>
      </c>
      <c r="BL1" s="1318" t="s">
        <v>17</v>
      </c>
      <c r="BM1" s="1298"/>
      <c r="BN1" s="1299"/>
      <c r="BO1" s="1322" t="s">
        <v>18</v>
      </c>
      <c r="BP1" s="1298"/>
      <c r="BQ1" s="1299"/>
      <c r="BR1" s="1319" t="s">
        <v>5</v>
      </c>
      <c r="BS1" s="1323" t="s">
        <v>19</v>
      </c>
      <c r="BT1" s="1298"/>
      <c r="BU1" s="1299"/>
      <c r="BV1" s="1324" t="s">
        <v>20</v>
      </c>
      <c r="BW1" s="1298"/>
      <c r="BX1" s="1299"/>
      <c r="BY1" s="1319" t="s">
        <v>5</v>
      </c>
      <c r="BZ1" s="1" t="s">
        <v>21</v>
      </c>
      <c r="CA1" s="2"/>
      <c r="CB1" s="3"/>
      <c r="CC1" s="1325" t="s">
        <v>22</v>
      </c>
      <c r="CD1" s="1298"/>
      <c r="CE1" s="1299"/>
      <c r="CF1" s="1326" t="s">
        <v>5</v>
      </c>
      <c r="CG1" s="1327" t="s">
        <v>23</v>
      </c>
      <c r="CH1" s="1328"/>
      <c r="CI1" s="1329"/>
      <c r="CJ1" s="1320" t="s">
        <v>24</v>
      </c>
      <c r="CK1" s="1298"/>
      <c r="CL1" s="1299"/>
      <c r="CM1" s="1321" t="s">
        <v>5</v>
      </c>
    </row>
    <row r="2" spans="1:92" ht="39">
      <c r="A2" s="4" t="s">
        <v>25</v>
      </c>
      <c r="B2" s="5" t="s">
        <v>26</v>
      </c>
      <c r="C2" s="5" t="s">
        <v>26</v>
      </c>
      <c r="D2" s="5" t="s">
        <v>27</v>
      </c>
      <c r="E2" s="5" t="s">
        <v>28</v>
      </c>
      <c r="F2" s="5" t="s">
        <v>29</v>
      </c>
      <c r="G2" s="5" t="s">
        <v>30</v>
      </c>
      <c r="H2" s="6">
        <v>2025</v>
      </c>
      <c r="I2" s="7" t="s">
        <v>31</v>
      </c>
      <c r="J2" s="7" t="s">
        <v>32</v>
      </c>
      <c r="K2" s="8" t="s">
        <v>33</v>
      </c>
      <c r="L2" s="9" t="s">
        <v>34</v>
      </c>
      <c r="M2" s="9" t="s">
        <v>35</v>
      </c>
      <c r="N2" s="9" t="s">
        <v>36</v>
      </c>
      <c r="O2" s="9" t="s">
        <v>34</v>
      </c>
      <c r="P2" s="9" t="s">
        <v>35</v>
      </c>
      <c r="Q2" s="9" t="s">
        <v>36</v>
      </c>
      <c r="R2" s="1301"/>
      <c r="S2" s="1304"/>
      <c r="T2" s="9" t="s">
        <v>34</v>
      </c>
      <c r="U2" s="9" t="s">
        <v>35</v>
      </c>
      <c r="V2" s="9" t="s">
        <v>36</v>
      </c>
      <c r="W2" s="9" t="s">
        <v>34</v>
      </c>
      <c r="X2" s="9" t="s">
        <v>35</v>
      </c>
      <c r="Y2" s="9" t="s">
        <v>36</v>
      </c>
      <c r="Z2" s="1301"/>
      <c r="AA2" s="1301"/>
      <c r="AB2" s="10" t="s">
        <v>34</v>
      </c>
      <c r="AC2" s="9" t="s">
        <v>35</v>
      </c>
      <c r="AD2" s="9" t="s">
        <v>36</v>
      </c>
      <c r="AE2" s="9" t="s">
        <v>34</v>
      </c>
      <c r="AF2" s="9" t="s">
        <v>35</v>
      </c>
      <c r="AG2" s="9" t="s">
        <v>36</v>
      </c>
      <c r="AH2" s="1301"/>
      <c r="AI2" s="1301"/>
      <c r="AJ2" s="9" t="s">
        <v>34</v>
      </c>
      <c r="AK2" s="9" t="s">
        <v>35</v>
      </c>
      <c r="AL2" s="9" t="s">
        <v>36</v>
      </c>
      <c r="AM2" s="9" t="s">
        <v>34</v>
      </c>
      <c r="AN2" s="9" t="s">
        <v>35</v>
      </c>
      <c r="AO2" s="9" t="s">
        <v>36</v>
      </c>
      <c r="AP2" s="1301"/>
      <c r="AQ2" s="1301"/>
      <c r="AR2" s="9" t="s">
        <v>34</v>
      </c>
      <c r="AS2" s="9" t="s">
        <v>35</v>
      </c>
      <c r="AT2" s="9" t="s">
        <v>36</v>
      </c>
      <c r="AU2" s="9" t="s">
        <v>34</v>
      </c>
      <c r="AV2" s="9" t="s">
        <v>35</v>
      </c>
      <c r="AW2" s="9" t="s">
        <v>36</v>
      </c>
      <c r="AX2" s="1301"/>
      <c r="AY2" s="1304"/>
      <c r="AZ2" s="11" t="s">
        <v>37</v>
      </c>
      <c r="BA2" s="11" t="s">
        <v>25</v>
      </c>
      <c r="BB2" s="11" t="s">
        <v>38</v>
      </c>
      <c r="BC2" s="11" t="s">
        <v>39</v>
      </c>
      <c r="BD2" s="12" t="s">
        <v>40</v>
      </c>
      <c r="BE2" s="13" t="s">
        <v>34</v>
      </c>
      <c r="BF2" s="14" t="s">
        <v>35</v>
      </c>
      <c r="BG2" s="14" t="s">
        <v>36</v>
      </c>
      <c r="BH2" s="14" t="s">
        <v>34</v>
      </c>
      <c r="BI2" s="14" t="s">
        <v>35</v>
      </c>
      <c r="BJ2" s="14" t="s">
        <v>36</v>
      </c>
      <c r="BK2" s="1301"/>
      <c r="BL2" s="15" t="s">
        <v>34</v>
      </c>
      <c r="BM2" s="16" t="s">
        <v>35</v>
      </c>
      <c r="BN2" s="16" t="s">
        <v>36</v>
      </c>
      <c r="BO2" s="16" t="s">
        <v>34</v>
      </c>
      <c r="BP2" s="16" t="s">
        <v>35</v>
      </c>
      <c r="BQ2" s="16" t="s">
        <v>36</v>
      </c>
      <c r="BR2" s="1301"/>
      <c r="BS2" s="17" t="s">
        <v>34</v>
      </c>
      <c r="BT2" s="18" t="s">
        <v>35</v>
      </c>
      <c r="BU2" s="18" t="s">
        <v>36</v>
      </c>
      <c r="BV2" s="18" t="s">
        <v>34</v>
      </c>
      <c r="BW2" s="18" t="s">
        <v>35</v>
      </c>
      <c r="BX2" s="18" t="s">
        <v>36</v>
      </c>
      <c r="BY2" s="1301"/>
      <c r="BZ2" s="19" t="s">
        <v>34</v>
      </c>
      <c r="CA2" s="20" t="s">
        <v>35</v>
      </c>
      <c r="CB2" s="20" t="s">
        <v>36</v>
      </c>
      <c r="CC2" s="20" t="s">
        <v>34</v>
      </c>
      <c r="CD2" s="20" t="s">
        <v>35</v>
      </c>
      <c r="CE2" s="20" t="s">
        <v>36</v>
      </c>
      <c r="CF2" s="1301"/>
      <c r="CG2" s="21" t="s">
        <v>34</v>
      </c>
      <c r="CH2" s="22" t="s">
        <v>35</v>
      </c>
      <c r="CI2" s="22" t="s">
        <v>36</v>
      </c>
      <c r="CJ2" s="22" t="s">
        <v>34</v>
      </c>
      <c r="CK2" s="22" t="s">
        <v>35</v>
      </c>
      <c r="CL2" s="22" t="s">
        <v>36</v>
      </c>
      <c r="CM2" s="1301"/>
    </row>
    <row r="3" spans="1:92" ht="76.5" customHeight="1">
      <c r="A3" s="1313" t="s">
        <v>41</v>
      </c>
      <c r="B3" s="1314" t="s">
        <v>42</v>
      </c>
      <c r="C3" s="1317" t="s">
        <v>43</v>
      </c>
      <c r="D3" s="1317" t="s">
        <v>44</v>
      </c>
      <c r="E3" s="1339" t="s">
        <v>45</v>
      </c>
      <c r="F3" s="23" t="s">
        <v>46</v>
      </c>
      <c r="G3" s="24">
        <v>0.82589999999999997</v>
      </c>
      <c r="H3" s="25">
        <v>1</v>
      </c>
      <c r="I3" s="26" t="s">
        <v>47</v>
      </c>
      <c r="J3" s="27" t="s">
        <v>48</v>
      </c>
      <c r="K3" s="28" t="s">
        <v>49</v>
      </c>
      <c r="L3" s="29">
        <v>0.83333333333333337</v>
      </c>
      <c r="M3" s="30">
        <v>0.83333333333333337</v>
      </c>
      <c r="N3" s="31">
        <v>1</v>
      </c>
      <c r="O3" s="32">
        <v>18035279167</v>
      </c>
      <c r="P3" s="33">
        <v>11552493435</v>
      </c>
      <c r="Q3" s="31">
        <v>0.64054974298031053</v>
      </c>
      <c r="R3" s="34" t="s">
        <v>50</v>
      </c>
      <c r="S3" s="34" t="s">
        <v>51</v>
      </c>
      <c r="T3" s="35">
        <v>0.83333333333333337</v>
      </c>
      <c r="U3" s="36">
        <v>0.83333333333333337</v>
      </c>
      <c r="V3" s="31">
        <v>1</v>
      </c>
      <c r="W3" s="32">
        <v>19974190243</v>
      </c>
      <c r="X3" s="33">
        <v>12503589576</v>
      </c>
      <c r="Y3" s="31">
        <v>0.62598730781498946</v>
      </c>
      <c r="Z3" s="34" t="s">
        <v>52</v>
      </c>
      <c r="AA3" s="37"/>
      <c r="AB3" s="38">
        <v>1</v>
      </c>
      <c r="AC3" s="39">
        <v>0.84</v>
      </c>
      <c r="AD3" s="31">
        <v>0.84</v>
      </c>
      <c r="AE3" s="32"/>
      <c r="AF3" s="33"/>
      <c r="AG3" s="31"/>
      <c r="AH3" s="34"/>
      <c r="AI3" s="37"/>
      <c r="AJ3" s="40">
        <v>1</v>
      </c>
      <c r="AK3" s="41">
        <v>0.83</v>
      </c>
      <c r="AL3" s="31">
        <v>0.83</v>
      </c>
      <c r="AM3" s="32"/>
      <c r="AN3" s="33"/>
      <c r="AO3" s="42"/>
      <c r="AP3" s="34"/>
      <c r="AQ3" s="37" t="s">
        <v>53</v>
      </c>
      <c r="AR3" s="40">
        <v>1</v>
      </c>
      <c r="AS3" s="41">
        <v>0.96419999999999995</v>
      </c>
      <c r="AT3" s="31">
        <v>0.96419999999999995</v>
      </c>
      <c r="AU3" s="32"/>
      <c r="AV3" s="33"/>
      <c r="AW3" s="31"/>
      <c r="AX3" s="34"/>
      <c r="AY3" s="37" t="s">
        <v>54</v>
      </c>
      <c r="AZ3" s="43" t="s">
        <v>55</v>
      </c>
      <c r="BA3" s="27" t="s">
        <v>56</v>
      </c>
      <c r="BB3" s="27" t="s">
        <v>57</v>
      </c>
      <c r="BC3" s="27" t="s">
        <v>58</v>
      </c>
      <c r="BD3" s="44" t="s">
        <v>59</v>
      </c>
      <c r="BE3" s="45">
        <v>1</v>
      </c>
      <c r="BF3" s="46">
        <v>1</v>
      </c>
      <c r="BG3" s="47">
        <f>+BF3/BE3</f>
        <v>1</v>
      </c>
      <c r="BH3" s="48">
        <v>1568304000</v>
      </c>
      <c r="BI3" s="49">
        <v>845793332</v>
      </c>
      <c r="BJ3" s="31">
        <f>BI3/BH3</f>
        <v>0.53930445372835878</v>
      </c>
      <c r="BK3" s="50" t="s">
        <v>60</v>
      </c>
      <c r="BL3" s="51">
        <v>40</v>
      </c>
      <c r="BM3" s="52">
        <v>35</v>
      </c>
      <c r="BN3" s="47">
        <f>+BM3/BL3</f>
        <v>0.875</v>
      </c>
      <c r="BO3" s="48">
        <v>2589681212.3299999</v>
      </c>
      <c r="BP3" s="49">
        <v>1963712644.21</v>
      </c>
      <c r="BQ3" s="47">
        <f>+BP3/BO3</f>
        <v>0.75828354272346887</v>
      </c>
      <c r="BR3" s="53" t="s">
        <v>61</v>
      </c>
      <c r="BS3" s="54">
        <v>40</v>
      </c>
      <c r="BT3" s="55">
        <v>42</v>
      </c>
      <c r="BU3" s="56">
        <v>1</v>
      </c>
      <c r="BV3" s="57">
        <v>1087154154.1199999</v>
      </c>
      <c r="BW3" s="58">
        <v>1015671153</v>
      </c>
      <c r="BX3" s="59">
        <f>+BW3/BV3</f>
        <v>0.93424759418974768</v>
      </c>
      <c r="BY3" s="60" t="s">
        <v>62</v>
      </c>
      <c r="BZ3" s="61">
        <v>39</v>
      </c>
      <c r="CA3" s="55">
        <v>28</v>
      </c>
      <c r="CB3" s="62">
        <v>0.7</v>
      </c>
      <c r="CC3" s="57">
        <v>434390000</v>
      </c>
      <c r="CD3" s="58">
        <v>4333563331</v>
      </c>
      <c r="CE3" s="62">
        <f>+CD3/CC3</f>
        <v>9.9762041736688225</v>
      </c>
      <c r="CF3" s="63" t="s">
        <v>63</v>
      </c>
      <c r="CG3" s="1214">
        <v>12</v>
      </c>
      <c r="CH3" s="1214">
        <v>12</v>
      </c>
      <c r="CI3" s="62">
        <f>CH3/CG3</f>
        <v>1</v>
      </c>
      <c r="CJ3" s="57" t="s">
        <v>64</v>
      </c>
      <c r="CK3" s="58" t="s">
        <v>64</v>
      </c>
      <c r="CL3" s="62">
        <v>0</v>
      </c>
      <c r="CM3" s="1521" t="s">
        <v>65</v>
      </c>
    </row>
    <row r="4" spans="1:92" ht="91.25" customHeight="1">
      <c r="A4" s="1293"/>
      <c r="B4" s="1309"/>
      <c r="C4" s="1312"/>
      <c r="D4" s="1293"/>
      <c r="E4" s="1340"/>
      <c r="F4" s="64" t="s">
        <v>66</v>
      </c>
      <c r="G4" s="65">
        <v>0.82289999999999996</v>
      </c>
      <c r="H4" s="66">
        <v>1</v>
      </c>
      <c r="I4" s="67"/>
      <c r="J4" s="67"/>
      <c r="K4" s="68"/>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9" t="s">
        <v>67</v>
      </c>
      <c r="BA4" s="70"/>
      <c r="BB4" s="70"/>
      <c r="BC4" s="70"/>
      <c r="BD4" s="71" t="s">
        <v>64</v>
      </c>
      <c r="BE4" s="72">
        <v>0.6</v>
      </c>
      <c r="BF4" s="73">
        <v>0.997</v>
      </c>
      <c r="BG4" s="74">
        <v>1</v>
      </c>
      <c r="BH4" s="75" t="s">
        <v>64</v>
      </c>
      <c r="BI4" s="76" t="s">
        <v>64</v>
      </c>
      <c r="BJ4" s="77"/>
      <c r="BK4" s="78" t="s">
        <v>68</v>
      </c>
      <c r="BL4" s="72">
        <v>0.7</v>
      </c>
      <c r="BM4" s="73">
        <v>0.997</v>
      </c>
      <c r="BN4" s="74">
        <v>1</v>
      </c>
      <c r="BO4" s="75" t="s">
        <v>64</v>
      </c>
      <c r="BP4" s="76" t="s">
        <v>64</v>
      </c>
      <c r="BQ4" s="79"/>
      <c r="BR4" s="80" t="s">
        <v>69</v>
      </c>
      <c r="BS4" s="81">
        <v>80</v>
      </c>
      <c r="BT4" s="82">
        <v>99.9</v>
      </c>
      <c r="BU4" s="74">
        <v>1</v>
      </c>
      <c r="BV4" s="83">
        <v>44354087958.650002</v>
      </c>
      <c r="BW4" s="76">
        <v>42500369742.260002</v>
      </c>
      <c r="BX4" s="77">
        <f>BW4/BV4</f>
        <v>0.95820637281239629</v>
      </c>
      <c r="BY4" s="80" t="s">
        <v>70</v>
      </c>
      <c r="BZ4" s="81" t="s">
        <v>71</v>
      </c>
      <c r="CA4" s="84" t="s">
        <v>71</v>
      </c>
      <c r="CB4" s="85">
        <v>1</v>
      </c>
      <c r="CC4" s="86" t="s">
        <v>64</v>
      </c>
      <c r="CD4" s="87" t="s">
        <v>64</v>
      </c>
      <c r="CE4" s="88">
        <v>0</v>
      </c>
      <c r="CF4" s="89" t="s">
        <v>72</v>
      </c>
      <c r="CG4" s="90">
        <v>1</v>
      </c>
      <c r="CH4" s="90">
        <v>1</v>
      </c>
      <c r="CI4" s="85">
        <v>1</v>
      </c>
      <c r="CJ4" s="91" t="s">
        <v>73</v>
      </c>
      <c r="CK4" s="91" t="s">
        <v>74</v>
      </c>
      <c r="CL4" s="88">
        <v>0.27</v>
      </c>
      <c r="CM4" s="1519" t="s">
        <v>1678</v>
      </c>
      <c r="CN4" s="1160"/>
    </row>
    <row r="5" spans="1:92" ht="75.75" customHeight="1">
      <c r="A5" s="1315" t="s">
        <v>41</v>
      </c>
      <c r="B5" s="1309"/>
      <c r="C5" s="1312"/>
      <c r="D5" s="1311" t="s">
        <v>75</v>
      </c>
      <c r="E5" s="1311" t="s">
        <v>76</v>
      </c>
      <c r="F5" s="94" t="s">
        <v>77</v>
      </c>
      <c r="G5" s="95" t="s">
        <v>78</v>
      </c>
      <c r="H5" s="96">
        <v>12</v>
      </c>
      <c r="I5" s="97" t="s">
        <v>79</v>
      </c>
      <c r="J5" s="68" t="s">
        <v>80</v>
      </c>
      <c r="K5" s="98" t="s">
        <v>81</v>
      </c>
      <c r="L5" s="99">
        <v>12</v>
      </c>
      <c r="M5" s="100">
        <v>12</v>
      </c>
      <c r="N5" s="101">
        <v>1</v>
      </c>
      <c r="O5" s="102">
        <v>115000000</v>
      </c>
      <c r="P5" s="103">
        <v>101140000</v>
      </c>
      <c r="Q5" s="101">
        <v>0.87947826086956526</v>
      </c>
      <c r="R5" s="104" t="s">
        <v>82</v>
      </c>
      <c r="S5" s="105"/>
      <c r="T5" s="106">
        <v>12</v>
      </c>
      <c r="U5" s="93">
        <v>12</v>
      </c>
      <c r="V5" s="101">
        <v>1</v>
      </c>
      <c r="W5" s="102">
        <v>118450000</v>
      </c>
      <c r="X5" s="103">
        <v>105280000</v>
      </c>
      <c r="Y5" s="101">
        <v>0.88881384550443221</v>
      </c>
      <c r="Z5" s="107" t="s">
        <v>83</v>
      </c>
      <c r="AA5" s="107"/>
      <c r="AB5" s="99">
        <v>12</v>
      </c>
      <c r="AC5" s="100">
        <v>11</v>
      </c>
      <c r="AD5" s="101">
        <v>0.91666666666666663</v>
      </c>
      <c r="AE5" s="102"/>
      <c r="AF5" s="103"/>
      <c r="AG5" s="101"/>
      <c r="AH5" s="108"/>
      <c r="AI5" s="105"/>
      <c r="AJ5" s="106"/>
      <c r="AK5" s="93"/>
      <c r="AL5" s="101"/>
      <c r="AM5" s="102"/>
      <c r="AN5" s="103"/>
      <c r="AO5" s="101"/>
      <c r="AP5" s="107"/>
      <c r="AQ5" s="107"/>
      <c r="AR5" s="106">
        <v>12</v>
      </c>
      <c r="AS5" s="93">
        <v>12</v>
      </c>
      <c r="AT5" s="101">
        <v>1</v>
      </c>
      <c r="AU5" s="102"/>
      <c r="AV5" s="103"/>
      <c r="AW5" s="101"/>
      <c r="AX5" s="107" t="s">
        <v>84</v>
      </c>
      <c r="AY5" s="107"/>
      <c r="AZ5" s="109" t="s">
        <v>85</v>
      </c>
      <c r="BA5" s="50" t="s">
        <v>56</v>
      </c>
      <c r="BB5" s="50" t="s">
        <v>86</v>
      </c>
      <c r="BC5" s="50" t="s">
        <v>87</v>
      </c>
      <c r="BD5" s="110" t="s">
        <v>88</v>
      </c>
      <c r="BE5" s="111">
        <v>12</v>
      </c>
      <c r="BF5" s="111">
        <v>10</v>
      </c>
      <c r="BG5" s="112">
        <f>SUM(BF5/BE5)</f>
        <v>0.83333333333333337</v>
      </c>
      <c r="BH5" s="113">
        <v>40000000</v>
      </c>
      <c r="BI5" s="113">
        <v>32406666</v>
      </c>
      <c r="BJ5" s="112">
        <f>+BI5/BH5</f>
        <v>0.81016664999999999</v>
      </c>
      <c r="BK5" s="114" t="s">
        <v>89</v>
      </c>
      <c r="BL5" s="115">
        <v>8.4</v>
      </c>
      <c r="BM5" s="116">
        <v>12</v>
      </c>
      <c r="BN5" s="117">
        <v>1</v>
      </c>
      <c r="BO5" s="118">
        <v>38000000</v>
      </c>
      <c r="BP5" s="119">
        <v>38000000</v>
      </c>
      <c r="BQ5" s="117">
        <f t="shared" ref="BQ5:BQ7" si="0">+BP5/BO5</f>
        <v>1</v>
      </c>
      <c r="BR5" s="120" t="s">
        <v>90</v>
      </c>
      <c r="BS5" s="121">
        <v>9.6</v>
      </c>
      <c r="BT5" s="122">
        <v>12</v>
      </c>
      <c r="BU5" s="123">
        <v>1</v>
      </c>
      <c r="BV5" s="124">
        <v>67935000</v>
      </c>
      <c r="BW5" s="125">
        <v>66931999</v>
      </c>
      <c r="BX5" s="123">
        <f t="shared" ref="BX5:BX12" si="1">+BW5/BV5</f>
        <v>0.98523587252520795</v>
      </c>
      <c r="BY5" s="120" t="s">
        <v>91</v>
      </c>
      <c r="BZ5" s="121">
        <v>12</v>
      </c>
      <c r="CA5" s="126">
        <v>11</v>
      </c>
      <c r="CB5" s="127">
        <f>CA5/BZ5</f>
        <v>0.91666666666666663</v>
      </c>
      <c r="CC5" s="128">
        <v>32350000</v>
      </c>
      <c r="CD5" s="129">
        <v>31913333</v>
      </c>
      <c r="CE5" s="130">
        <f>+CA5/BZ5</f>
        <v>0.91666666666666663</v>
      </c>
      <c r="CF5" s="216" t="s">
        <v>92</v>
      </c>
      <c r="CG5" s="1202">
        <v>11</v>
      </c>
      <c r="CH5" s="1202">
        <v>11</v>
      </c>
      <c r="CI5" s="1215">
        <f t="shared" ref="CI5:CI6" si="2">CH5/CG5</f>
        <v>1</v>
      </c>
      <c r="CJ5" s="128" t="s">
        <v>64</v>
      </c>
      <c r="CK5" s="129" t="s">
        <v>64</v>
      </c>
      <c r="CL5" s="131">
        <v>0</v>
      </c>
      <c r="CM5" s="1519" t="s">
        <v>1679</v>
      </c>
      <c r="CN5" s="1160"/>
    </row>
    <row r="6" spans="1:92" ht="64.5" customHeight="1">
      <c r="A6" s="1293"/>
      <c r="B6" s="1310"/>
      <c r="C6" s="1293"/>
      <c r="D6" s="1293"/>
      <c r="E6" s="1293"/>
      <c r="F6" s="132" t="s">
        <v>93</v>
      </c>
      <c r="G6" s="25">
        <v>12000</v>
      </c>
      <c r="H6" s="96">
        <v>13745</v>
      </c>
      <c r="I6" s="97" t="s">
        <v>94</v>
      </c>
      <c r="J6" s="68" t="s">
        <v>95</v>
      </c>
      <c r="K6" s="98" t="s">
        <v>96</v>
      </c>
      <c r="L6" s="133">
        <v>704223</v>
      </c>
      <c r="M6" s="134">
        <v>581268</v>
      </c>
      <c r="N6" s="135">
        <v>0.82540331684707824</v>
      </c>
      <c r="O6" s="136">
        <v>8756854779</v>
      </c>
      <c r="P6" s="137">
        <v>6741281817</v>
      </c>
      <c r="Q6" s="135">
        <v>0.76982912097233946</v>
      </c>
      <c r="R6" s="104" t="s">
        <v>97</v>
      </c>
      <c r="S6" s="104" t="s">
        <v>98</v>
      </c>
      <c r="T6" s="138">
        <v>162897</v>
      </c>
      <c r="U6" s="139">
        <v>162897</v>
      </c>
      <c r="V6" s="135">
        <v>1</v>
      </c>
      <c r="W6" s="136">
        <v>11352976500</v>
      </c>
      <c r="X6" s="137">
        <v>9303837904</v>
      </c>
      <c r="Y6" s="135">
        <v>0.81950648836452711</v>
      </c>
      <c r="Z6" s="104" t="s">
        <v>99</v>
      </c>
      <c r="AA6" s="104" t="s">
        <v>100</v>
      </c>
      <c r="AB6" s="140">
        <v>11032</v>
      </c>
      <c r="AC6" s="141">
        <v>11032</v>
      </c>
      <c r="AD6" s="135">
        <v>1</v>
      </c>
      <c r="AE6" s="136"/>
      <c r="AF6" s="137"/>
      <c r="AG6" s="135"/>
      <c r="AH6" s="142" t="s">
        <v>101</v>
      </c>
      <c r="AI6" s="104"/>
      <c r="AJ6" s="138">
        <v>37244</v>
      </c>
      <c r="AK6" s="139">
        <v>37244</v>
      </c>
      <c r="AL6" s="135">
        <v>1</v>
      </c>
      <c r="AM6" s="136"/>
      <c r="AN6" s="137"/>
      <c r="AO6" s="135"/>
      <c r="AP6" s="104"/>
      <c r="AQ6" s="104" t="s">
        <v>102</v>
      </c>
      <c r="AR6" s="138">
        <v>13745</v>
      </c>
      <c r="AS6" s="139">
        <v>27588</v>
      </c>
      <c r="AT6" s="143">
        <v>2.0071298654056022</v>
      </c>
      <c r="AU6" s="136"/>
      <c r="AV6" s="137"/>
      <c r="AW6" s="143"/>
      <c r="AX6" s="144" t="s">
        <v>103</v>
      </c>
      <c r="AY6" s="104"/>
      <c r="AZ6" s="145" t="s">
        <v>104</v>
      </c>
      <c r="BA6" s="146" t="s">
        <v>56</v>
      </c>
      <c r="BB6" s="146" t="s">
        <v>105</v>
      </c>
      <c r="BC6" s="68" t="s">
        <v>106</v>
      </c>
      <c r="BD6" s="147" t="s">
        <v>107</v>
      </c>
      <c r="BE6" s="148">
        <v>8247</v>
      </c>
      <c r="BF6" s="148">
        <v>28368</v>
      </c>
      <c r="BG6" s="149">
        <v>1</v>
      </c>
      <c r="BH6" s="76">
        <v>15517148022.32</v>
      </c>
      <c r="BI6" s="76">
        <v>13994944395.440001</v>
      </c>
      <c r="BJ6" s="150">
        <f>SUM(BI6/BH6)</f>
        <v>0.90190184274259366</v>
      </c>
      <c r="BK6" s="98" t="s">
        <v>108</v>
      </c>
      <c r="BL6" s="151">
        <v>9621</v>
      </c>
      <c r="BM6" s="152">
        <v>30730</v>
      </c>
      <c r="BN6" s="153">
        <v>1</v>
      </c>
      <c r="BO6" s="154">
        <v>14921566980.49</v>
      </c>
      <c r="BP6" s="76">
        <v>12830486550</v>
      </c>
      <c r="BQ6" s="153">
        <f t="shared" si="0"/>
        <v>0.85986187421038995</v>
      </c>
      <c r="BR6" s="89" t="s">
        <v>109</v>
      </c>
      <c r="BS6" s="155">
        <v>10996</v>
      </c>
      <c r="BT6" s="156">
        <v>29625</v>
      </c>
      <c r="BU6" s="157">
        <v>1</v>
      </c>
      <c r="BV6" s="158">
        <v>14049858249</v>
      </c>
      <c r="BW6" s="159">
        <v>12902520459</v>
      </c>
      <c r="BX6" s="157">
        <f t="shared" si="1"/>
        <v>0.91833812344109156</v>
      </c>
      <c r="BY6" s="89" t="s">
        <v>110</v>
      </c>
      <c r="BZ6" s="155">
        <v>36000</v>
      </c>
      <c r="CA6" s="156">
        <v>26803</v>
      </c>
      <c r="CB6" s="157">
        <v>0.81</v>
      </c>
      <c r="CC6" s="158">
        <v>21733887904</v>
      </c>
      <c r="CD6" s="159">
        <v>17176692560</v>
      </c>
      <c r="CE6" s="160">
        <f t="shared" ref="CE6:CE9" si="3">+CD6/CC6</f>
        <v>0.7903184481244484</v>
      </c>
      <c r="CF6" s="1176" t="s">
        <v>111</v>
      </c>
      <c r="CG6" s="1202">
        <v>11797</v>
      </c>
      <c r="CH6" s="1202">
        <v>11305</v>
      </c>
      <c r="CI6" s="1216">
        <f t="shared" si="2"/>
        <v>0.95829448164787656</v>
      </c>
      <c r="CJ6" s="158">
        <v>0</v>
      </c>
      <c r="CK6" s="159">
        <v>1665577927.9000001</v>
      </c>
      <c r="CL6" s="160">
        <v>0</v>
      </c>
      <c r="CM6" s="1522" t="s">
        <v>1680</v>
      </c>
      <c r="CN6" s="1160"/>
    </row>
    <row r="7" spans="1:92" ht="78.75" customHeight="1">
      <c r="A7" s="1316" t="s">
        <v>41</v>
      </c>
      <c r="B7" s="1308" t="s">
        <v>42</v>
      </c>
      <c r="C7" s="1311" t="s">
        <v>43</v>
      </c>
      <c r="D7" s="1311" t="s">
        <v>112</v>
      </c>
      <c r="E7" s="1311" t="s">
        <v>113</v>
      </c>
      <c r="F7" s="94" t="s">
        <v>114</v>
      </c>
      <c r="G7" s="163" t="s">
        <v>115</v>
      </c>
      <c r="H7" s="64" t="s">
        <v>116</v>
      </c>
      <c r="I7" s="1336" t="s">
        <v>94</v>
      </c>
      <c r="J7" s="1296" t="s">
        <v>117</v>
      </c>
      <c r="K7" s="98" t="s">
        <v>118</v>
      </c>
      <c r="L7" s="164">
        <v>0.8</v>
      </c>
      <c r="M7" s="165">
        <v>0.72919999999999996</v>
      </c>
      <c r="N7" s="101">
        <v>0.91149999999999987</v>
      </c>
      <c r="O7" s="102"/>
      <c r="P7" s="103"/>
      <c r="Q7" s="101"/>
      <c r="R7" s="104" t="s">
        <v>119</v>
      </c>
      <c r="S7" s="104" t="s">
        <v>120</v>
      </c>
      <c r="T7" s="166">
        <v>0.7</v>
      </c>
      <c r="U7" s="167">
        <v>0.68089999999999995</v>
      </c>
      <c r="V7" s="101">
        <v>0.97271428571428575</v>
      </c>
      <c r="W7" s="136">
        <v>20000000</v>
      </c>
      <c r="X7" s="168">
        <v>0</v>
      </c>
      <c r="Y7" s="101"/>
      <c r="Z7" s="104" t="s">
        <v>121</v>
      </c>
      <c r="AA7" s="105" t="s">
        <v>122</v>
      </c>
      <c r="AB7" s="169">
        <v>0.9</v>
      </c>
      <c r="AC7" s="165">
        <v>0.69599999999999995</v>
      </c>
      <c r="AD7" s="101">
        <v>0.77333333333333321</v>
      </c>
      <c r="AE7" s="136"/>
      <c r="AF7" s="168"/>
      <c r="AG7" s="101"/>
      <c r="AH7" s="170" t="s">
        <v>123</v>
      </c>
      <c r="AI7" s="105"/>
      <c r="AJ7" s="166">
        <v>0.8</v>
      </c>
      <c r="AK7" s="167">
        <v>0.65810000000000002</v>
      </c>
      <c r="AL7" s="101">
        <v>0.82262499999999994</v>
      </c>
      <c r="AM7" s="136"/>
      <c r="AN7" s="168"/>
      <c r="AO7" s="101"/>
      <c r="AP7" s="104"/>
      <c r="AQ7" s="105"/>
      <c r="AR7" s="166">
        <v>0.9</v>
      </c>
      <c r="AS7" s="167">
        <v>0.64</v>
      </c>
      <c r="AT7" s="101">
        <v>0.71111111111111114</v>
      </c>
      <c r="AU7" s="136"/>
      <c r="AV7" s="168"/>
      <c r="AW7" s="101"/>
      <c r="AX7" s="104"/>
      <c r="AY7" s="105"/>
      <c r="AZ7" s="109" t="s">
        <v>104</v>
      </c>
      <c r="BA7" s="50" t="s">
        <v>56</v>
      </c>
      <c r="BB7" s="50" t="s">
        <v>105</v>
      </c>
      <c r="BC7" s="171" t="s">
        <v>124</v>
      </c>
      <c r="BD7" s="172" t="s">
        <v>125</v>
      </c>
      <c r="BE7" s="173">
        <v>0.8417</v>
      </c>
      <c r="BF7" s="174">
        <v>0.86080000000000001</v>
      </c>
      <c r="BG7" s="117">
        <v>1</v>
      </c>
      <c r="BH7" s="118">
        <v>5432460382.1800003</v>
      </c>
      <c r="BI7" s="175">
        <v>4609883557.5600004</v>
      </c>
      <c r="BJ7" s="117">
        <f>+BI7/BH7</f>
        <v>0.8485811645643504</v>
      </c>
      <c r="BK7" s="176" t="s">
        <v>126</v>
      </c>
      <c r="BL7" s="177">
        <v>0.86729999999999996</v>
      </c>
      <c r="BM7" s="173">
        <v>0.86729999999999996</v>
      </c>
      <c r="BN7" s="117">
        <v>1</v>
      </c>
      <c r="BO7" s="118">
        <v>18000000</v>
      </c>
      <c r="BP7" s="175">
        <v>18000000</v>
      </c>
      <c r="BQ7" s="178">
        <f t="shared" si="0"/>
        <v>1</v>
      </c>
      <c r="BR7" s="68" t="s">
        <v>127</v>
      </c>
      <c r="BS7" s="179">
        <v>0.85109999999999997</v>
      </c>
      <c r="BT7" s="180">
        <v>0.85109999999999997</v>
      </c>
      <c r="BU7" s="130">
        <f>BT7/BS7</f>
        <v>1</v>
      </c>
      <c r="BV7" s="128">
        <v>10000000</v>
      </c>
      <c r="BW7" s="129">
        <v>4713632</v>
      </c>
      <c r="BX7" s="181">
        <f t="shared" si="1"/>
        <v>0.47136319999999998</v>
      </c>
      <c r="BY7" s="68" t="s">
        <v>128</v>
      </c>
      <c r="BZ7" s="179">
        <v>0.78120000000000001</v>
      </c>
      <c r="CA7" s="180">
        <v>0.78120000000000001</v>
      </c>
      <c r="CB7" s="182">
        <v>1</v>
      </c>
      <c r="CC7" s="128">
        <v>32202500</v>
      </c>
      <c r="CD7" s="129">
        <v>30101667</v>
      </c>
      <c r="CE7" s="183">
        <f t="shared" si="3"/>
        <v>0.93476180420774779</v>
      </c>
      <c r="CF7" s="68" t="s">
        <v>129</v>
      </c>
      <c r="CG7" s="1217" t="s">
        <v>64</v>
      </c>
      <c r="CH7" s="1218" t="s">
        <v>64</v>
      </c>
      <c r="CI7" s="1167" t="s">
        <v>64</v>
      </c>
      <c r="CJ7" s="128" t="s">
        <v>64</v>
      </c>
      <c r="CK7" s="129" t="s">
        <v>64</v>
      </c>
      <c r="CL7" s="1167" t="s">
        <v>64</v>
      </c>
      <c r="CM7" s="1522" t="s">
        <v>1681</v>
      </c>
      <c r="CN7" s="1160"/>
    </row>
    <row r="8" spans="1:92" ht="52.5" customHeight="1">
      <c r="A8" s="1312"/>
      <c r="B8" s="1309"/>
      <c r="C8" s="1312"/>
      <c r="D8" s="1312"/>
      <c r="E8" s="1312"/>
      <c r="F8" s="132" t="s">
        <v>130</v>
      </c>
      <c r="G8" s="185" t="s">
        <v>131</v>
      </c>
      <c r="H8" s="66" t="s">
        <v>132</v>
      </c>
      <c r="I8" s="1337"/>
      <c r="J8" s="1312"/>
      <c r="K8" s="98" t="s">
        <v>133</v>
      </c>
      <c r="L8" s="186">
        <v>0.47</v>
      </c>
      <c r="M8" s="187">
        <v>0.43159999999999998</v>
      </c>
      <c r="N8" s="135">
        <v>0.91829787234042559</v>
      </c>
      <c r="O8" s="136">
        <v>50000000</v>
      </c>
      <c r="P8" s="137">
        <v>47986000</v>
      </c>
      <c r="Q8" s="135">
        <v>0.95972000000000002</v>
      </c>
      <c r="R8" s="104" t="s">
        <v>134</v>
      </c>
      <c r="S8" s="107"/>
      <c r="T8" s="188">
        <v>0.47</v>
      </c>
      <c r="U8" s="65">
        <v>0.40960000000000002</v>
      </c>
      <c r="V8" s="135">
        <v>0.87148936170212776</v>
      </c>
      <c r="W8" s="136">
        <v>0</v>
      </c>
      <c r="X8" s="168">
        <v>0</v>
      </c>
      <c r="Y8" s="135"/>
      <c r="Z8" s="104" t="s">
        <v>135</v>
      </c>
      <c r="AA8" s="107" t="s">
        <v>136</v>
      </c>
      <c r="AB8" s="189">
        <v>0.55000000000000004</v>
      </c>
      <c r="AC8" s="187">
        <v>0.42130000000000001</v>
      </c>
      <c r="AD8" s="135">
        <v>0.7659999999999999</v>
      </c>
      <c r="AE8" s="136"/>
      <c r="AF8" s="168"/>
      <c r="AG8" s="135"/>
      <c r="AH8" s="142" t="s">
        <v>123</v>
      </c>
      <c r="AI8" s="107"/>
      <c r="AJ8" s="188">
        <v>0.47</v>
      </c>
      <c r="AK8" s="65">
        <v>0.42320000000000002</v>
      </c>
      <c r="AL8" s="135">
        <v>0.90042553191489372</v>
      </c>
      <c r="AM8" s="136"/>
      <c r="AN8" s="168"/>
      <c r="AO8" s="135"/>
      <c r="AP8" s="104"/>
      <c r="AQ8" s="107"/>
      <c r="AR8" s="188">
        <v>0.55000000000000004</v>
      </c>
      <c r="AS8" s="65">
        <v>0.39479999999999998</v>
      </c>
      <c r="AT8" s="135">
        <v>0.71781818181818169</v>
      </c>
      <c r="AU8" s="136"/>
      <c r="AV8" s="168"/>
      <c r="AW8" s="135"/>
      <c r="AX8" s="104"/>
      <c r="AY8" s="107"/>
      <c r="AZ8" s="145" t="s">
        <v>104</v>
      </c>
      <c r="BA8" s="146" t="s">
        <v>56</v>
      </c>
      <c r="BB8" s="146" t="s">
        <v>105</v>
      </c>
      <c r="BC8" s="132" t="s">
        <v>137</v>
      </c>
      <c r="BD8" s="190" t="s">
        <v>138</v>
      </c>
      <c r="BE8" s="191">
        <v>0.52310000000000001</v>
      </c>
      <c r="BF8" s="187">
        <v>0.52310000000000001</v>
      </c>
      <c r="BG8" s="153">
        <v>1</v>
      </c>
      <c r="BH8" s="136" t="s">
        <v>64</v>
      </c>
      <c r="BI8" s="137" t="s">
        <v>64</v>
      </c>
      <c r="BJ8" s="153"/>
      <c r="BK8" s="192" t="s">
        <v>139</v>
      </c>
      <c r="BL8" s="193">
        <v>0.56999999999999995</v>
      </c>
      <c r="BM8" s="72">
        <v>0.56999999999999995</v>
      </c>
      <c r="BN8" s="153">
        <f t="shared" ref="BN8:BN10" si="4">+BM8/BL8</f>
        <v>1</v>
      </c>
      <c r="BO8" s="154">
        <v>1540000</v>
      </c>
      <c r="BP8" s="76">
        <v>1540000</v>
      </c>
      <c r="BQ8" s="153">
        <f>BP8/BO8</f>
        <v>1</v>
      </c>
      <c r="BR8" s="194" t="s">
        <v>140</v>
      </c>
      <c r="BS8" s="195">
        <v>0.58840000000000003</v>
      </c>
      <c r="BT8" s="177">
        <v>0.58840000000000003</v>
      </c>
      <c r="BU8" s="157">
        <f t="shared" ref="BU8:BU9" si="5">+BT8/BS8</f>
        <v>1</v>
      </c>
      <c r="BV8" s="158">
        <v>33425000</v>
      </c>
      <c r="BW8" s="159">
        <v>33425000</v>
      </c>
      <c r="BX8" s="196">
        <f t="shared" si="1"/>
        <v>1</v>
      </c>
      <c r="BY8" s="192" t="s">
        <v>141</v>
      </c>
      <c r="BZ8" s="197">
        <v>54.96</v>
      </c>
      <c r="CA8" s="198">
        <v>54.96</v>
      </c>
      <c r="CB8" s="199">
        <v>1</v>
      </c>
      <c r="CC8" s="158">
        <v>39600000</v>
      </c>
      <c r="CD8" s="158">
        <v>39600000</v>
      </c>
      <c r="CE8" s="200">
        <f t="shared" si="3"/>
        <v>1</v>
      </c>
      <c r="CF8" s="68" t="s">
        <v>142</v>
      </c>
      <c r="CG8" s="1178">
        <v>0</v>
      </c>
      <c r="CH8" s="1179">
        <v>0</v>
      </c>
      <c r="CI8" s="1169" t="s">
        <v>64</v>
      </c>
      <c r="CJ8" s="1168" t="s">
        <v>64</v>
      </c>
      <c r="CK8" s="1170" t="s">
        <v>64</v>
      </c>
      <c r="CL8" s="1169" t="s">
        <v>64</v>
      </c>
      <c r="CM8" s="1523" t="s">
        <v>1711</v>
      </c>
      <c r="CN8" s="1160"/>
    </row>
    <row r="9" spans="1:92" ht="54" customHeight="1">
      <c r="A9" s="1293"/>
      <c r="B9" s="1309"/>
      <c r="C9" s="1312"/>
      <c r="D9" s="1293"/>
      <c r="E9" s="1293"/>
      <c r="F9" s="132" t="s">
        <v>143</v>
      </c>
      <c r="G9" s="201" t="s">
        <v>78</v>
      </c>
      <c r="H9" s="139">
        <v>12</v>
      </c>
      <c r="I9" s="1338"/>
      <c r="J9" s="1293"/>
      <c r="K9" s="202" t="s">
        <v>144</v>
      </c>
      <c r="L9" s="138">
        <v>12</v>
      </c>
      <c r="M9" s="139">
        <v>11</v>
      </c>
      <c r="N9" s="203">
        <v>0.91666666666666663</v>
      </c>
      <c r="O9" s="136">
        <v>1097002022</v>
      </c>
      <c r="P9" s="137">
        <v>974131283</v>
      </c>
      <c r="Q9" s="203">
        <v>0.88799406333272923</v>
      </c>
      <c r="R9" s="104" t="s">
        <v>145</v>
      </c>
      <c r="S9" s="107"/>
      <c r="T9" s="138">
        <v>12</v>
      </c>
      <c r="U9" s="139">
        <v>11</v>
      </c>
      <c r="V9" s="203">
        <v>0.91666666666666663</v>
      </c>
      <c r="W9" s="136">
        <v>1341180171</v>
      </c>
      <c r="X9" s="137">
        <v>976986480</v>
      </c>
      <c r="Y9" s="203">
        <v>0.72845282172010284</v>
      </c>
      <c r="Z9" s="104" t="s">
        <v>146</v>
      </c>
      <c r="AA9" s="107" t="s">
        <v>147</v>
      </c>
      <c r="AB9" s="138">
        <v>12</v>
      </c>
      <c r="AC9" s="139">
        <v>11</v>
      </c>
      <c r="AD9" s="203">
        <v>0.91666666666666663</v>
      </c>
      <c r="AE9" s="136"/>
      <c r="AF9" s="137"/>
      <c r="AG9" s="203"/>
      <c r="AH9" s="104"/>
      <c r="AI9" s="107"/>
      <c r="AJ9" s="138">
        <v>12</v>
      </c>
      <c r="AK9" s="139">
        <v>11</v>
      </c>
      <c r="AL9" s="203"/>
      <c r="AM9" s="136"/>
      <c r="AN9" s="137"/>
      <c r="AO9" s="203"/>
      <c r="AP9" s="104"/>
      <c r="AQ9" s="107"/>
      <c r="AR9" s="138"/>
      <c r="AS9" s="139">
        <v>11</v>
      </c>
      <c r="AT9" s="203"/>
      <c r="AU9" s="136"/>
      <c r="AV9" s="137"/>
      <c r="AW9" s="203"/>
      <c r="AX9" s="104"/>
      <c r="AY9" s="107"/>
      <c r="AZ9" s="204" t="s">
        <v>104</v>
      </c>
      <c r="BA9" s="64" t="s">
        <v>56</v>
      </c>
      <c r="BB9" s="64" t="s">
        <v>105</v>
      </c>
      <c r="BC9" s="64" t="s">
        <v>148</v>
      </c>
      <c r="BD9" s="205" t="s">
        <v>149</v>
      </c>
      <c r="BE9" s="206">
        <v>5</v>
      </c>
      <c r="BF9" s="148">
        <v>4</v>
      </c>
      <c r="BG9" s="207">
        <f>+BF9/BE9</f>
        <v>0.8</v>
      </c>
      <c r="BH9" s="154">
        <v>1182594792</v>
      </c>
      <c r="BI9" s="76">
        <v>1171273594</v>
      </c>
      <c r="BJ9" s="153">
        <f>+BI9/BH9</f>
        <v>0.99042681561208834</v>
      </c>
      <c r="BK9" s="208" t="s">
        <v>150</v>
      </c>
      <c r="BL9" s="209">
        <v>11</v>
      </c>
      <c r="BM9" s="152">
        <v>4</v>
      </c>
      <c r="BN9" s="153">
        <f t="shared" si="4"/>
        <v>0.36363636363636365</v>
      </c>
      <c r="BO9" s="154">
        <v>1343703729</v>
      </c>
      <c r="BP9" s="76">
        <v>1300832085</v>
      </c>
      <c r="BQ9" s="153">
        <f t="shared" ref="BQ9:BQ12" si="6">+BP9/BO9</f>
        <v>0.96809442210009677</v>
      </c>
      <c r="BR9" s="192" t="s">
        <v>151</v>
      </c>
      <c r="BS9" s="155">
        <v>4</v>
      </c>
      <c r="BT9" s="156">
        <v>4</v>
      </c>
      <c r="BU9" s="157">
        <f t="shared" si="5"/>
        <v>1</v>
      </c>
      <c r="BV9" s="158">
        <v>1229810051.5899999</v>
      </c>
      <c r="BW9" s="159">
        <v>1229327252.5</v>
      </c>
      <c r="BX9" s="196">
        <f t="shared" si="1"/>
        <v>0.99960741978862855</v>
      </c>
      <c r="BY9" s="192" t="s">
        <v>152</v>
      </c>
      <c r="BZ9" s="155">
        <v>11</v>
      </c>
      <c r="CA9" s="156">
        <v>11</v>
      </c>
      <c r="CB9" s="157">
        <v>1</v>
      </c>
      <c r="CC9" s="158">
        <v>1289924972</v>
      </c>
      <c r="CD9" s="159">
        <v>1289924972</v>
      </c>
      <c r="CE9" s="200">
        <f t="shared" si="3"/>
        <v>1</v>
      </c>
      <c r="CF9" s="1176" t="s">
        <v>153</v>
      </c>
      <c r="CG9" s="1202">
        <v>11</v>
      </c>
      <c r="CH9" s="1202">
        <v>11</v>
      </c>
      <c r="CI9" s="1177">
        <v>1</v>
      </c>
      <c r="CJ9" s="158" t="s">
        <v>64</v>
      </c>
      <c r="CK9" s="159" t="s">
        <v>64</v>
      </c>
      <c r="CL9" s="1171">
        <v>0</v>
      </c>
      <c r="CM9" s="1522" t="s">
        <v>1682</v>
      </c>
      <c r="CN9" s="1160"/>
    </row>
    <row r="10" spans="1:92" ht="99" customHeight="1">
      <c r="A10" s="210" t="s">
        <v>41</v>
      </c>
      <c r="B10" s="1309"/>
      <c r="C10" s="1312"/>
      <c r="D10" s="94" t="s">
        <v>154</v>
      </c>
      <c r="E10" s="94" t="s">
        <v>155</v>
      </c>
      <c r="F10" s="94" t="s">
        <v>156</v>
      </c>
      <c r="G10" s="211" t="s">
        <v>78</v>
      </c>
      <c r="H10" s="212">
        <v>20</v>
      </c>
      <c r="I10" s="213" t="s">
        <v>157</v>
      </c>
      <c r="J10" s="50" t="s">
        <v>158</v>
      </c>
      <c r="K10" s="214" t="s">
        <v>159</v>
      </c>
      <c r="L10" s="99">
        <v>26</v>
      </c>
      <c r="M10" s="100">
        <v>26</v>
      </c>
      <c r="N10" s="101">
        <v>1</v>
      </c>
      <c r="O10" s="102">
        <v>782745192</v>
      </c>
      <c r="P10" s="103">
        <v>781931000</v>
      </c>
      <c r="Q10" s="101">
        <v>0.99895982497456204</v>
      </c>
      <c r="R10" s="108" t="s">
        <v>160</v>
      </c>
      <c r="S10" s="108" t="s">
        <v>161</v>
      </c>
      <c r="T10" s="106">
        <v>26</v>
      </c>
      <c r="U10" s="93">
        <v>26</v>
      </c>
      <c r="V10" s="101">
        <v>1</v>
      </c>
      <c r="W10" s="102">
        <v>1323720000</v>
      </c>
      <c r="X10" s="103">
        <v>171808000</v>
      </c>
      <c r="Y10" s="101">
        <v>0.12979179886985162</v>
      </c>
      <c r="Z10" s="108" t="s">
        <v>162</v>
      </c>
      <c r="AA10" s="108"/>
      <c r="AB10" s="99">
        <v>30</v>
      </c>
      <c r="AC10" s="100">
        <v>30</v>
      </c>
      <c r="AD10" s="101">
        <v>1</v>
      </c>
      <c r="AE10" s="102">
        <v>132350000</v>
      </c>
      <c r="AF10" s="103">
        <v>408695000</v>
      </c>
      <c r="AG10" s="215">
        <v>3.0879863996977712</v>
      </c>
      <c r="AH10" s="216" t="s">
        <v>163</v>
      </c>
      <c r="AI10" s="108"/>
      <c r="AJ10" s="106">
        <v>12</v>
      </c>
      <c r="AK10" s="93">
        <v>12</v>
      </c>
      <c r="AL10" s="101">
        <v>1</v>
      </c>
      <c r="AM10" s="102">
        <v>214789300</v>
      </c>
      <c r="AN10" s="103">
        <v>30121300</v>
      </c>
      <c r="AO10" s="101"/>
      <c r="AP10" s="108" t="s">
        <v>164</v>
      </c>
      <c r="AQ10" s="108" t="s">
        <v>165</v>
      </c>
      <c r="AR10" s="106">
        <v>20</v>
      </c>
      <c r="AS10" s="93">
        <v>38</v>
      </c>
      <c r="AT10" s="215">
        <v>1.9</v>
      </c>
      <c r="AU10" s="102"/>
      <c r="AV10" s="103">
        <v>150481300</v>
      </c>
      <c r="AW10" s="101"/>
      <c r="AX10" s="108" t="s">
        <v>166</v>
      </c>
      <c r="AY10" s="108" t="s">
        <v>167</v>
      </c>
      <c r="AZ10" s="217" t="s">
        <v>168</v>
      </c>
      <c r="BA10" s="218" t="s">
        <v>56</v>
      </c>
      <c r="BB10" s="50" t="s">
        <v>169</v>
      </c>
      <c r="BC10" s="50" t="s">
        <v>170</v>
      </c>
      <c r="BD10" s="219" t="s">
        <v>171</v>
      </c>
      <c r="BE10" s="151" t="s">
        <v>64</v>
      </c>
      <c r="BF10" s="184" t="s">
        <v>64</v>
      </c>
      <c r="BG10" s="220"/>
      <c r="BH10" s="221" t="s">
        <v>64</v>
      </c>
      <c r="BI10" s="87" t="s">
        <v>64</v>
      </c>
      <c r="BJ10" s="220"/>
      <c r="BK10" s="192" t="s">
        <v>172</v>
      </c>
      <c r="BL10" s="209">
        <v>7128</v>
      </c>
      <c r="BM10" s="152">
        <v>6819</v>
      </c>
      <c r="BN10" s="153">
        <f t="shared" si="4"/>
        <v>0.95664983164983164</v>
      </c>
      <c r="BO10" s="154">
        <v>322900000</v>
      </c>
      <c r="BP10" s="76">
        <v>312153999.64999998</v>
      </c>
      <c r="BQ10" s="153">
        <f t="shared" si="6"/>
        <v>0.96672034577268495</v>
      </c>
      <c r="BR10" s="89" t="s">
        <v>173</v>
      </c>
      <c r="BS10" s="155">
        <v>5735</v>
      </c>
      <c r="BT10" s="156">
        <v>6098</v>
      </c>
      <c r="BU10" s="157">
        <v>1</v>
      </c>
      <c r="BV10" s="158">
        <v>502000000</v>
      </c>
      <c r="BW10" s="159">
        <v>486679002</v>
      </c>
      <c r="BX10" s="157">
        <f t="shared" si="1"/>
        <v>0.96948008366533867</v>
      </c>
      <c r="BY10" s="222" t="s">
        <v>174</v>
      </c>
      <c r="BZ10" s="223">
        <v>5750</v>
      </c>
      <c r="CA10" s="126">
        <v>5750</v>
      </c>
      <c r="CB10" s="130">
        <f t="shared" ref="CB10:CB11" si="7">CA10/BZ10</f>
        <v>1</v>
      </c>
      <c r="CC10" s="224">
        <v>516838679</v>
      </c>
      <c r="CD10" s="225">
        <v>500938001</v>
      </c>
      <c r="CE10" s="130">
        <f>CD10/CC10</f>
        <v>0.96923473678331262</v>
      </c>
      <c r="CF10" s="120" t="s">
        <v>175</v>
      </c>
      <c r="CG10" s="1180" t="s">
        <v>64</v>
      </c>
      <c r="CH10" s="1181" t="s">
        <v>64</v>
      </c>
      <c r="CI10" s="1167" t="s">
        <v>64</v>
      </c>
      <c r="CJ10" s="224" t="s">
        <v>64</v>
      </c>
      <c r="CK10" s="225" t="s">
        <v>64</v>
      </c>
      <c r="CL10" s="1167" t="s">
        <v>64</v>
      </c>
      <c r="CM10" s="1524" t="s">
        <v>1758</v>
      </c>
      <c r="CN10" s="1160"/>
    </row>
    <row r="11" spans="1:92" ht="95.25" customHeight="1">
      <c r="A11" s="210" t="s">
        <v>41</v>
      </c>
      <c r="B11" s="1309"/>
      <c r="C11" s="1312"/>
      <c r="D11" s="94" t="s">
        <v>176</v>
      </c>
      <c r="E11" s="94" t="s">
        <v>177</v>
      </c>
      <c r="F11" s="94" t="s">
        <v>178</v>
      </c>
      <c r="G11" s="163" t="s">
        <v>78</v>
      </c>
      <c r="H11" s="25">
        <v>92</v>
      </c>
      <c r="I11" s="68" t="s">
        <v>179</v>
      </c>
      <c r="J11" s="68" t="s">
        <v>180</v>
      </c>
      <c r="K11" s="68" t="s">
        <v>181</v>
      </c>
      <c r="L11" s="141">
        <v>117</v>
      </c>
      <c r="M11" s="141">
        <v>117</v>
      </c>
      <c r="N11" s="150">
        <v>1</v>
      </c>
      <c r="O11" s="137">
        <v>243075878.14000002</v>
      </c>
      <c r="P11" s="137">
        <v>241209211.14000002</v>
      </c>
      <c r="Q11" s="150">
        <v>0.9923206407222156</v>
      </c>
      <c r="R11" s="132" t="s">
        <v>182</v>
      </c>
      <c r="S11" s="132" t="s">
        <v>183</v>
      </c>
      <c r="T11" s="139">
        <v>117</v>
      </c>
      <c r="U11" s="139">
        <v>117</v>
      </c>
      <c r="V11" s="150">
        <v>1</v>
      </c>
      <c r="W11" s="137">
        <v>348469019.83000004</v>
      </c>
      <c r="X11" s="137">
        <v>69800000</v>
      </c>
      <c r="Y11" s="150">
        <v>0.200304750287563</v>
      </c>
      <c r="Z11" s="132" t="s">
        <v>184</v>
      </c>
      <c r="AA11" s="132" t="s">
        <v>185</v>
      </c>
      <c r="AB11" s="141">
        <v>117</v>
      </c>
      <c r="AC11" s="141">
        <v>89</v>
      </c>
      <c r="AD11" s="150">
        <v>0.76068376068376065</v>
      </c>
      <c r="AE11" s="137" t="s">
        <v>186</v>
      </c>
      <c r="AF11" s="137">
        <v>0</v>
      </c>
      <c r="AG11" s="150"/>
      <c r="AH11" s="68" t="s">
        <v>187</v>
      </c>
      <c r="AI11" s="132"/>
      <c r="AJ11" s="139">
        <v>117</v>
      </c>
      <c r="AK11" s="139">
        <v>76</v>
      </c>
      <c r="AL11" s="150">
        <v>0.6495726495726496</v>
      </c>
      <c r="AM11" s="137"/>
      <c r="AN11" s="137"/>
      <c r="AO11" s="150"/>
      <c r="AP11" s="132"/>
      <c r="AQ11" s="132"/>
      <c r="AR11" s="139">
        <v>92</v>
      </c>
      <c r="AS11" s="139">
        <v>89</v>
      </c>
      <c r="AT11" s="150">
        <v>0.96739130434782605</v>
      </c>
      <c r="AU11" s="137"/>
      <c r="AV11" s="137"/>
      <c r="AW11" s="150"/>
      <c r="AX11" s="132" t="s">
        <v>188</v>
      </c>
      <c r="AY11" s="132" t="s">
        <v>189</v>
      </c>
      <c r="AZ11" s="226" t="s">
        <v>190</v>
      </c>
      <c r="BA11" s="146" t="s">
        <v>56</v>
      </c>
      <c r="BB11" s="146" t="s">
        <v>191</v>
      </c>
      <c r="BC11" s="146" t="s">
        <v>192</v>
      </c>
      <c r="BD11" s="146" t="s">
        <v>193</v>
      </c>
      <c r="BE11" s="152">
        <v>55</v>
      </c>
      <c r="BF11" s="227">
        <v>26</v>
      </c>
      <c r="BG11" s="228">
        <v>1</v>
      </c>
      <c r="BH11" s="221">
        <v>162109000</v>
      </c>
      <c r="BI11" s="87">
        <v>135538760</v>
      </c>
      <c r="BJ11" s="228">
        <f t="shared" ref="BJ11:BJ12" si="8">+BI11/BH11</f>
        <v>0.83609645362071194</v>
      </c>
      <c r="BK11" s="229" t="s">
        <v>194</v>
      </c>
      <c r="BL11" s="152">
        <v>64</v>
      </c>
      <c r="BM11" s="227">
        <v>12</v>
      </c>
      <c r="BN11" s="228">
        <v>1</v>
      </c>
      <c r="BO11" s="221">
        <v>166125072</v>
      </c>
      <c r="BP11" s="87">
        <v>166125072</v>
      </c>
      <c r="BQ11" s="101">
        <f t="shared" si="6"/>
        <v>1</v>
      </c>
      <c r="BR11" s="68" t="s">
        <v>195</v>
      </c>
      <c r="BS11" s="152">
        <v>26</v>
      </c>
      <c r="BT11" s="227">
        <v>26</v>
      </c>
      <c r="BU11" s="228">
        <v>1</v>
      </c>
      <c r="BV11" s="221">
        <v>960027609.63</v>
      </c>
      <c r="BW11" s="87">
        <v>941938810.63</v>
      </c>
      <c r="BX11" s="101">
        <f t="shared" si="1"/>
        <v>0.98115804293694064</v>
      </c>
      <c r="BY11" s="68" t="s">
        <v>196</v>
      </c>
      <c r="BZ11" s="223">
        <v>26</v>
      </c>
      <c r="CA11" s="126">
        <v>26</v>
      </c>
      <c r="CB11" s="230">
        <f t="shared" si="7"/>
        <v>1</v>
      </c>
      <c r="CC11" s="128">
        <v>1551661649</v>
      </c>
      <c r="CD11" s="129">
        <v>1404645718</v>
      </c>
      <c r="CE11" s="130">
        <v>1</v>
      </c>
      <c r="CF11" s="216" t="s">
        <v>197</v>
      </c>
      <c r="CG11" s="1175">
        <v>26</v>
      </c>
      <c r="CH11" s="1175">
        <v>26</v>
      </c>
      <c r="CI11" s="1172">
        <f>CH11/CG11</f>
        <v>1</v>
      </c>
      <c r="CJ11" s="128" t="s">
        <v>64</v>
      </c>
      <c r="CK11" s="129" t="s">
        <v>64</v>
      </c>
      <c r="CL11" s="130">
        <v>0</v>
      </c>
      <c r="CM11" s="1519" t="s">
        <v>1683</v>
      </c>
      <c r="CN11" s="1160"/>
    </row>
    <row r="12" spans="1:92" ht="135" customHeight="1">
      <c r="A12" s="210" t="s">
        <v>41</v>
      </c>
      <c r="B12" s="1310"/>
      <c r="C12" s="1293"/>
      <c r="D12" s="93" t="s">
        <v>198</v>
      </c>
      <c r="E12" s="93" t="s">
        <v>199</v>
      </c>
      <c r="F12" s="171" t="s">
        <v>200</v>
      </c>
      <c r="G12" s="231" t="s">
        <v>78</v>
      </c>
      <c r="H12" s="232" t="s">
        <v>201</v>
      </c>
      <c r="I12" s="233" t="s">
        <v>202</v>
      </c>
      <c r="J12" s="234" t="s">
        <v>203</v>
      </c>
      <c r="K12" s="235" t="s">
        <v>204</v>
      </c>
      <c r="L12" s="236">
        <v>250</v>
      </c>
      <c r="M12" s="237">
        <v>350</v>
      </c>
      <c r="N12" s="238">
        <v>1.4</v>
      </c>
      <c r="O12" s="239">
        <v>702141259</v>
      </c>
      <c r="P12" s="240">
        <v>598400748</v>
      </c>
      <c r="Q12" s="238">
        <v>0.85225122484932903</v>
      </c>
      <c r="R12" s="241" t="s">
        <v>205</v>
      </c>
      <c r="S12" s="241" t="s">
        <v>206</v>
      </c>
      <c r="T12" s="236">
        <v>250</v>
      </c>
      <c r="U12" s="237">
        <v>363</v>
      </c>
      <c r="V12" s="238">
        <v>1.452</v>
      </c>
      <c r="W12" s="239">
        <v>698908834</v>
      </c>
      <c r="X12" s="240">
        <v>662109264</v>
      </c>
      <c r="Y12" s="238">
        <v>0.94734710993794646</v>
      </c>
      <c r="Z12" s="241" t="s">
        <v>207</v>
      </c>
      <c r="AA12" s="241" t="s">
        <v>208</v>
      </c>
      <c r="AB12" s="236">
        <v>250</v>
      </c>
      <c r="AC12" s="237">
        <v>74</v>
      </c>
      <c r="AD12" s="238">
        <v>0.29599999999999999</v>
      </c>
      <c r="AE12" s="239">
        <v>690000000</v>
      </c>
      <c r="AF12" s="240">
        <v>270077333</v>
      </c>
      <c r="AG12" s="238">
        <v>0.39141642463768117</v>
      </c>
      <c r="AH12" s="241" t="s">
        <v>209</v>
      </c>
      <c r="AI12" s="241"/>
      <c r="AJ12" s="236">
        <v>250</v>
      </c>
      <c r="AK12" s="237">
        <v>0</v>
      </c>
      <c r="AL12" s="238">
        <v>0</v>
      </c>
      <c r="AM12" s="239"/>
      <c r="AN12" s="240"/>
      <c r="AO12" s="238"/>
      <c r="AP12" s="241"/>
      <c r="AQ12" s="241"/>
      <c r="AR12" s="236">
        <v>250</v>
      </c>
      <c r="AS12" s="237">
        <v>198</v>
      </c>
      <c r="AT12" s="238">
        <v>0.79200000000000004</v>
      </c>
      <c r="AU12" s="239">
        <v>582181075</v>
      </c>
      <c r="AV12" s="240">
        <v>246820664.24000001</v>
      </c>
      <c r="AW12" s="238"/>
      <c r="AX12" s="241" t="s">
        <v>210</v>
      </c>
      <c r="AY12" s="241" t="s">
        <v>211</v>
      </c>
      <c r="AZ12" s="242" t="s">
        <v>212</v>
      </c>
      <c r="BA12" s="234" t="s">
        <v>213</v>
      </c>
      <c r="BB12" s="234" t="s">
        <v>214</v>
      </c>
      <c r="BC12" s="234" t="s">
        <v>215</v>
      </c>
      <c r="BD12" s="243" t="s">
        <v>215</v>
      </c>
      <c r="BE12" s="244">
        <f>25+75</f>
        <v>100</v>
      </c>
      <c r="BF12" s="245">
        <v>52</v>
      </c>
      <c r="BG12" s="246">
        <f>+BF12/BE12</f>
        <v>0.52</v>
      </c>
      <c r="BH12" s="102">
        <f>100000000+129129297+170814444</f>
        <v>399943741</v>
      </c>
      <c r="BI12" s="103">
        <f>42921579+170041333</f>
        <v>212962912</v>
      </c>
      <c r="BJ12" s="246">
        <f t="shared" si="8"/>
        <v>0.53248217228632666</v>
      </c>
      <c r="BK12" s="229" t="s">
        <v>216</v>
      </c>
      <c r="BL12" s="244">
        <v>100</v>
      </c>
      <c r="BM12" s="245">
        <v>0</v>
      </c>
      <c r="BN12" s="246">
        <f>BM12/BL12</f>
        <v>0</v>
      </c>
      <c r="BO12" s="136">
        <f>213521300.13+37141877</f>
        <v>250663177.13</v>
      </c>
      <c r="BP12" s="137">
        <f>210989193.56+0</f>
        <v>210989193.56</v>
      </c>
      <c r="BQ12" s="247">
        <f t="shared" si="6"/>
        <v>0.84172392600998547</v>
      </c>
      <c r="BR12" s="146" t="s">
        <v>217</v>
      </c>
      <c r="BS12" s="248">
        <v>25</v>
      </c>
      <c r="BT12" s="249">
        <v>16</v>
      </c>
      <c r="BU12" s="157">
        <f>+BT12/BS12</f>
        <v>0.64</v>
      </c>
      <c r="BV12" s="250">
        <v>361300000</v>
      </c>
      <c r="BW12" s="251">
        <v>65091082</v>
      </c>
      <c r="BX12" s="157">
        <f t="shared" si="1"/>
        <v>0.18015799058953777</v>
      </c>
      <c r="BY12" s="252" t="s">
        <v>218</v>
      </c>
      <c r="BZ12" s="253" t="s">
        <v>64</v>
      </c>
      <c r="CA12" s="254">
        <v>0</v>
      </c>
      <c r="CB12" s="130">
        <v>0</v>
      </c>
      <c r="CC12" s="255">
        <v>65600873</v>
      </c>
      <c r="CD12" s="256">
        <v>65550873</v>
      </c>
      <c r="CE12" s="130">
        <f>+CD12/CC12</f>
        <v>0.99923781502115072</v>
      </c>
      <c r="CF12" s="89" t="s">
        <v>219</v>
      </c>
      <c r="CG12" s="1173" t="s">
        <v>64</v>
      </c>
      <c r="CH12" s="1174" t="s">
        <v>64</v>
      </c>
      <c r="CI12" s="1182" t="s">
        <v>64</v>
      </c>
      <c r="CJ12" s="255" t="s">
        <v>64</v>
      </c>
      <c r="CK12" s="256" t="s">
        <v>64</v>
      </c>
      <c r="CL12" s="1182" t="s">
        <v>64</v>
      </c>
      <c r="CM12" s="1519" t="s">
        <v>1684</v>
      </c>
      <c r="CN12" s="1160"/>
    </row>
    <row r="13" spans="1:92" ht="99" customHeight="1">
      <c r="A13" s="210" t="s">
        <v>41</v>
      </c>
      <c r="B13" s="1308" t="s">
        <v>42</v>
      </c>
      <c r="C13" s="1311" t="s">
        <v>43</v>
      </c>
      <c r="D13" s="132" t="s">
        <v>220</v>
      </c>
      <c r="E13" s="132" t="s">
        <v>221</v>
      </c>
      <c r="F13" s="132" t="s">
        <v>222</v>
      </c>
      <c r="G13" s="203" t="s">
        <v>78</v>
      </c>
      <c r="H13" s="66" t="s">
        <v>201</v>
      </c>
      <c r="I13" s="66"/>
      <c r="J13" s="66"/>
      <c r="K13" s="66"/>
      <c r="L13" s="139">
        <v>1</v>
      </c>
      <c r="M13" s="139">
        <v>1</v>
      </c>
      <c r="N13" s="257">
        <v>1</v>
      </c>
      <c r="O13" s="168">
        <v>120000000</v>
      </c>
      <c r="P13" s="168">
        <v>120000000</v>
      </c>
      <c r="Q13" s="257">
        <v>1</v>
      </c>
      <c r="R13" s="64" t="s">
        <v>223</v>
      </c>
      <c r="S13" s="64"/>
      <c r="T13" s="139">
        <v>0</v>
      </c>
      <c r="U13" s="139">
        <v>0</v>
      </c>
      <c r="V13" s="257">
        <v>0</v>
      </c>
      <c r="W13" s="168">
        <v>0</v>
      </c>
      <c r="X13" s="168">
        <v>0</v>
      </c>
      <c r="Y13" s="257"/>
      <c r="Z13" s="64"/>
      <c r="AA13" s="64"/>
      <c r="AB13" s="139">
        <v>1</v>
      </c>
      <c r="AC13" s="139">
        <v>1</v>
      </c>
      <c r="AD13" s="257">
        <v>1</v>
      </c>
      <c r="AE13" s="168"/>
      <c r="AF13" s="168"/>
      <c r="AG13" s="257"/>
      <c r="AH13" s="132" t="s">
        <v>224</v>
      </c>
      <c r="AI13" s="64"/>
      <c r="AJ13" s="139"/>
      <c r="AK13" s="139"/>
      <c r="AL13" s="257"/>
      <c r="AM13" s="168"/>
      <c r="AN13" s="168"/>
      <c r="AO13" s="257"/>
      <c r="AP13" s="64"/>
      <c r="AQ13" s="64"/>
      <c r="AR13" s="139"/>
      <c r="AS13" s="139"/>
      <c r="AT13" s="257"/>
      <c r="AU13" s="168"/>
      <c r="AV13" s="168"/>
      <c r="AW13" s="257"/>
      <c r="AX13" s="64"/>
      <c r="AY13" s="64"/>
      <c r="AZ13" s="132" t="s">
        <v>225</v>
      </c>
      <c r="BA13" s="64"/>
      <c r="BB13" s="64"/>
      <c r="BC13" s="64"/>
      <c r="BD13" s="139" t="s">
        <v>64</v>
      </c>
      <c r="BE13" s="148" t="s">
        <v>64</v>
      </c>
      <c r="BF13" s="206" t="s">
        <v>64</v>
      </c>
      <c r="BG13" s="196"/>
      <c r="BH13" s="258" t="s">
        <v>64</v>
      </c>
      <c r="BI13" s="148" t="s">
        <v>64</v>
      </c>
      <c r="BJ13" s="196"/>
      <c r="BK13" s="259" t="s">
        <v>226</v>
      </c>
      <c r="BL13" s="148" t="s">
        <v>64</v>
      </c>
      <c r="BM13" s="206" t="s">
        <v>64</v>
      </c>
      <c r="BN13" s="196"/>
      <c r="BO13" s="258" t="s">
        <v>64</v>
      </c>
      <c r="BP13" s="148" t="s">
        <v>64</v>
      </c>
      <c r="BQ13" s="200"/>
      <c r="BR13" s="260" t="s">
        <v>227</v>
      </c>
      <c r="BS13" s="148" t="s">
        <v>64</v>
      </c>
      <c r="BT13" s="206" t="s">
        <v>64</v>
      </c>
      <c r="BU13" s="196"/>
      <c r="BV13" s="258" t="s">
        <v>64</v>
      </c>
      <c r="BW13" s="148" t="s">
        <v>64</v>
      </c>
      <c r="BX13" s="200"/>
      <c r="BY13" s="260" t="s">
        <v>228</v>
      </c>
      <c r="BZ13" s="258" t="s">
        <v>64</v>
      </c>
      <c r="CA13" s="258" t="s">
        <v>64</v>
      </c>
      <c r="CB13" s="199">
        <v>0</v>
      </c>
      <c r="CC13" s="261">
        <v>1213586756</v>
      </c>
      <c r="CD13" s="261">
        <v>1213586756</v>
      </c>
      <c r="CE13" s="196">
        <f>+CC13/CD13</f>
        <v>1</v>
      </c>
      <c r="CF13" s="262" t="s">
        <v>229</v>
      </c>
      <c r="CG13" s="463" t="s">
        <v>64</v>
      </c>
      <c r="CH13" s="1220" t="s">
        <v>64</v>
      </c>
      <c r="CI13" s="1184" t="s">
        <v>64</v>
      </c>
      <c r="CJ13" s="1185" t="s">
        <v>64</v>
      </c>
      <c r="CK13" s="1183" t="s">
        <v>64</v>
      </c>
      <c r="CL13" s="1184" t="s">
        <v>64</v>
      </c>
      <c r="CM13" s="1525" t="s">
        <v>1685</v>
      </c>
      <c r="CN13" s="1160"/>
    </row>
    <row r="14" spans="1:92" ht="99" customHeight="1">
      <c r="A14" s="210" t="s">
        <v>41</v>
      </c>
      <c r="B14" s="1309"/>
      <c r="C14" s="1312"/>
      <c r="D14" s="94" t="s">
        <v>230</v>
      </c>
      <c r="E14" s="94" t="s">
        <v>231</v>
      </c>
      <c r="F14" s="94" t="s">
        <v>232</v>
      </c>
      <c r="G14" s="263" t="s">
        <v>78</v>
      </c>
      <c r="H14" s="264" t="s">
        <v>132</v>
      </c>
      <c r="I14" s="265"/>
      <c r="J14" s="266"/>
      <c r="K14" s="267"/>
      <c r="L14" s="265">
        <v>0.6</v>
      </c>
      <c r="M14" s="266">
        <v>0.5</v>
      </c>
      <c r="N14" s="268">
        <v>0.83333333333333337</v>
      </c>
      <c r="O14" s="239">
        <v>12954000000</v>
      </c>
      <c r="P14" s="240">
        <v>12954000000</v>
      </c>
      <c r="Q14" s="268">
        <v>1</v>
      </c>
      <c r="R14" s="241" t="s">
        <v>233</v>
      </c>
      <c r="S14" s="241" t="s">
        <v>234</v>
      </c>
      <c r="T14" s="269">
        <v>0.6</v>
      </c>
      <c r="U14" s="270">
        <v>0.4</v>
      </c>
      <c r="V14" s="268">
        <v>0.66666666666666674</v>
      </c>
      <c r="W14" s="239">
        <v>0</v>
      </c>
      <c r="X14" s="240">
        <v>0</v>
      </c>
      <c r="Y14" s="268"/>
      <c r="Z14" s="241" t="s">
        <v>235</v>
      </c>
      <c r="AA14" s="241" t="s">
        <v>236</v>
      </c>
      <c r="AB14" s="265">
        <v>0.55000000000000004</v>
      </c>
      <c r="AC14" s="271">
        <v>0.35699999999999998</v>
      </c>
      <c r="AD14" s="268">
        <f>+AC14/AB14</f>
        <v>0.64909090909090905</v>
      </c>
      <c r="AE14" s="239"/>
      <c r="AF14" s="240">
        <v>225117000</v>
      </c>
      <c r="AG14" s="268"/>
      <c r="AH14" s="241"/>
      <c r="AI14" s="241"/>
      <c r="AJ14" s="269"/>
      <c r="AK14" s="270"/>
      <c r="AL14" s="268"/>
      <c r="AM14" s="239"/>
      <c r="AN14" s="240"/>
      <c r="AO14" s="268"/>
      <c r="AP14" s="241"/>
      <c r="AQ14" s="241"/>
      <c r="AR14" s="269"/>
      <c r="AS14" s="270"/>
      <c r="AT14" s="268"/>
      <c r="AU14" s="239"/>
      <c r="AV14" s="240"/>
      <c r="AW14" s="268"/>
      <c r="AX14" s="241"/>
      <c r="AY14" s="241"/>
      <c r="AZ14" s="272" t="s">
        <v>237</v>
      </c>
      <c r="BA14" s="273" t="s">
        <v>56</v>
      </c>
      <c r="BB14" s="273" t="s">
        <v>238</v>
      </c>
      <c r="BC14" s="273" t="s">
        <v>239</v>
      </c>
      <c r="BD14" s="274" t="s">
        <v>240</v>
      </c>
      <c r="BE14" s="275">
        <v>250</v>
      </c>
      <c r="BF14" s="276">
        <v>200</v>
      </c>
      <c r="BG14" s="277">
        <f>BF14/BE14</f>
        <v>0.8</v>
      </c>
      <c r="BH14" s="221">
        <v>310730761</v>
      </c>
      <c r="BI14" s="87">
        <v>89251102</v>
      </c>
      <c r="BJ14" s="228">
        <f>+BI14/BH14</f>
        <v>0.2872296959360261</v>
      </c>
      <c r="BK14" s="89" t="s">
        <v>241</v>
      </c>
      <c r="BL14" s="278">
        <v>500</v>
      </c>
      <c r="BM14" s="276">
        <v>250</v>
      </c>
      <c r="BN14" s="277">
        <v>1</v>
      </c>
      <c r="BO14" s="221">
        <v>222950000</v>
      </c>
      <c r="BP14" s="87">
        <v>175109602</v>
      </c>
      <c r="BQ14" s="228">
        <f t="shared" ref="BQ14:BQ26" si="9">+BP14/BO14</f>
        <v>0.78542095537115941</v>
      </c>
      <c r="BR14" s="120" t="s">
        <v>242</v>
      </c>
      <c r="BS14" s="155">
        <v>900</v>
      </c>
      <c r="BT14" s="156">
        <v>900</v>
      </c>
      <c r="BU14" s="279">
        <f t="shared" ref="BU14:BU16" si="10">+BT14/BS14</f>
        <v>1</v>
      </c>
      <c r="BV14" s="280">
        <v>198846998</v>
      </c>
      <c r="BW14" s="281">
        <v>196935920</v>
      </c>
      <c r="BX14" s="157">
        <f>+BW14/BV14</f>
        <v>0.99038920366300931</v>
      </c>
      <c r="BY14" s="192" t="s">
        <v>243</v>
      </c>
      <c r="BZ14" s="223">
        <v>900</v>
      </c>
      <c r="CA14" s="126">
        <v>750</v>
      </c>
      <c r="CB14" s="282">
        <v>0.83</v>
      </c>
      <c r="CC14" s="128">
        <v>338483164</v>
      </c>
      <c r="CD14" s="129">
        <v>315243663</v>
      </c>
      <c r="CE14" s="130">
        <f>+CD14/CC14</f>
        <v>0.93134222474947082</v>
      </c>
      <c r="CF14" s="216" t="s">
        <v>244</v>
      </c>
      <c r="CG14" s="1210" t="s">
        <v>64</v>
      </c>
      <c r="CH14" s="1210" t="s">
        <v>64</v>
      </c>
      <c r="CI14" s="1219" t="s">
        <v>64</v>
      </c>
      <c r="CJ14" s="128" t="s">
        <v>64</v>
      </c>
      <c r="CK14" s="129" t="s">
        <v>64</v>
      </c>
      <c r="CL14" s="1219" t="s">
        <v>64</v>
      </c>
      <c r="CM14" s="1519" t="s">
        <v>1712</v>
      </c>
      <c r="CN14" s="1160"/>
    </row>
    <row r="15" spans="1:92" ht="78" customHeight="1">
      <c r="A15" s="210" t="s">
        <v>41</v>
      </c>
      <c r="B15" s="1309"/>
      <c r="C15" s="1312"/>
      <c r="D15" s="1311" t="s">
        <v>245</v>
      </c>
      <c r="E15" s="1292" t="s">
        <v>246</v>
      </c>
      <c r="F15" s="132" t="s">
        <v>232</v>
      </c>
      <c r="G15" s="283">
        <v>0.59</v>
      </c>
      <c r="H15" s="25" t="s">
        <v>247</v>
      </c>
      <c r="I15" s="284"/>
      <c r="J15" s="25"/>
      <c r="K15" s="285"/>
      <c r="L15" s="189">
        <v>0.7</v>
      </c>
      <c r="M15" s="286">
        <v>0.6</v>
      </c>
      <c r="N15" s="135">
        <v>0.85714285714285721</v>
      </c>
      <c r="O15" s="287">
        <v>4051000000</v>
      </c>
      <c r="P15" s="168">
        <v>4051000000</v>
      </c>
      <c r="Q15" s="135">
        <v>1</v>
      </c>
      <c r="R15" s="107" t="s">
        <v>233</v>
      </c>
      <c r="S15" s="104" t="s">
        <v>234</v>
      </c>
      <c r="T15" s="188">
        <v>0.6</v>
      </c>
      <c r="U15" s="66">
        <v>0.4</v>
      </c>
      <c r="V15" s="135">
        <v>0.66666666666666674</v>
      </c>
      <c r="W15" s="136">
        <v>0</v>
      </c>
      <c r="X15" s="137">
        <v>0</v>
      </c>
      <c r="Y15" s="135"/>
      <c r="Z15" s="104" t="s">
        <v>235</v>
      </c>
      <c r="AA15" s="104" t="s">
        <v>236</v>
      </c>
      <c r="AB15" s="189">
        <v>0.75</v>
      </c>
      <c r="AC15" s="141">
        <v>0</v>
      </c>
      <c r="AD15" s="135">
        <v>0</v>
      </c>
      <c r="AE15" s="287"/>
      <c r="AF15" s="168"/>
      <c r="AG15" s="135"/>
      <c r="AH15" s="104"/>
      <c r="AI15" s="104"/>
      <c r="AJ15" s="188"/>
      <c r="AK15" s="66"/>
      <c r="AL15" s="135"/>
      <c r="AM15" s="287"/>
      <c r="AN15" s="168"/>
      <c r="AO15" s="135"/>
      <c r="AP15" s="104"/>
      <c r="AQ15" s="104"/>
      <c r="AR15" s="188"/>
      <c r="AS15" s="66"/>
      <c r="AT15" s="135"/>
      <c r="AU15" s="287"/>
      <c r="AV15" s="168"/>
      <c r="AW15" s="135"/>
      <c r="AX15" s="104"/>
      <c r="AY15" s="104"/>
      <c r="AZ15" s="1292" t="s">
        <v>248</v>
      </c>
      <c r="BA15" s="288"/>
      <c r="BB15" s="289"/>
      <c r="BC15" s="148"/>
      <c r="BD15" s="290" t="s">
        <v>249</v>
      </c>
      <c r="BE15" s="291">
        <v>19013</v>
      </c>
      <c r="BF15" s="81">
        <v>19013</v>
      </c>
      <c r="BG15" s="153">
        <f t="shared" ref="BG15:BG16" si="11">+BF15/BE15</f>
        <v>1</v>
      </c>
      <c r="BH15" s="292">
        <v>25942339750</v>
      </c>
      <c r="BI15" s="293">
        <v>25942339750</v>
      </c>
      <c r="BJ15" s="153">
        <f>BH15/BI15</f>
        <v>1</v>
      </c>
      <c r="BK15" s="192" t="s">
        <v>250</v>
      </c>
      <c r="BL15" s="294">
        <v>14236</v>
      </c>
      <c r="BM15" s="295">
        <v>14236</v>
      </c>
      <c r="BN15" s="207">
        <f t="shared" ref="BN15:BN16" si="12">+BM15/BL15</f>
        <v>1</v>
      </c>
      <c r="BO15" s="296">
        <v>10167000000</v>
      </c>
      <c r="BP15" s="297">
        <v>10167000000</v>
      </c>
      <c r="BQ15" s="153">
        <f t="shared" si="9"/>
        <v>1</v>
      </c>
      <c r="BR15" s="192" t="s">
        <v>251</v>
      </c>
      <c r="BS15" s="155">
        <v>13526</v>
      </c>
      <c r="BT15" s="156">
        <v>13526</v>
      </c>
      <c r="BU15" s="157">
        <f t="shared" si="10"/>
        <v>1</v>
      </c>
      <c r="BV15" s="280">
        <v>4379995350</v>
      </c>
      <c r="BW15" s="281">
        <v>4379995350</v>
      </c>
      <c r="BX15" s="157">
        <f t="shared" ref="BX15:BX16" si="13">BW15/BV15</f>
        <v>1</v>
      </c>
      <c r="BY15" s="192" t="s">
        <v>252</v>
      </c>
      <c r="BZ15" s="223">
        <v>100</v>
      </c>
      <c r="CA15" s="126">
        <v>100</v>
      </c>
      <c r="CB15" s="130">
        <f t="shared" ref="CB15:CB16" si="14">+CA15/BZ15</f>
        <v>1</v>
      </c>
      <c r="CC15" s="128">
        <v>11068140000</v>
      </c>
      <c r="CD15" s="128">
        <v>11068140000</v>
      </c>
      <c r="CE15" s="130">
        <f t="shared" ref="CE15:CE16" si="15">+CC15/CD15</f>
        <v>1</v>
      </c>
      <c r="CF15" s="89" t="s">
        <v>253</v>
      </c>
      <c r="CG15" s="1180" t="s">
        <v>64</v>
      </c>
      <c r="CH15" s="1221" t="s">
        <v>64</v>
      </c>
      <c r="CI15" s="1184" t="s">
        <v>64</v>
      </c>
      <c r="CJ15" s="1188" t="s">
        <v>64</v>
      </c>
      <c r="CK15" s="1189" t="s">
        <v>64</v>
      </c>
      <c r="CL15" s="1184" t="s">
        <v>64</v>
      </c>
      <c r="CM15" s="1526" t="s">
        <v>1686</v>
      </c>
      <c r="CN15" s="1160"/>
    </row>
    <row r="16" spans="1:92" ht="69" customHeight="1">
      <c r="A16" s="210" t="s">
        <v>41</v>
      </c>
      <c r="B16" s="1309"/>
      <c r="C16" s="1312"/>
      <c r="D16" s="1293"/>
      <c r="E16" s="1293"/>
      <c r="F16" s="132" t="s">
        <v>254</v>
      </c>
      <c r="G16" s="298" t="s">
        <v>78</v>
      </c>
      <c r="H16" s="299" t="s">
        <v>255</v>
      </c>
      <c r="I16" s="300"/>
      <c r="J16" s="25"/>
      <c r="K16" s="285"/>
      <c r="L16" s="140"/>
      <c r="M16" s="141"/>
      <c r="N16" s="135">
        <v>0</v>
      </c>
      <c r="O16" s="287"/>
      <c r="P16" s="168"/>
      <c r="Q16" s="135"/>
      <c r="R16" s="107"/>
      <c r="S16" s="107"/>
      <c r="T16" s="138"/>
      <c r="U16" s="139"/>
      <c r="V16" s="135">
        <v>0</v>
      </c>
      <c r="W16" s="287"/>
      <c r="X16" s="168"/>
      <c r="Y16" s="135"/>
      <c r="Z16" s="107" t="s">
        <v>256</v>
      </c>
      <c r="AA16" s="107"/>
      <c r="AB16" s="140"/>
      <c r="AC16" s="141">
        <v>0</v>
      </c>
      <c r="AD16" s="135">
        <v>0</v>
      </c>
      <c r="AE16" s="287"/>
      <c r="AF16" s="168"/>
      <c r="AG16" s="135"/>
      <c r="AH16" s="104"/>
      <c r="AI16" s="107"/>
      <c r="AJ16" s="138"/>
      <c r="AK16" s="139"/>
      <c r="AL16" s="135"/>
      <c r="AM16" s="287"/>
      <c r="AN16" s="168"/>
      <c r="AO16" s="135"/>
      <c r="AP16" s="107"/>
      <c r="AQ16" s="107"/>
      <c r="AR16" s="138"/>
      <c r="AS16" s="139"/>
      <c r="AT16" s="135"/>
      <c r="AU16" s="287"/>
      <c r="AV16" s="168"/>
      <c r="AW16" s="135"/>
      <c r="AX16" s="107"/>
      <c r="AY16" s="107"/>
      <c r="AZ16" s="1293"/>
      <c r="BA16" s="206"/>
      <c r="BB16" s="148"/>
      <c r="BC16" s="148"/>
      <c r="BD16" s="290" t="s">
        <v>257</v>
      </c>
      <c r="BE16" s="301">
        <v>5323</v>
      </c>
      <c r="BF16" s="81">
        <v>5323</v>
      </c>
      <c r="BG16" s="153">
        <f t="shared" si="11"/>
        <v>1</v>
      </c>
      <c r="BH16" s="292">
        <v>15295736000</v>
      </c>
      <c r="BI16" s="293">
        <v>15295736000</v>
      </c>
      <c r="BJ16" s="153">
        <f t="shared" ref="BJ16:BJ19" si="16">+BI16/BH16</f>
        <v>1</v>
      </c>
      <c r="BK16" s="192" t="s">
        <v>258</v>
      </c>
      <c r="BL16" s="302">
        <v>7.4160000000000004</v>
      </c>
      <c r="BM16" s="303">
        <v>7.4160000000000004</v>
      </c>
      <c r="BN16" s="153">
        <f t="shared" si="12"/>
        <v>1</v>
      </c>
      <c r="BO16" s="304">
        <v>11439800000</v>
      </c>
      <c r="BP16" s="305">
        <v>11439800000</v>
      </c>
      <c r="BQ16" s="153">
        <f t="shared" si="9"/>
        <v>1</v>
      </c>
      <c r="BR16" s="192" t="s">
        <v>259</v>
      </c>
      <c r="BS16" s="155">
        <v>5874</v>
      </c>
      <c r="BT16" s="156">
        <v>5874</v>
      </c>
      <c r="BU16" s="157">
        <f t="shared" si="10"/>
        <v>1</v>
      </c>
      <c r="BV16" s="280">
        <v>5137400000</v>
      </c>
      <c r="BW16" s="281">
        <v>5137400000</v>
      </c>
      <c r="BX16" s="157">
        <f t="shared" si="13"/>
        <v>1</v>
      </c>
      <c r="BY16" s="306" t="s">
        <v>260</v>
      </c>
      <c r="BZ16" s="156">
        <v>100</v>
      </c>
      <c r="CA16" s="156">
        <v>100</v>
      </c>
      <c r="CB16" s="66">
        <f t="shared" si="14"/>
        <v>1</v>
      </c>
      <c r="CC16" s="281">
        <v>5281400000</v>
      </c>
      <c r="CD16" s="281">
        <v>5281400000</v>
      </c>
      <c r="CE16" s="66">
        <f t="shared" si="15"/>
        <v>1</v>
      </c>
      <c r="CF16" s="68" t="s">
        <v>261</v>
      </c>
      <c r="CG16" s="156" t="s">
        <v>64</v>
      </c>
      <c r="CH16" s="156" t="s">
        <v>64</v>
      </c>
      <c r="CI16" s="1182" t="s">
        <v>64</v>
      </c>
      <c r="CJ16" s="281" t="s">
        <v>64</v>
      </c>
      <c r="CK16" s="281" t="s">
        <v>64</v>
      </c>
      <c r="CL16" s="1182" t="s">
        <v>64</v>
      </c>
      <c r="CM16" s="1522" t="s">
        <v>1687</v>
      </c>
      <c r="CN16" s="1160"/>
    </row>
    <row r="17" spans="1:92" ht="96" customHeight="1">
      <c r="A17" s="210" t="s">
        <v>41</v>
      </c>
      <c r="B17" s="1309"/>
      <c r="C17" s="1312"/>
      <c r="D17" s="132" t="s">
        <v>262</v>
      </c>
      <c r="E17" s="132" t="s">
        <v>263</v>
      </c>
      <c r="F17" s="132" t="s">
        <v>264</v>
      </c>
      <c r="G17" s="148" t="s">
        <v>78</v>
      </c>
      <c r="H17" s="96" t="s">
        <v>265</v>
      </c>
      <c r="I17" s="97" t="s">
        <v>266</v>
      </c>
      <c r="J17" s="68" t="s">
        <v>267</v>
      </c>
      <c r="K17" s="98" t="s">
        <v>268</v>
      </c>
      <c r="L17" s="140">
        <v>13</v>
      </c>
      <c r="M17" s="141">
        <v>13</v>
      </c>
      <c r="N17" s="135">
        <v>1</v>
      </c>
      <c r="O17" s="287">
        <v>51700000</v>
      </c>
      <c r="P17" s="168">
        <v>28500000</v>
      </c>
      <c r="Q17" s="135">
        <v>0.55125725338491294</v>
      </c>
      <c r="R17" s="104" t="s">
        <v>269</v>
      </c>
      <c r="S17" s="104" t="s">
        <v>270</v>
      </c>
      <c r="T17" s="138">
        <v>13</v>
      </c>
      <c r="U17" s="139">
        <v>5</v>
      </c>
      <c r="V17" s="135">
        <v>0.38461538461538464</v>
      </c>
      <c r="W17" s="287">
        <v>47350000</v>
      </c>
      <c r="X17" s="168">
        <v>45950000</v>
      </c>
      <c r="Y17" s="135">
        <v>0.97043294614572329</v>
      </c>
      <c r="Z17" s="104" t="s">
        <v>271</v>
      </c>
      <c r="AA17" s="107"/>
      <c r="AB17" s="140">
        <v>13</v>
      </c>
      <c r="AC17" s="141">
        <v>13</v>
      </c>
      <c r="AD17" s="135">
        <v>1</v>
      </c>
      <c r="AE17" s="287">
        <v>35000000</v>
      </c>
      <c r="AF17" s="168">
        <v>70600000</v>
      </c>
      <c r="AG17" s="143">
        <v>2.0171428571428573</v>
      </c>
      <c r="AH17" s="307" t="s">
        <v>272</v>
      </c>
      <c r="AI17" s="107"/>
      <c r="AJ17" s="138">
        <v>13</v>
      </c>
      <c r="AK17" s="139">
        <v>13</v>
      </c>
      <c r="AL17" s="135">
        <v>1</v>
      </c>
      <c r="AM17" s="287">
        <v>65000000</v>
      </c>
      <c r="AN17" s="168">
        <v>28682000</v>
      </c>
      <c r="AO17" s="135">
        <v>0.44126153846153848</v>
      </c>
      <c r="AP17" s="104" t="s">
        <v>273</v>
      </c>
      <c r="AQ17" s="107"/>
      <c r="AR17" s="138"/>
      <c r="AS17" s="139"/>
      <c r="AT17" s="135"/>
      <c r="AU17" s="287"/>
      <c r="AV17" s="168"/>
      <c r="AW17" s="135"/>
      <c r="AX17" s="104"/>
      <c r="AY17" s="107"/>
      <c r="AZ17" s="308" t="s">
        <v>237</v>
      </c>
      <c r="BA17" s="273" t="s">
        <v>56</v>
      </c>
      <c r="BB17" s="273" t="s">
        <v>274</v>
      </c>
      <c r="BC17" s="273" t="s">
        <v>275</v>
      </c>
      <c r="BD17" s="98" t="s">
        <v>276</v>
      </c>
      <c r="BE17" s="72">
        <v>0.48</v>
      </c>
      <c r="BF17" s="309">
        <v>0.5</v>
      </c>
      <c r="BG17" s="153">
        <v>1</v>
      </c>
      <c r="BH17" s="154">
        <v>50000000</v>
      </c>
      <c r="BI17" s="76">
        <v>36485017</v>
      </c>
      <c r="BJ17" s="153">
        <f t="shared" si="16"/>
        <v>0.72970033999999995</v>
      </c>
      <c r="BK17" s="192" t="s">
        <v>277</v>
      </c>
      <c r="BL17" s="193">
        <v>0.56000000000000005</v>
      </c>
      <c r="BM17" s="72">
        <v>0.96</v>
      </c>
      <c r="BN17" s="153">
        <v>1</v>
      </c>
      <c r="BO17" s="154">
        <v>52000000</v>
      </c>
      <c r="BP17" s="76">
        <v>35920648</v>
      </c>
      <c r="BQ17" s="153">
        <f t="shared" si="9"/>
        <v>0.69078169230769226</v>
      </c>
      <c r="BR17" s="192" t="s">
        <v>278</v>
      </c>
      <c r="BS17" s="155">
        <v>100</v>
      </c>
      <c r="BT17" s="156">
        <v>229</v>
      </c>
      <c r="BU17" s="157">
        <v>1</v>
      </c>
      <c r="BV17" s="280">
        <v>49079352</v>
      </c>
      <c r="BW17" s="281">
        <v>48289819</v>
      </c>
      <c r="BX17" s="157">
        <f t="shared" ref="BX17:BX26" si="17">+BW17/BV17</f>
        <v>0.9839131331644313</v>
      </c>
      <c r="BY17" s="142" t="s">
        <v>279</v>
      </c>
      <c r="BZ17" s="310">
        <v>16</v>
      </c>
      <c r="CA17" s="310">
        <v>16</v>
      </c>
      <c r="CB17" s="311">
        <v>1</v>
      </c>
      <c r="CC17" s="312">
        <v>23000000</v>
      </c>
      <c r="CD17" s="312">
        <v>22131550</v>
      </c>
      <c r="CE17" s="325">
        <f t="shared" ref="CE17:CE19" si="18">+CD17/CC17</f>
        <v>0.96224130434782607</v>
      </c>
      <c r="CF17" s="313" t="s">
        <v>280</v>
      </c>
      <c r="CG17" s="310">
        <v>16</v>
      </c>
      <c r="CH17" s="310">
        <v>16</v>
      </c>
      <c r="CI17" s="311">
        <v>1</v>
      </c>
      <c r="CJ17" s="312">
        <v>50000000</v>
      </c>
      <c r="CK17" s="312">
        <v>0</v>
      </c>
      <c r="CL17" s="314">
        <f>CK17/CJ17</f>
        <v>0</v>
      </c>
      <c r="CM17" s="1527" t="s">
        <v>281</v>
      </c>
      <c r="CN17"/>
    </row>
    <row r="18" spans="1:92" ht="94.5" customHeight="1">
      <c r="A18" s="132" t="s">
        <v>282</v>
      </c>
      <c r="B18" s="1310"/>
      <c r="C18" s="1293"/>
      <c r="D18" s="94" t="s">
        <v>283</v>
      </c>
      <c r="E18" s="94" t="s">
        <v>284</v>
      </c>
      <c r="F18" s="94" t="s">
        <v>285</v>
      </c>
      <c r="G18" s="247">
        <v>1</v>
      </c>
      <c r="H18" s="66">
        <v>1</v>
      </c>
      <c r="I18" s="315" t="s">
        <v>286</v>
      </c>
      <c r="J18" s="50" t="s">
        <v>287</v>
      </c>
      <c r="K18" s="98" t="s">
        <v>288</v>
      </c>
      <c r="L18" s="99">
        <v>1</v>
      </c>
      <c r="M18" s="100">
        <v>1</v>
      </c>
      <c r="N18" s="101">
        <v>1</v>
      </c>
      <c r="O18" s="136">
        <v>17500000</v>
      </c>
      <c r="P18" s="137">
        <v>17500000</v>
      </c>
      <c r="Q18" s="135">
        <v>1</v>
      </c>
      <c r="R18" s="104" t="s">
        <v>289</v>
      </c>
      <c r="S18" s="104"/>
      <c r="T18" s="106">
        <v>1</v>
      </c>
      <c r="U18" s="93">
        <v>1</v>
      </c>
      <c r="V18" s="101">
        <v>1</v>
      </c>
      <c r="W18" s="136">
        <v>0</v>
      </c>
      <c r="X18" s="168">
        <v>0</v>
      </c>
      <c r="Y18" s="135"/>
      <c r="Z18" s="105" t="s">
        <v>290</v>
      </c>
      <c r="AA18" s="107"/>
      <c r="AB18" s="166">
        <v>1</v>
      </c>
      <c r="AC18" s="316">
        <v>1</v>
      </c>
      <c r="AD18" s="101">
        <v>1</v>
      </c>
      <c r="AE18" s="136"/>
      <c r="AF18" s="168"/>
      <c r="AG18" s="135"/>
      <c r="AH18" s="317" t="s">
        <v>291</v>
      </c>
      <c r="AI18" s="107"/>
      <c r="AJ18" s="106">
        <v>1</v>
      </c>
      <c r="AK18" s="93">
        <v>1</v>
      </c>
      <c r="AL18" s="101">
        <v>1</v>
      </c>
      <c r="AM18" s="136"/>
      <c r="AN18" s="168"/>
      <c r="AO18" s="135"/>
      <c r="AP18" s="107"/>
      <c r="AQ18" s="107"/>
      <c r="AR18" s="106">
        <v>1</v>
      </c>
      <c r="AS18" s="93">
        <v>1</v>
      </c>
      <c r="AT18" s="101">
        <v>1</v>
      </c>
      <c r="AU18" s="136"/>
      <c r="AV18" s="168"/>
      <c r="AW18" s="135"/>
      <c r="AX18" s="107" t="s">
        <v>292</v>
      </c>
      <c r="AY18" s="107"/>
      <c r="AZ18" s="318"/>
      <c r="BA18" s="68"/>
      <c r="BB18" s="68"/>
      <c r="BC18" s="68"/>
      <c r="BD18" s="319" t="s">
        <v>293</v>
      </c>
      <c r="BE18" s="320">
        <v>12</v>
      </c>
      <c r="BF18" s="321">
        <v>12</v>
      </c>
      <c r="BG18" s="322">
        <v>1</v>
      </c>
      <c r="BH18" s="154">
        <v>93000000</v>
      </c>
      <c r="BI18" s="76">
        <v>24158000</v>
      </c>
      <c r="BJ18" s="153">
        <f t="shared" si="16"/>
        <v>0.25976344086021508</v>
      </c>
      <c r="BK18" s="192" t="s">
        <v>294</v>
      </c>
      <c r="BL18" s="320">
        <v>10</v>
      </c>
      <c r="BM18" s="323">
        <v>10</v>
      </c>
      <c r="BN18" s="322">
        <v>1</v>
      </c>
      <c r="BO18" s="154">
        <v>93000000</v>
      </c>
      <c r="BP18" s="76">
        <v>24158000</v>
      </c>
      <c r="BQ18" s="153">
        <f t="shared" si="9"/>
        <v>0.25976344086021508</v>
      </c>
      <c r="BR18" s="222" t="s">
        <v>295</v>
      </c>
      <c r="BS18" s="155">
        <v>7</v>
      </c>
      <c r="BT18" s="156">
        <v>7</v>
      </c>
      <c r="BU18" s="157">
        <f t="shared" ref="BU18:BU22" si="19">+BT18/BS18</f>
        <v>1</v>
      </c>
      <c r="BV18" s="280">
        <v>10000000</v>
      </c>
      <c r="BW18" s="281">
        <v>10000000</v>
      </c>
      <c r="BX18" s="157">
        <f t="shared" si="17"/>
        <v>1</v>
      </c>
      <c r="BY18" s="324" t="s">
        <v>296</v>
      </c>
      <c r="BZ18" s="156">
        <v>12</v>
      </c>
      <c r="CA18" s="156">
        <v>12</v>
      </c>
      <c r="CB18" s="66">
        <f>+CA18/BZ18</f>
        <v>1</v>
      </c>
      <c r="CC18" s="281">
        <v>603053831</v>
      </c>
      <c r="CD18" s="281">
        <v>480736761</v>
      </c>
      <c r="CE18" s="325">
        <f t="shared" si="18"/>
        <v>0.79717056137895592</v>
      </c>
      <c r="CF18" s="146" t="s">
        <v>297</v>
      </c>
      <c r="CG18" s="156" t="s">
        <v>64</v>
      </c>
      <c r="CH18" s="156" t="s">
        <v>64</v>
      </c>
      <c r="CI18" s="1167" t="s">
        <v>64</v>
      </c>
      <c r="CJ18" s="281" t="s">
        <v>64</v>
      </c>
      <c r="CK18" s="281" t="s">
        <v>64</v>
      </c>
      <c r="CL18" s="1182" t="s">
        <v>64</v>
      </c>
      <c r="CM18" s="1528" t="s">
        <v>1688</v>
      </c>
      <c r="CN18" s="1160"/>
    </row>
    <row r="19" spans="1:92" ht="99" customHeight="1">
      <c r="A19" s="326" t="s">
        <v>282</v>
      </c>
      <c r="B19" s="1311" t="s">
        <v>42</v>
      </c>
      <c r="C19" s="1342" t="s">
        <v>43</v>
      </c>
      <c r="D19" s="1311" t="s">
        <v>298</v>
      </c>
      <c r="E19" s="1311" t="s">
        <v>299</v>
      </c>
      <c r="F19" s="132" t="s">
        <v>300</v>
      </c>
      <c r="G19" s="328" t="s">
        <v>78</v>
      </c>
      <c r="H19" s="299" t="s">
        <v>301</v>
      </c>
      <c r="I19" s="300"/>
      <c r="J19" s="25"/>
      <c r="K19" s="285"/>
      <c r="L19" s="186">
        <v>0.52849999999999997</v>
      </c>
      <c r="M19" s="187">
        <v>0.52849999999999997</v>
      </c>
      <c r="N19" s="135">
        <v>1</v>
      </c>
      <c r="O19" s="287">
        <v>62117000000</v>
      </c>
      <c r="P19" s="168">
        <v>62117000000</v>
      </c>
      <c r="Q19" s="135">
        <v>1</v>
      </c>
      <c r="R19" s="104" t="s">
        <v>302</v>
      </c>
      <c r="S19" s="104" t="s">
        <v>303</v>
      </c>
      <c r="T19" s="138">
        <v>52</v>
      </c>
      <c r="U19" s="139">
        <v>56.9</v>
      </c>
      <c r="V19" s="143">
        <v>1.0942307692307691</v>
      </c>
      <c r="W19" s="287"/>
      <c r="X19" s="168"/>
      <c r="Y19" s="135"/>
      <c r="Z19" s="107"/>
      <c r="AA19" s="104" t="s">
        <v>304</v>
      </c>
      <c r="AB19" s="138"/>
      <c r="AC19" s="139">
        <v>0</v>
      </c>
      <c r="AD19" s="135">
        <v>0</v>
      </c>
      <c r="AE19" s="287"/>
      <c r="AF19" s="168"/>
      <c r="AG19" s="135"/>
      <c r="AH19" s="104"/>
      <c r="AI19" s="104"/>
      <c r="AJ19" s="138"/>
      <c r="AK19" s="139"/>
      <c r="AL19" s="135">
        <v>0</v>
      </c>
      <c r="AM19" s="287"/>
      <c r="AN19" s="168"/>
      <c r="AO19" s="135"/>
      <c r="AP19" s="107"/>
      <c r="AQ19" s="104"/>
      <c r="AR19" s="138"/>
      <c r="AS19" s="139"/>
      <c r="AT19" s="135"/>
      <c r="AU19" s="287"/>
      <c r="AV19" s="168"/>
      <c r="AW19" s="135"/>
      <c r="AX19" s="107"/>
      <c r="AY19" s="104" t="s">
        <v>305</v>
      </c>
      <c r="AZ19" s="1294" t="s">
        <v>306</v>
      </c>
      <c r="BA19" s="1296" t="s">
        <v>56</v>
      </c>
      <c r="BB19" s="1296" t="s">
        <v>105</v>
      </c>
      <c r="BC19" s="68" t="s">
        <v>307</v>
      </c>
      <c r="BD19" s="98" t="s">
        <v>308</v>
      </c>
      <c r="BE19" s="72">
        <v>1</v>
      </c>
      <c r="BF19" s="309">
        <v>1</v>
      </c>
      <c r="BG19" s="153">
        <f>+BF19/BE19</f>
        <v>1</v>
      </c>
      <c r="BH19" s="154">
        <v>200000000</v>
      </c>
      <c r="BI19" s="76">
        <v>170849645</v>
      </c>
      <c r="BJ19" s="153">
        <f t="shared" si="16"/>
        <v>0.85424822499999997</v>
      </c>
      <c r="BK19" s="192" t="s">
        <v>309</v>
      </c>
      <c r="BL19" s="195">
        <v>0.53939999999999999</v>
      </c>
      <c r="BM19" s="177">
        <v>0.53939999999999999</v>
      </c>
      <c r="BN19" s="153">
        <f t="shared" ref="BN19:BN26" si="20">+BM19/BL19</f>
        <v>1</v>
      </c>
      <c r="BO19" s="154">
        <v>439058252</v>
      </c>
      <c r="BP19" s="76">
        <v>432580762</v>
      </c>
      <c r="BQ19" s="153">
        <f t="shared" si="9"/>
        <v>0.9852468551257294</v>
      </c>
      <c r="BR19" s="222" t="s">
        <v>310</v>
      </c>
      <c r="BS19" s="195">
        <v>0.54920000000000002</v>
      </c>
      <c r="BT19" s="177">
        <v>0.54920000000000002</v>
      </c>
      <c r="BU19" s="157">
        <f t="shared" si="19"/>
        <v>1</v>
      </c>
      <c r="BV19" s="280">
        <v>170178708</v>
      </c>
      <c r="BW19" s="281">
        <v>156567612</v>
      </c>
      <c r="BX19" s="157">
        <f t="shared" si="17"/>
        <v>0.92001880752320675</v>
      </c>
      <c r="BY19" s="192" t="s">
        <v>311</v>
      </c>
      <c r="BZ19" s="329" t="s">
        <v>64</v>
      </c>
      <c r="CA19" s="330" t="s">
        <v>64</v>
      </c>
      <c r="CB19" s="331">
        <v>0</v>
      </c>
      <c r="CC19" s="332">
        <v>216733000</v>
      </c>
      <c r="CD19" s="333">
        <v>206389945</v>
      </c>
      <c r="CE19" s="331">
        <f t="shared" si="18"/>
        <v>0.95227743352419802</v>
      </c>
      <c r="CF19" s="194" t="s">
        <v>312</v>
      </c>
      <c r="CG19" s="329" t="s">
        <v>64</v>
      </c>
      <c r="CH19" s="1190" t="s">
        <v>64</v>
      </c>
      <c r="CI19" s="1184" t="s">
        <v>64</v>
      </c>
      <c r="CJ19" s="1191" t="s">
        <v>64</v>
      </c>
      <c r="CK19" s="1192" t="s">
        <v>64</v>
      </c>
      <c r="CL19" s="1184" t="s">
        <v>64</v>
      </c>
      <c r="CM19" s="1529" t="s">
        <v>1689</v>
      </c>
      <c r="CN19" s="1160"/>
    </row>
    <row r="20" spans="1:92" ht="99" customHeight="1">
      <c r="A20" s="326" t="s">
        <v>282</v>
      </c>
      <c r="B20" s="1312"/>
      <c r="C20" s="1343"/>
      <c r="D20" s="1293"/>
      <c r="E20" s="1293"/>
      <c r="F20" s="132" t="s">
        <v>313</v>
      </c>
      <c r="G20" s="328" t="s">
        <v>78</v>
      </c>
      <c r="H20" s="285">
        <v>0.7</v>
      </c>
      <c r="I20" s="300"/>
      <c r="J20" s="25"/>
      <c r="K20" s="285"/>
      <c r="L20" s="189"/>
      <c r="M20" s="286"/>
      <c r="N20" s="135">
        <v>0</v>
      </c>
      <c r="O20" s="287"/>
      <c r="P20" s="168"/>
      <c r="Q20" s="135"/>
      <c r="R20" s="107"/>
      <c r="S20" s="104" t="s">
        <v>314</v>
      </c>
      <c r="T20" s="138"/>
      <c r="U20" s="139"/>
      <c r="V20" s="135">
        <v>0</v>
      </c>
      <c r="W20" s="287"/>
      <c r="X20" s="168"/>
      <c r="Y20" s="135"/>
      <c r="Z20" s="107"/>
      <c r="AA20" s="107"/>
      <c r="AB20" s="188">
        <v>0.7</v>
      </c>
      <c r="AC20" s="139">
        <v>0</v>
      </c>
      <c r="AD20" s="135">
        <v>0</v>
      </c>
      <c r="AE20" s="287"/>
      <c r="AF20" s="168"/>
      <c r="AG20" s="135"/>
      <c r="AH20" s="104"/>
      <c r="AI20" s="107"/>
      <c r="AJ20" s="138"/>
      <c r="AK20" s="139"/>
      <c r="AL20" s="135">
        <v>0</v>
      </c>
      <c r="AM20" s="287"/>
      <c r="AN20" s="168"/>
      <c r="AO20" s="135"/>
      <c r="AP20" s="107"/>
      <c r="AQ20" s="107"/>
      <c r="AR20" s="138"/>
      <c r="AS20" s="139"/>
      <c r="AT20" s="135"/>
      <c r="AU20" s="287"/>
      <c r="AV20" s="168"/>
      <c r="AW20" s="135"/>
      <c r="AX20" s="107"/>
      <c r="AY20" s="107" t="s">
        <v>315</v>
      </c>
      <c r="AZ20" s="1295"/>
      <c r="BA20" s="1293"/>
      <c r="BB20" s="1293"/>
      <c r="BC20" s="68" t="s">
        <v>316</v>
      </c>
      <c r="BD20" s="98" t="s">
        <v>317</v>
      </c>
      <c r="BE20" s="141" t="s">
        <v>64</v>
      </c>
      <c r="BF20" s="334" t="s">
        <v>64</v>
      </c>
      <c r="BG20" s="153"/>
      <c r="BH20" s="140" t="s">
        <v>64</v>
      </c>
      <c r="BI20" s="141" t="s">
        <v>64</v>
      </c>
      <c r="BJ20" s="153"/>
      <c r="BK20" s="192" t="s">
        <v>318</v>
      </c>
      <c r="BL20" s="209">
        <v>8</v>
      </c>
      <c r="BM20" s="141">
        <v>8</v>
      </c>
      <c r="BN20" s="153">
        <f t="shared" si="20"/>
        <v>1</v>
      </c>
      <c r="BO20" s="154">
        <v>10000000</v>
      </c>
      <c r="BP20" s="76">
        <v>10000000</v>
      </c>
      <c r="BQ20" s="153">
        <f t="shared" si="9"/>
        <v>1</v>
      </c>
      <c r="BR20" s="192" t="s">
        <v>319</v>
      </c>
      <c r="BS20" s="155">
        <v>9</v>
      </c>
      <c r="BT20" s="335">
        <v>9</v>
      </c>
      <c r="BU20" s="157">
        <f t="shared" si="19"/>
        <v>1</v>
      </c>
      <c r="BV20" s="280">
        <v>20000000</v>
      </c>
      <c r="BW20" s="281">
        <v>20000000</v>
      </c>
      <c r="BX20" s="157">
        <f t="shared" si="17"/>
        <v>1</v>
      </c>
      <c r="BY20" s="336" t="s">
        <v>320</v>
      </c>
      <c r="BZ20" s="155">
        <v>100</v>
      </c>
      <c r="CA20" s="335">
        <v>100</v>
      </c>
      <c r="CB20" s="157">
        <v>1</v>
      </c>
      <c r="CC20" s="280">
        <v>10000000</v>
      </c>
      <c r="CD20" s="281">
        <v>10000000</v>
      </c>
      <c r="CE20" s="157">
        <f>+CC20/CD20</f>
        <v>1</v>
      </c>
      <c r="CF20" s="192" t="s">
        <v>321</v>
      </c>
      <c r="CG20" s="337" t="s">
        <v>322</v>
      </c>
      <c r="CH20" s="338">
        <v>0.9</v>
      </c>
      <c r="CI20" s="1193">
        <v>0.78</v>
      </c>
      <c r="CJ20" s="280" t="s">
        <v>64</v>
      </c>
      <c r="CK20" s="281" t="s">
        <v>64</v>
      </c>
      <c r="CL20" s="331">
        <v>0</v>
      </c>
      <c r="CM20" s="1530" t="s">
        <v>323</v>
      </c>
      <c r="CN20" s="1160"/>
    </row>
    <row r="21" spans="1:92" ht="121.5" customHeight="1">
      <c r="A21" s="340" t="s">
        <v>282</v>
      </c>
      <c r="B21" s="1312"/>
      <c r="C21" s="1343"/>
      <c r="D21" s="94" t="s">
        <v>298</v>
      </c>
      <c r="E21" s="94" t="s">
        <v>324</v>
      </c>
      <c r="F21" s="94" t="s">
        <v>325</v>
      </c>
      <c r="G21" s="341">
        <v>48</v>
      </c>
      <c r="H21" s="342">
        <v>54</v>
      </c>
      <c r="I21" s="213" t="s">
        <v>286</v>
      </c>
      <c r="J21" s="50" t="s">
        <v>326</v>
      </c>
      <c r="K21" s="214" t="s">
        <v>327</v>
      </c>
      <c r="L21" s="99">
        <v>11</v>
      </c>
      <c r="M21" s="100">
        <v>11</v>
      </c>
      <c r="N21" s="101">
        <v>1</v>
      </c>
      <c r="O21" s="102">
        <v>30000000</v>
      </c>
      <c r="P21" s="103">
        <v>30000000</v>
      </c>
      <c r="Q21" s="101">
        <v>1</v>
      </c>
      <c r="R21" s="108" t="s">
        <v>328</v>
      </c>
      <c r="S21" s="108" t="s">
        <v>329</v>
      </c>
      <c r="T21" s="106">
        <v>11</v>
      </c>
      <c r="U21" s="93">
        <v>11</v>
      </c>
      <c r="V21" s="101">
        <v>1</v>
      </c>
      <c r="W21" s="102">
        <v>32100000</v>
      </c>
      <c r="X21" s="103">
        <v>5000000</v>
      </c>
      <c r="Y21" s="101">
        <v>0.1557632398753894</v>
      </c>
      <c r="Z21" s="108" t="s">
        <v>330</v>
      </c>
      <c r="AA21" s="108" t="s">
        <v>331</v>
      </c>
      <c r="AB21" s="106">
        <v>12</v>
      </c>
      <c r="AC21" s="93">
        <v>0</v>
      </c>
      <c r="AD21" s="101">
        <v>0</v>
      </c>
      <c r="AE21" s="102"/>
      <c r="AF21" s="103"/>
      <c r="AG21" s="101"/>
      <c r="AH21" s="108"/>
      <c r="AI21" s="108"/>
      <c r="AJ21" s="106"/>
      <c r="AK21" s="93"/>
      <c r="AL21" s="101">
        <v>0</v>
      </c>
      <c r="AM21" s="102"/>
      <c r="AN21" s="103"/>
      <c r="AO21" s="101"/>
      <c r="AP21" s="108"/>
      <c r="AQ21" s="108"/>
      <c r="AR21" s="106"/>
      <c r="AS21" s="93"/>
      <c r="AT21" s="101"/>
      <c r="AU21" s="102"/>
      <c r="AV21" s="103"/>
      <c r="AW21" s="101"/>
      <c r="AX21" s="108"/>
      <c r="AY21" s="108"/>
      <c r="AZ21" s="109" t="s">
        <v>104</v>
      </c>
      <c r="BA21" s="68" t="s">
        <v>56</v>
      </c>
      <c r="BB21" s="68" t="s">
        <v>105</v>
      </c>
      <c r="BC21" s="146" t="s">
        <v>332</v>
      </c>
      <c r="BD21" s="219" t="s">
        <v>333</v>
      </c>
      <c r="BE21" s="343" t="s">
        <v>64</v>
      </c>
      <c r="BF21" s="184" t="s">
        <v>64</v>
      </c>
      <c r="BG21" s="344"/>
      <c r="BH21" s="99" t="s">
        <v>64</v>
      </c>
      <c r="BI21" s="184" t="s">
        <v>64</v>
      </c>
      <c r="BJ21" s="228"/>
      <c r="BK21" s="345" t="s">
        <v>318</v>
      </c>
      <c r="BL21" s="140">
        <v>606</v>
      </c>
      <c r="BM21" s="141">
        <v>620</v>
      </c>
      <c r="BN21" s="207">
        <f t="shared" si="20"/>
        <v>1.023102310231023</v>
      </c>
      <c r="BO21" s="154">
        <v>20000000</v>
      </c>
      <c r="BP21" s="76">
        <v>20000000</v>
      </c>
      <c r="BQ21" s="153">
        <f t="shared" si="9"/>
        <v>1</v>
      </c>
      <c r="BR21" s="192" t="s">
        <v>334</v>
      </c>
      <c r="BS21" s="346">
        <v>604</v>
      </c>
      <c r="BT21" s="335">
        <v>1545</v>
      </c>
      <c r="BU21" s="157">
        <f t="shared" si="19"/>
        <v>2.5579470198675498</v>
      </c>
      <c r="BV21" s="158">
        <v>20000000</v>
      </c>
      <c r="BW21" s="159">
        <v>13000000</v>
      </c>
      <c r="BX21" s="157">
        <f t="shared" si="17"/>
        <v>0.65</v>
      </c>
      <c r="BY21" s="192" t="s">
        <v>335</v>
      </c>
      <c r="BZ21" s="346">
        <v>11</v>
      </c>
      <c r="CA21" s="335">
        <v>11</v>
      </c>
      <c r="CB21" s="157">
        <v>1</v>
      </c>
      <c r="CC21" s="158">
        <v>20000000</v>
      </c>
      <c r="CD21" s="159">
        <v>19850000</v>
      </c>
      <c r="CE21" s="157">
        <v>0.99</v>
      </c>
      <c r="CF21" s="192" t="s">
        <v>336</v>
      </c>
      <c r="CG21" s="346">
        <v>0</v>
      </c>
      <c r="CH21" s="335" t="s">
        <v>64</v>
      </c>
      <c r="CI21" s="1186" t="s">
        <v>64</v>
      </c>
      <c r="CJ21" s="158" t="s">
        <v>64</v>
      </c>
      <c r="CK21" s="159" t="s">
        <v>64</v>
      </c>
      <c r="CL21" s="1167" t="s">
        <v>64</v>
      </c>
      <c r="CM21" s="1516" t="s">
        <v>1690</v>
      </c>
      <c r="CN21" s="1160"/>
    </row>
    <row r="22" spans="1:92" ht="99" customHeight="1">
      <c r="A22" s="326" t="s">
        <v>282</v>
      </c>
      <c r="B22" s="1312"/>
      <c r="C22" s="1343"/>
      <c r="D22" s="1311" t="s">
        <v>337</v>
      </c>
      <c r="E22" s="1311" t="s">
        <v>338</v>
      </c>
      <c r="F22" s="132" t="s">
        <v>339</v>
      </c>
      <c r="G22" s="347" t="s">
        <v>78</v>
      </c>
      <c r="H22" s="139">
        <v>0.7</v>
      </c>
      <c r="I22" s="1334" t="s">
        <v>286</v>
      </c>
      <c r="J22" s="1292" t="s">
        <v>326</v>
      </c>
      <c r="K22" s="202" t="s">
        <v>340</v>
      </c>
      <c r="L22" s="188">
        <v>0.83333333333333337</v>
      </c>
      <c r="M22" s="66">
        <v>0.83333333333333337</v>
      </c>
      <c r="N22" s="203">
        <v>1</v>
      </c>
      <c r="O22" s="136">
        <v>130000000</v>
      </c>
      <c r="P22" s="137">
        <v>998000</v>
      </c>
      <c r="Q22" s="203">
        <v>7.6769230769230768E-3</v>
      </c>
      <c r="R22" s="104" t="s">
        <v>341</v>
      </c>
      <c r="S22" s="104" t="s">
        <v>342</v>
      </c>
      <c r="T22" s="188">
        <v>0.83333333333333337</v>
      </c>
      <c r="U22" s="65">
        <v>0.83489999999999998</v>
      </c>
      <c r="V22" s="203">
        <v>1.0018799999999999</v>
      </c>
      <c r="W22" s="136">
        <v>53800000</v>
      </c>
      <c r="X22" s="137">
        <v>33350945</v>
      </c>
      <c r="Y22" s="203">
        <v>0.61990604089219326</v>
      </c>
      <c r="Z22" s="104" t="s">
        <v>343</v>
      </c>
      <c r="AA22" s="107" t="s">
        <v>344</v>
      </c>
      <c r="AB22" s="188">
        <v>0.7</v>
      </c>
      <c r="AC22" s="66">
        <v>0.09</v>
      </c>
      <c r="AD22" s="203">
        <v>0.12857142857142859</v>
      </c>
      <c r="AE22" s="136"/>
      <c r="AF22" s="137"/>
      <c r="AG22" s="203"/>
      <c r="AH22" s="104" t="s">
        <v>345</v>
      </c>
      <c r="AI22" s="107"/>
      <c r="AJ22" s="188">
        <v>0.7</v>
      </c>
      <c r="AK22" s="66">
        <v>0.81</v>
      </c>
      <c r="AL22" s="203">
        <v>1.1571428571428573</v>
      </c>
      <c r="AM22" s="136"/>
      <c r="AN22" s="137"/>
      <c r="AO22" s="203"/>
      <c r="AP22" s="104" t="s">
        <v>346</v>
      </c>
      <c r="AQ22" s="107"/>
      <c r="AR22" s="188">
        <v>0.7</v>
      </c>
      <c r="AS22" s="66">
        <v>7.0000000000000007E-2</v>
      </c>
      <c r="AT22" s="203">
        <v>0.10000000000000002</v>
      </c>
      <c r="AU22" s="136"/>
      <c r="AV22" s="137"/>
      <c r="AW22" s="203"/>
      <c r="AX22" s="107" t="s">
        <v>347</v>
      </c>
      <c r="AY22" s="107"/>
      <c r="AZ22" s="204" t="s">
        <v>104</v>
      </c>
      <c r="BA22" s="64" t="s">
        <v>56</v>
      </c>
      <c r="BB22" s="64" t="s">
        <v>105</v>
      </c>
      <c r="BC22" s="64" t="s">
        <v>348</v>
      </c>
      <c r="BD22" s="205" t="s">
        <v>349</v>
      </c>
      <c r="BE22" s="206">
        <v>0.5</v>
      </c>
      <c r="BF22" s="148">
        <v>0.5</v>
      </c>
      <c r="BG22" s="153">
        <f>+BF22/BE22</f>
        <v>1</v>
      </c>
      <c r="BH22" s="154">
        <v>5400000</v>
      </c>
      <c r="BI22" s="76">
        <v>5400000</v>
      </c>
      <c r="BJ22" s="153">
        <f>+BI22/BH22</f>
        <v>1</v>
      </c>
      <c r="BK22" s="348" t="s">
        <v>350</v>
      </c>
      <c r="BL22" s="140">
        <v>13</v>
      </c>
      <c r="BM22" s="141">
        <v>16</v>
      </c>
      <c r="BN22" s="207">
        <f t="shared" si="20"/>
        <v>1.2307692307692308</v>
      </c>
      <c r="BO22" s="154">
        <v>10000000.01</v>
      </c>
      <c r="BP22" s="76">
        <v>9999000.0099999998</v>
      </c>
      <c r="BQ22" s="153">
        <f t="shared" si="9"/>
        <v>0.99990000000010004</v>
      </c>
      <c r="BR22" s="349" t="s">
        <v>351</v>
      </c>
      <c r="BS22" s="346">
        <v>94</v>
      </c>
      <c r="BT22" s="335">
        <v>293</v>
      </c>
      <c r="BU22" s="157">
        <f t="shared" si="19"/>
        <v>3.1170212765957448</v>
      </c>
      <c r="BV22" s="158">
        <v>5000000</v>
      </c>
      <c r="BW22" s="159">
        <v>5000000</v>
      </c>
      <c r="BX22" s="157">
        <f t="shared" si="17"/>
        <v>1</v>
      </c>
      <c r="BY22" s="192" t="s">
        <v>352</v>
      </c>
      <c r="BZ22" s="350">
        <v>6.0000000000000001E-3</v>
      </c>
      <c r="CA22" s="75">
        <v>6.0000000000000001E-3</v>
      </c>
      <c r="CB22" s="157">
        <f>+CA22/BZ22</f>
        <v>1</v>
      </c>
      <c r="CC22" s="158">
        <v>19000000</v>
      </c>
      <c r="CD22" s="159">
        <v>18055000</v>
      </c>
      <c r="CE22" s="157">
        <f>+CD22/CC22</f>
        <v>0.95026315789473681</v>
      </c>
      <c r="CF22" s="192" t="s">
        <v>353</v>
      </c>
      <c r="CG22" s="351" t="s">
        <v>322</v>
      </c>
      <c r="CH22" s="134" t="s">
        <v>354</v>
      </c>
      <c r="CI22" s="157">
        <v>0.71</v>
      </c>
      <c r="CJ22" s="158" t="s">
        <v>64</v>
      </c>
      <c r="CK22" s="159" t="s">
        <v>64</v>
      </c>
      <c r="CL22" s="157">
        <v>0</v>
      </c>
      <c r="CM22" s="1517" t="s">
        <v>1691</v>
      </c>
      <c r="CN22" s="1160"/>
    </row>
    <row r="23" spans="1:92" ht="99" customHeight="1">
      <c r="A23" s="326" t="s">
        <v>282</v>
      </c>
      <c r="B23" s="1312"/>
      <c r="C23" s="1343"/>
      <c r="D23" s="1293"/>
      <c r="E23" s="1293"/>
      <c r="F23" s="132" t="s">
        <v>355</v>
      </c>
      <c r="G23" s="283">
        <v>0.8</v>
      </c>
      <c r="H23" s="66">
        <v>1</v>
      </c>
      <c r="I23" s="1310"/>
      <c r="J23" s="1293"/>
      <c r="K23" s="202" t="s">
        <v>356</v>
      </c>
      <c r="L23" s="188">
        <v>0.85</v>
      </c>
      <c r="M23" s="66">
        <v>0.85</v>
      </c>
      <c r="N23" s="203">
        <v>1</v>
      </c>
      <c r="O23" s="136">
        <v>0</v>
      </c>
      <c r="P23" s="137">
        <v>0</v>
      </c>
      <c r="Q23" s="203">
        <v>0</v>
      </c>
      <c r="R23" s="104" t="s">
        <v>357</v>
      </c>
      <c r="S23" s="107"/>
      <c r="T23" s="188">
        <v>1</v>
      </c>
      <c r="U23" s="65">
        <v>0.83489999999999998</v>
      </c>
      <c r="V23" s="203">
        <v>0.83489999999999998</v>
      </c>
      <c r="W23" s="136">
        <v>128718585</v>
      </c>
      <c r="X23" s="137">
        <v>15600000</v>
      </c>
      <c r="Y23" s="203">
        <v>0.12119462003097688</v>
      </c>
      <c r="Z23" s="104" t="s">
        <v>358</v>
      </c>
      <c r="AA23" s="107" t="s">
        <v>359</v>
      </c>
      <c r="AB23" s="188">
        <v>1</v>
      </c>
      <c r="AC23" s="139">
        <v>0.81</v>
      </c>
      <c r="AD23" s="203">
        <v>0.81</v>
      </c>
      <c r="AE23" s="136"/>
      <c r="AF23" s="137">
        <v>0</v>
      </c>
      <c r="AG23" s="203"/>
      <c r="AH23" s="104" t="s">
        <v>360</v>
      </c>
      <c r="AI23" s="107"/>
      <c r="AJ23" s="188">
        <v>0.8</v>
      </c>
      <c r="AK23" s="65"/>
      <c r="AL23" s="203">
        <v>0</v>
      </c>
      <c r="AM23" s="136"/>
      <c r="AN23" s="137"/>
      <c r="AO23" s="203"/>
      <c r="AP23" s="104"/>
      <c r="AQ23" s="107"/>
      <c r="AR23" s="188">
        <v>1</v>
      </c>
      <c r="AS23" s="66">
        <v>0.81</v>
      </c>
      <c r="AT23" s="203">
        <v>0.81</v>
      </c>
      <c r="AU23" s="136"/>
      <c r="AV23" s="137"/>
      <c r="AW23" s="203"/>
      <c r="AX23" s="107" t="s">
        <v>361</v>
      </c>
      <c r="AY23" s="107"/>
      <c r="AZ23" s="204" t="s">
        <v>104</v>
      </c>
      <c r="BA23" s="64" t="s">
        <v>56</v>
      </c>
      <c r="BB23" s="64" t="s">
        <v>105</v>
      </c>
      <c r="BC23" s="64" t="s">
        <v>316</v>
      </c>
      <c r="BD23" s="205" t="s">
        <v>317</v>
      </c>
      <c r="BE23" s="334" t="s">
        <v>64</v>
      </c>
      <c r="BF23" s="141" t="s">
        <v>64</v>
      </c>
      <c r="BG23" s="153"/>
      <c r="BH23" s="140" t="s">
        <v>64</v>
      </c>
      <c r="BI23" s="141" t="s">
        <v>64</v>
      </c>
      <c r="BJ23" s="153"/>
      <c r="BK23" s="89" t="s">
        <v>318</v>
      </c>
      <c r="BL23" s="99">
        <v>8</v>
      </c>
      <c r="BM23" s="100">
        <v>8</v>
      </c>
      <c r="BN23" s="277">
        <f t="shared" si="20"/>
        <v>1</v>
      </c>
      <c r="BO23" s="221">
        <v>10000000</v>
      </c>
      <c r="BP23" s="87">
        <v>10000000</v>
      </c>
      <c r="BQ23" s="228">
        <f t="shared" si="9"/>
        <v>1</v>
      </c>
      <c r="BR23" s="352" t="s">
        <v>362</v>
      </c>
      <c r="BS23" s="346">
        <v>18</v>
      </c>
      <c r="BT23" s="335">
        <v>23</v>
      </c>
      <c r="BU23" s="157">
        <v>1</v>
      </c>
      <c r="BV23" s="158">
        <v>19000000</v>
      </c>
      <c r="BW23" s="159">
        <v>12400000</v>
      </c>
      <c r="BX23" s="157">
        <f t="shared" si="17"/>
        <v>0.65263157894736845</v>
      </c>
      <c r="BY23" s="192" t="s">
        <v>363</v>
      </c>
      <c r="BZ23" s="346">
        <v>0</v>
      </c>
      <c r="CA23" s="335">
        <v>0</v>
      </c>
      <c r="CB23" s="157">
        <v>0</v>
      </c>
      <c r="CC23" s="158">
        <v>10000000</v>
      </c>
      <c r="CD23" s="159">
        <v>10000000</v>
      </c>
      <c r="CE23" s="157">
        <f t="shared" ref="CE23:CE24" si="21">+CC23/CD23</f>
        <v>1</v>
      </c>
      <c r="CF23" s="192" t="s">
        <v>364</v>
      </c>
      <c r="CG23" s="189">
        <v>1</v>
      </c>
      <c r="CH23" s="286">
        <v>0.9</v>
      </c>
      <c r="CI23" s="157">
        <v>0.9</v>
      </c>
      <c r="CJ23" s="158" t="s">
        <v>64</v>
      </c>
      <c r="CK23" s="159" t="s">
        <v>64</v>
      </c>
      <c r="CL23" s="157">
        <v>0</v>
      </c>
      <c r="CM23" s="1518" t="s">
        <v>365</v>
      </c>
      <c r="CN23" s="1160"/>
    </row>
    <row r="24" spans="1:92" ht="135" customHeight="1">
      <c r="A24" s="326" t="s">
        <v>282</v>
      </c>
      <c r="B24" s="1312"/>
      <c r="C24" s="1343"/>
      <c r="D24" s="1311" t="s">
        <v>337</v>
      </c>
      <c r="E24" s="1311" t="s">
        <v>366</v>
      </c>
      <c r="F24" s="353" t="s">
        <v>367</v>
      </c>
      <c r="G24" s="354">
        <v>19525</v>
      </c>
      <c r="H24" s="355">
        <v>27335</v>
      </c>
      <c r="I24" s="356"/>
      <c r="J24" s="357"/>
      <c r="K24" s="96"/>
      <c r="L24" s="99" t="s">
        <v>368</v>
      </c>
      <c r="M24" s="100"/>
      <c r="N24" s="101">
        <v>0</v>
      </c>
      <c r="O24" s="102"/>
      <c r="P24" s="103"/>
      <c r="Q24" s="101"/>
      <c r="R24" s="108"/>
      <c r="S24" s="108"/>
      <c r="T24" s="106"/>
      <c r="U24" s="93"/>
      <c r="V24" s="101">
        <v>0</v>
      </c>
      <c r="W24" s="102"/>
      <c r="X24" s="103"/>
      <c r="Y24" s="101"/>
      <c r="Z24" s="108" t="s">
        <v>369</v>
      </c>
      <c r="AA24" s="108"/>
      <c r="AB24" s="106">
        <v>20000</v>
      </c>
      <c r="AC24" s="93">
        <v>663</v>
      </c>
      <c r="AD24" s="101">
        <v>3.3149999999999999E-2</v>
      </c>
      <c r="AE24" s="102"/>
      <c r="AF24" s="103">
        <v>0</v>
      </c>
      <c r="AG24" s="101"/>
      <c r="AH24" s="358" t="s">
        <v>370</v>
      </c>
      <c r="AI24" s="108"/>
      <c r="AJ24" s="106"/>
      <c r="AK24" s="93"/>
      <c r="AL24" s="101">
        <v>0</v>
      </c>
      <c r="AM24" s="102"/>
      <c r="AN24" s="103"/>
      <c r="AO24" s="101"/>
      <c r="AP24" s="108"/>
      <c r="AQ24" s="108"/>
      <c r="AR24" s="106"/>
      <c r="AS24" s="93"/>
      <c r="AT24" s="101"/>
      <c r="AU24" s="102"/>
      <c r="AV24" s="103"/>
      <c r="AW24" s="101"/>
      <c r="AX24" s="108"/>
      <c r="AY24" s="108"/>
      <c r="AZ24" s="359" t="s">
        <v>237</v>
      </c>
      <c r="BA24" s="100" t="s">
        <v>56</v>
      </c>
      <c r="BB24" s="100" t="s">
        <v>274</v>
      </c>
      <c r="BC24" s="100" t="s">
        <v>371</v>
      </c>
      <c r="BD24" s="219" t="s">
        <v>372</v>
      </c>
      <c r="BE24" s="151">
        <v>20</v>
      </c>
      <c r="BF24" s="184">
        <v>70</v>
      </c>
      <c r="BG24" s="228">
        <v>1</v>
      </c>
      <c r="BH24" s="360">
        <v>65000000</v>
      </c>
      <c r="BI24" s="361">
        <v>9400000</v>
      </c>
      <c r="BJ24" s="101">
        <f>+BI24/BH24</f>
        <v>0.14461538461538462</v>
      </c>
      <c r="BK24" s="68" t="s">
        <v>373</v>
      </c>
      <c r="BL24" s="209">
        <v>30</v>
      </c>
      <c r="BM24" s="152">
        <v>30</v>
      </c>
      <c r="BN24" s="153">
        <f t="shared" si="20"/>
        <v>1</v>
      </c>
      <c r="BO24" s="292">
        <v>136707113</v>
      </c>
      <c r="BP24" s="293">
        <v>110644280.95</v>
      </c>
      <c r="BQ24" s="153">
        <f t="shared" si="9"/>
        <v>0.8093527726680908</v>
      </c>
      <c r="BR24" s="192" t="s">
        <v>374</v>
      </c>
      <c r="BS24" s="155">
        <v>75</v>
      </c>
      <c r="BT24" s="156">
        <v>95</v>
      </c>
      <c r="BU24" s="279">
        <v>1</v>
      </c>
      <c r="BV24" s="280">
        <v>16784600</v>
      </c>
      <c r="BW24" s="281">
        <v>15036700</v>
      </c>
      <c r="BX24" s="157">
        <f t="shared" si="17"/>
        <v>0.89586287430144296</v>
      </c>
      <c r="BY24" s="192" t="s">
        <v>375</v>
      </c>
      <c r="BZ24" s="223">
        <v>75</v>
      </c>
      <c r="CA24" s="126">
        <v>75</v>
      </c>
      <c r="CB24" s="130">
        <f>+BZ24/CA24</f>
        <v>1</v>
      </c>
      <c r="CC24" s="128">
        <v>38000000</v>
      </c>
      <c r="CD24" s="129">
        <v>38000000</v>
      </c>
      <c r="CE24" s="157">
        <f t="shared" si="21"/>
        <v>1</v>
      </c>
      <c r="CF24" s="89" t="s">
        <v>376</v>
      </c>
      <c r="CG24" s="223" t="s">
        <v>64</v>
      </c>
      <c r="CH24" s="126" t="s">
        <v>64</v>
      </c>
      <c r="CI24" s="1182" t="s">
        <v>64</v>
      </c>
      <c r="CJ24" s="128" t="s">
        <v>64</v>
      </c>
      <c r="CK24" s="129" t="s">
        <v>64</v>
      </c>
      <c r="CL24" s="1182" t="s">
        <v>64</v>
      </c>
      <c r="CM24" s="1519" t="s">
        <v>1692</v>
      </c>
      <c r="CN24" s="1160"/>
    </row>
    <row r="25" spans="1:92" ht="99" customHeight="1">
      <c r="A25" s="326" t="s">
        <v>282</v>
      </c>
      <c r="B25" s="1312"/>
      <c r="C25" s="1343"/>
      <c r="D25" s="1293"/>
      <c r="E25" s="1293"/>
      <c r="F25" s="362" t="s">
        <v>377</v>
      </c>
      <c r="G25" s="201" t="s">
        <v>78</v>
      </c>
      <c r="H25" s="25" t="s">
        <v>378</v>
      </c>
      <c r="I25" s="284"/>
      <c r="J25" s="25"/>
      <c r="K25" s="285"/>
      <c r="L25" s="140">
        <v>2</v>
      </c>
      <c r="M25" s="141">
        <v>2</v>
      </c>
      <c r="N25" s="135">
        <v>1</v>
      </c>
      <c r="O25" s="136">
        <v>10000000</v>
      </c>
      <c r="P25" s="137">
        <v>10000000</v>
      </c>
      <c r="Q25" s="135">
        <v>1</v>
      </c>
      <c r="R25" s="104" t="s">
        <v>379</v>
      </c>
      <c r="S25" s="104" t="s">
        <v>380</v>
      </c>
      <c r="T25" s="138">
        <v>8</v>
      </c>
      <c r="U25" s="139">
        <v>8</v>
      </c>
      <c r="V25" s="135">
        <v>1</v>
      </c>
      <c r="W25" s="287">
        <v>11700000</v>
      </c>
      <c r="X25" s="168">
        <v>11700000</v>
      </c>
      <c r="Y25" s="135">
        <v>1</v>
      </c>
      <c r="Z25" s="104" t="s">
        <v>381</v>
      </c>
      <c r="AA25" s="104"/>
      <c r="AB25" s="138">
        <v>5</v>
      </c>
      <c r="AC25" s="139">
        <v>5</v>
      </c>
      <c r="AD25" s="135">
        <v>1</v>
      </c>
      <c r="AE25" s="287"/>
      <c r="AF25" s="168">
        <v>0</v>
      </c>
      <c r="AG25" s="135"/>
      <c r="AH25" s="363" t="s">
        <v>382</v>
      </c>
      <c r="AI25" s="104"/>
      <c r="AJ25" s="138"/>
      <c r="AK25" s="139"/>
      <c r="AL25" s="135">
        <v>0</v>
      </c>
      <c r="AM25" s="287"/>
      <c r="AN25" s="168"/>
      <c r="AO25" s="135"/>
      <c r="AP25" s="104"/>
      <c r="AQ25" s="104"/>
      <c r="AR25" s="138"/>
      <c r="AS25" s="139"/>
      <c r="AT25" s="135"/>
      <c r="AU25" s="287"/>
      <c r="AV25" s="168"/>
      <c r="AW25" s="135"/>
      <c r="AX25" s="104"/>
      <c r="AY25" s="104"/>
      <c r="AZ25" s="364" t="s">
        <v>383</v>
      </c>
      <c r="BA25" s="68" t="s">
        <v>384</v>
      </c>
      <c r="BB25" s="68" t="s">
        <v>385</v>
      </c>
      <c r="BC25" s="68" t="s">
        <v>386</v>
      </c>
      <c r="BD25" s="190" t="s">
        <v>387</v>
      </c>
      <c r="BE25" s="334" t="s">
        <v>64</v>
      </c>
      <c r="BF25" s="141" t="s">
        <v>64</v>
      </c>
      <c r="BG25" s="153"/>
      <c r="BH25" s="154" t="s">
        <v>64</v>
      </c>
      <c r="BI25" s="76" t="s">
        <v>64</v>
      </c>
      <c r="BJ25" s="135"/>
      <c r="BK25" s="68" t="s">
        <v>388</v>
      </c>
      <c r="BL25" s="193">
        <v>0.04</v>
      </c>
      <c r="BM25" s="72">
        <v>0.04</v>
      </c>
      <c r="BN25" s="153">
        <f t="shared" si="20"/>
        <v>1</v>
      </c>
      <c r="BO25" s="292">
        <v>18000000</v>
      </c>
      <c r="BP25" s="293">
        <v>17310000</v>
      </c>
      <c r="BQ25" s="153">
        <f t="shared" si="9"/>
        <v>0.96166666666666667</v>
      </c>
      <c r="BR25" s="192" t="s">
        <v>389</v>
      </c>
      <c r="BS25" s="193">
        <v>0.1</v>
      </c>
      <c r="BT25" s="72">
        <v>0.1</v>
      </c>
      <c r="BU25" s="279">
        <v>1</v>
      </c>
      <c r="BV25" s="280">
        <v>16784600</v>
      </c>
      <c r="BW25" s="281">
        <v>15036700</v>
      </c>
      <c r="BX25" s="157">
        <f t="shared" si="17"/>
        <v>0.89586287430144296</v>
      </c>
      <c r="BY25" s="192" t="s">
        <v>390</v>
      </c>
      <c r="BZ25" s="193">
        <v>1</v>
      </c>
      <c r="CA25" s="72">
        <v>1</v>
      </c>
      <c r="CB25" s="279">
        <v>1</v>
      </c>
      <c r="CC25" s="280">
        <v>42260000</v>
      </c>
      <c r="CD25" s="281">
        <v>42260000</v>
      </c>
      <c r="CE25" s="157">
        <f t="shared" ref="CE25:CE26" si="22">+CD25/CC25</f>
        <v>1</v>
      </c>
      <c r="CF25" s="192" t="s">
        <v>391</v>
      </c>
      <c r="CG25" s="1169">
        <v>1</v>
      </c>
      <c r="CH25" s="1169">
        <v>1</v>
      </c>
      <c r="CI25" s="279">
        <v>1</v>
      </c>
      <c r="CJ25" s="280">
        <v>60000000</v>
      </c>
      <c r="CK25" s="281">
        <v>0</v>
      </c>
      <c r="CL25" s="157">
        <v>0</v>
      </c>
      <c r="CM25" s="1518" t="s">
        <v>392</v>
      </c>
      <c r="CN25"/>
    </row>
    <row r="26" spans="1:92" ht="99" customHeight="1">
      <c r="A26" s="365" t="s">
        <v>282</v>
      </c>
      <c r="B26" s="1341"/>
      <c r="C26" s="1344"/>
      <c r="D26" s="366" t="s">
        <v>393</v>
      </c>
      <c r="E26" s="366" t="s">
        <v>394</v>
      </c>
      <c r="F26" s="367" t="s">
        <v>395</v>
      </c>
      <c r="G26" s="368" t="s">
        <v>78</v>
      </c>
      <c r="H26" s="25">
        <v>113</v>
      </c>
      <c r="I26" s="369" t="s">
        <v>202</v>
      </c>
      <c r="J26" s="370" t="s">
        <v>203</v>
      </c>
      <c r="K26" s="371" t="s">
        <v>396</v>
      </c>
      <c r="L26" s="372">
        <v>12</v>
      </c>
      <c r="M26" s="373">
        <v>12</v>
      </c>
      <c r="N26" s="374">
        <v>1</v>
      </c>
      <c r="O26" s="375">
        <v>3553464792</v>
      </c>
      <c r="P26" s="376">
        <v>2797272878</v>
      </c>
      <c r="Q26" s="374">
        <v>0.78719588957165609</v>
      </c>
      <c r="R26" s="377" t="s">
        <v>397</v>
      </c>
      <c r="S26" s="378"/>
      <c r="T26" s="379">
        <v>12</v>
      </c>
      <c r="U26" s="380">
        <v>11</v>
      </c>
      <c r="V26" s="374">
        <v>0.91666666666666663</v>
      </c>
      <c r="W26" s="381">
        <v>7767233451</v>
      </c>
      <c r="X26" s="382">
        <v>4821208263</v>
      </c>
      <c r="Y26" s="374">
        <v>0.6207111313719158</v>
      </c>
      <c r="Z26" s="377" t="s">
        <v>398</v>
      </c>
      <c r="AA26" s="378"/>
      <c r="AB26" s="379">
        <v>12</v>
      </c>
      <c r="AC26" s="380">
        <v>116</v>
      </c>
      <c r="AD26" s="374">
        <v>1</v>
      </c>
      <c r="AE26" s="381">
        <v>4085000000</v>
      </c>
      <c r="AF26" s="382">
        <v>2876356017</v>
      </c>
      <c r="AG26" s="374">
        <v>0.70412631995104036</v>
      </c>
      <c r="AH26" s="383" t="s">
        <v>399</v>
      </c>
      <c r="AI26" s="378"/>
      <c r="AJ26" s="379">
        <v>12</v>
      </c>
      <c r="AK26" s="380">
        <v>109</v>
      </c>
      <c r="AL26" s="374">
        <v>1</v>
      </c>
      <c r="AM26" s="381">
        <v>271325300</v>
      </c>
      <c r="AN26" s="382">
        <v>92798900</v>
      </c>
      <c r="AO26" s="374"/>
      <c r="AP26" s="377" t="s">
        <v>400</v>
      </c>
      <c r="AQ26" s="378"/>
      <c r="AR26" s="379">
        <v>113</v>
      </c>
      <c r="AS26" s="380">
        <v>110</v>
      </c>
      <c r="AT26" s="374">
        <v>0.97345132743362828</v>
      </c>
      <c r="AU26" s="381"/>
      <c r="AV26" s="382"/>
      <c r="AW26" s="374"/>
      <c r="AX26" s="377" t="s">
        <v>401</v>
      </c>
      <c r="AY26" s="378"/>
      <c r="AZ26" s="384" t="s">
        <v>402</v>
      </c>
      <c r="BA26" s="370" t="s">
        <v>56</v>
      </c>
      <c r="BB26" s="370" t="s">
        <v>105</v>
      </c>
      <c r="BC26" s="370" t="s">
        <v>403</v>
      </c>
      <c r="BD26" s="385" t="s">
        <v>404</v>
      </c>
      <c r="BE26" s="386">
        <v>9</v>
      </c>
      <c r="BF26" s="387">
        <v>0</v>
      </c>
      <c r="BG26" s="388">
        <f>+BF26/BE26</f>
        <v>0</v>
      </c>
      <c r="BH26" s="389">
        <v>628874337</v>
      </c>
      <c r="BI26" s="390">
        <v>310970132.10000002</v>
      </c>
      <c r="BJ26" s="374">
        <f>+BI26/BH26</f>
        <v>0.49448691702615943</v>
      </c>
      <c r="BK26" s="68" t="s">
        <v>405</v>
      </c>
      <c r="BL26" s="391">
        <v>15</v>
      </c>
      <c r="BM26" s="387">
        <v>5</v>
      </c>
      <c r="BN26" s="388">
        <f t="shared" si="20"/>
        <v>0.33333333333333331</v>
      </c>
      <c r="BO26" s="389">
        <v>1765974462.4000001</v>
      </c>
      <c r="BP26" s="390">
        <v>298522254</v>
      </c>
      <c r="BQ26" s="388">
        <f t="shared" si="9"/>
        <v>0.16904109337702503</v>
      </c>
      <c r="BR26" s="392" t="s">
        <v>406</v>
      </c>
      <c r="BS26" s="393">
        <v>15</v>
      </c>
      <c r="BT26" s="394">
        <v>8</v>
      </c>
      <c r="BU26" s="395">
        <f>+BT26/BS26</f>
        <v>0.53333333333333333</v>
      </c>
      <c r="BV26" s="396">
        <v>3923276899.8800001</v>
      </c>
      <c r="BW26" s="397">
        <v>3304684462</v>
      </c>
      <c r="BX26" s="395">
        <f t="shared" si="17"/>
        <v>0.84232761192590799</v>
      </c>
      <c r="BY26" s="392" t="s">
        <v>407</v>
      </c>
      <c r="BZ26" s="393">
        <v>32</v>
      </c>
      <c r="CA26" s="394">
        <v>32</v>
      </c>
      <c r="CB26" s="395">
        <v>1</v>
      </c>
      <c r="CC26" s="396">
        <v>3207024296</v>
      </c>
      <c r="CD26" s="397">
        <v>2665157654</v>
      </c>
      <c r="CE26" s="395">
        <f t="shared" si="22"/>
        <v>0.8310375625542189</v>
      </c>
      <c r="CF26" s="896" t="s">
        <v>408</v>
      </c>
      <c r="CG26" s="1202">
        <v>4</v>
      </c>
      <c r="CH26" s="1202">
        <v>4</v>
      </c>
      <c r="CI26" s="1194">
        <v>1</v>
      </c>
      <c r="CJ26" s="396" t="s">
        <v>64</v>
      </c>
      <c r="CK26" s="397" t="s">
        <v>64</v>
      </c>
      <c r="CL26" s="395">
        <v>0</v>
      </c>
      <c r="CM26" s="1520" t="s">
        <v>1693</v>
      </c>
      <c r="CN26" s="1160"/>
    </row>
    <row r="27" spans="1:92" ht="13.5" customHeight="1">
      <c r="A27" s="398"/>
      <c r="B27" s="398"/>
      <c r="C27" s="398"/>
      <c r="D27" s="399"/>
      <c r="E27" s="400"/>
      <c r="F27" s="400"/>
      <c r="G27" s="401"/>
      <c r="H27" s="401"/>
      <c r="I27" s="401"/>
      <c r="J27" s="401"/>
      <c r="K27" s="401"/>
      <c r="L27" s="401"/>
      <c r="M27" s="401"/>
      <c r="N27" s="401"/>
      <c r="O27" s="401"/>
      <c r="P27" s="401"/>
      <c r="Q27" s="401"/>
      <c r="R27" s="401"/>
      <c r="S27" s="401"/>
      <c r="T27" s="401"/>
      <c r="U27" s="401"/>
      <c r="V27" s="401"/>
      <c r="W27" s="401"/>
      <c r="X27" s="401"/>
      <c r="Y27" s="401"/>
      <c r="Z27" s="401"/>
      <c r="AA27" s="401"/>
      <c r="AB27" s="401"/>
      <c r="AC27" s="401"/>
      <c r="AD27" s="401"/>
      <c r="AE27" s="401"/>
      <c r="AF27" s="401"/>
      <c r="AG27" s="401"/>
      <c r="AH27" s="401"/>
      <c r="AI27" s="401"/>
      <c r="AJ27" s="401"/>
      <c r="AK27" s="401"/>
      <c r="AL27" s="401"/>
      <c r="AM27" s="401"/>
      <c r="AN27" s="401"/>
      <c r="AO27" s="401"/>
      <c r="AP27" s="401"/>
      <c r="AQ27" s="401"/>
      <c r="AR27" s="401"/>
      <c r="AS27" s="401"/>
      <c r="AT27" s="401"/>
      <c r="AU27" s="401"/>
      <c r="AV27" s="401"/>
      <c r="AW27" s="401"/>
      <c r="AX27" s="401"/>
      <c r="AY27" s="401"/>
      <c r="AZ27" s="402"/>
      <c r="BA27" s="403"/>
      <c r="BB27" s="403"/>
      <c r="BC27" s="403"/>
      <c r="BD27" s="403"/>
      <c r="BE27" s="403"/>
      <c r="BF27" s="403"/>
      <c r="BG27" s="403"/>
      <c r="BH27" s="403"/>
      <c r="BI27" s="403"/>
      <c r="BJ27" s="403"/>
      <c r="BK27" s="403"/>
      <c r="BL27" s="403"/>
      <c r="BM27" s="403"/>
      <c r="BN27" s="403"/>
      <c r="BO27" s="403"/>
      <c r="BP27" s="403"/>
      <c r="BQ27" s="403"/>
      <c r="BR27" s="403"/>
      <c r="BS27" s="403"/>
      <c r="BT27" s="403"/>
      <c r="BU27" s="403"/>
      <c r="BV27" s="403"/>
      <c r="BW27" s="403"/>
      <c r="BX27" s="403"/>
      <c r="BY27" s="403"/>
      <c r="BZ27" s="403"/>
      <c r="CA27" s="403"/>
      <c r="CB27" s="403"/>
      <c r="CC27" s="403"/>
      <c r="CD27" s="403"/>
      <c r="CE27" s="403"/>
      <c r="CF27" s="403"/>
    </row>
    <row r="28" spans="1:92" ht="13.5" customHeight="1">
      <c r="A28" s="398"/>
      <c r="B28" s="398"/>
      <c r="C28" s="398"/>
      <c r="D28" s="399"/>
      <c r="E28" s="400"/>
      <c r="F28" s="400"/>
      <c r="G28" s="401"/>
      <c r="H28" s="401"/>
      <c r="I28" s="401"/>
      <c r="J28" s="401"/>
      <c r="K28" s="401"/>
      <c r="L28" s="401"/>
      <c r="M28" s="401"/>
      <c r="N28" s="401"/>
      <c r="O28" s="401"/>
      <c r="P28" s="401"/>
      <c r="Q28" s="401"/>
      <c r="R28" s="401"/>
      <c r="S28" s="401"/>
      <c r="T28" s="401"/>
      <c r="U28" s="401"/>
      <c r="V28" s="401"/>
      <c r="W28" s="401"/>
      <c r="X28" s="401"/>
      <c r="Y28" s="401"/>
      <c r="Z28" s="401"/>
      <c r="AA28" s="401"/>
      <c r="AB28" s="401"/>
      <c r="AC28" s="401"/>
      <c r="AD28" s="401"/>
      <c r="AE28" s="401"/>
      <c r="AF28" s="401"/>
      <c r="AG28" s="401"/>
      <c r="AH28" s="401"/>
      <c r="AI28" s="401"/>
      <c r="AJ28" s="401"/>
      <c r="AK28" s="401"/>
      <c r="AL28" s="401"/>
      <c r="AM28" s="401"/>
      <c r="AN28" s="401"/>
      <c r="AO28" s="401"/>
      <c r="AP28" s="401"/>
      <c r="AQ28" s="401"/>
      <c r="AR28" s="401"/>
      <c r="AS28" s="401"/>
      <c r="AT28" s="401"/>
      <c r="AU28" s="401"/>
      <c r="AV28" s="401"/>
      <c r="AW28" s="401"/>
      <c r="AX28" s="401"/>
      <c r="AY28" s="401"/>
      <c r="AZ28" s="402"/>
      <c r="BA28" s="403"/>
      <c r="BB28" s="403"/>
      <c r="BC28" s="403"/>
      <c r="BD28" s="403"/>
      <c r="BE28" s="403"/>
      <c r="BF28" s="403"/>
      <c r="BG28" s="403"/>
      <c r="BH28" s="403"/>
      <c r="BI28" s="403"/>
      <c r="BJ28" s="403"/>
      <c r="BK28" s="403"/>
      <c r="BL28" s="403"/>
      <c r="BM28" s="403"/>
      <c r="BN28" s="403"/>
      <c r="BO28" s="403"/>
      <c r="BP28" s="403"/>
      <c r="BQ28" s="403"/>
      <c r="BR28" s="403"/>
      <c r="BS28" s="403"/>
      <c r="BT28" s="403"/>
      <c r="BU28" s="403"/>
      <c r="BV28" s="403"/>
      <c r="BW28" s="403"/>
      <c r="BX28" s="403"/>
      <c r="BY28" s="403"/>
      <c r="BZ28" s="403"/>
      <c r="CA28" s="403"/>
      <c r="CB28" s="403"/>
      <c r="CC28" s="403"/>
      <c r="CD28" s="403"/>
      <c r="CE28" s="403"/>
      <c r="CF28" s="403"/>
    </row>
    <row r="29" spans="1:92" ht="13.5" customHeight="1">
      <c r="A29" s="398"/>
      <c r="B29" s="398"/>
      <c r="C29" s="398"/>
      <c r="D29" s="399"/>
      <c r="E29" s="400"/>
      <c r="F29" s="400"/>
      <c r="G29" s="401"/>
      <c r="H29" s="401"/>
      <c r="I29" s="401"/>
      <c r="J29" s="401"/>
      <c r="K29" s="401"/>
      <c r="L29" s="401"/>
      <c r="M29" s="401"/>
      <c r="N29" s="401"/>
      <c r="O29" s="401"/>
      <c r="P29" s="401"/>
      <c r="Q29" s="401"/>
      <c r="R29" s="401"/>
      <c r="S29" s="401"/>
      <c r="T29" s="401"/>
      <c r="U29" s="401"/>
      <c r="V29" s="401"/>
      <c r="W29" s="401"/>
      <c r="X29" s="401"/>
      <c r="Y29" s="401"/>
      <c r="Z29" s="401"/>
      <c r="AA29" s="401"/>
      <c r="AB29" s="401"/>
      <c r="AC29" s="401"/>
      <c r="AD29" s="401"/>
      <c r="AE29" s="401"/>
      <c r="AF29" s="401"/>
      <c r="AG29" s="401"/>
      <c r="AH29" s="401"/>
      <c r="AI29" s="401"/>
      <c r="AJ29" s="401"/>
      <c r="AK29" s="401"/>
      <c r="AL29" s="401"/>
      <c r="AM29" s="401"/>
      <c r="AN29" s="401"/>
      <c r="AO29" s="401"/>
      <c r="AP29" s="401"/>
      <c r="AQ29" s="401"/>
      <c r="AR29" s="401"/>
      <c r="AS29" s="401"/>
      <c r="AT29" s="401"/>
      <c r="AU29" s="401"/>
      <c r="AV29" s="401"/>
      <c r="AW29" s="401"/>
      <c r="AX29" s="401"/>
      <c r="AY29" s="401"/>
      <c r="AZ29" s="402"/>
      <c r="BA29" s="403"/>
      <c r="BB29" s="403"/>
      <c r="BC29" s="403"/>
      <c r="BD29" s="403"/>
      <c r="BE29" s="403"/>
      <c r="BF29" s="403"/>
      <c r="BG29" s="403"/>
      <c r="BH29" s="403"/>
      <c r="BI29" s="403"/>
      <c r="BJ29" s="403"/>
      <c r="BK29" s="403"/>
      <c r="BL29" s="403"/>
      <c r="BM29" s="403"/>
      <c r="BN29" s="403"/>
      <c r="BO29" s="403"/>
      <c r="BP29" s="403"/>
      <c r="BQ29" s="403"/>
      <c r="BR29" s="403"/>
      <c r="BS29" s="403"/>
      <c r="BT29" s="403"/>
      <c r="BU29" s="403"/>
      <c r="BV29" s="403"/>
      <c r="BW29" s="403"/>
      <c r="BX29" s="403"/>
      <c r="BY29" s="403"/>
      <c r="BZ29" s="403"/>
      <c r="CA29" s="403"/>
      <c r="CB29" s="403"/>
      <c r="CC29" s="403"/>
      <c r="CD29" s="403"/>
      <c r="CE29" s="403"/>
      <c r="CF29" s="403"/>
    </row>
    <row r="30" spans="1:92" ht="13.5" customHeight="1">
      <c r="A30" s="398"/>
      <c r="B30" s="398"/>
      <c r="C30" s="398"/>
      <c r="D30" s="399"/>
      <c r="E30" s="400"/>
      <c r="F30" s="400"/>
      <c r="G30" s="401"/>
      <c r="H30" s="401"/>
      <c r="I30" s="401"/>
      <c r="J30" s="401"/>
      <c r="K30" s="401"/>
      <c r="L30" s="401"/>
      <c r="M30" s="401"/>
      <c r="N30" s="401"/>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401"/>
      <c r="AL30" s="401"/>
      <c r="AM30" s="401"/>
      <c r="AN30" s="401"/>
      <c r="AO30" s="401"/>
      <c r="AP30" s="401"/>
      <c r="AQ30" s="401"/>
      <c r="AR30" s="401"/>
      <c r="AS30" s="401"/>
      <c r="AT30" s="401"/>
      <c r="AU30" s="401"/>
      <c r="AV30" s="401"/>
      <c r="AW30" s="401"/>
      <c r="AX30" s="401"/>
      <c r="AY30" s="401"/>
      <c r="AZ30" s="402"/>
      <c r="BA30" s="403"/>
      <c r="BB30" s="403"/>
      <c r="BC30" s="403"/>
      <c r="BD30" s="403"/>
      <c r="BE30" s="403"/>
      <c r="BF30" s="403"/>
      <c r="BG30" s="403"/>
      <c r="BH30" s="403"/>
      <c r="BI30" s="403"/>
      <c r="BJ30" s="403"/>
      <c r="BK30" s="403"/>
      <c r="BL30" s="403"/>
      <c r="BM30" s="403"/>
      <c r="BN30" s="403"/>
      <c r="BO30" s="403"/>
      <c r="BP30" s="403"/>
      <c r="BQ30" s="403"/>
      <c r="BR30" s="403"/>
      <c r="BS30" s="403"/>
      <c r="BT30" s="403"/>
      <c r="BU30" s="403"/>
      <c r="BV30" s="403"/>
      <c r="BW30" s="403"/>
      <c r="BX30" s="403"/>
      <c r="BY30" s="403"/>
      <c r="BZ30" s="403"/>
      <c r="CA30" s="403"/>
      <c r="CB30" s="403"/>
      <c r="CC30" s="403"/>
      <c r="CD30" s="403"/>
      <c r="CE30" s="403"/>
      <c r="CF30" s="403"/>
    </row>
    <row r="31" spans="1:92" ht="13.5" customHeight="1">
      <c r="A31" s="398"/>
      <c r="B31" s="398"/>
      <c r="C31" s="398"/>
      <c r="D31" s="399"/>
      <c r="E31" s="398"/>
      <c r="F31" s="398"/>
      <c r="G31" s="401"/>
      <c r="H31" s="399"/>
      <c r="I31" s="399"/>
      <c r="J31" s="399"/>
      <c r="K31" s="399"/>
      <c r="L31" s="399"/>
      <c r="M31" s="399"/>
      <c r="N31" s="399"/>
      <c r="O31" s="399"/>
      <c r="P31" s="399"/>
      <c r="Q31" s="399"/>
      <c r="R31" s="399"/>
      <c r="S31" s="399"/>
      <c r="T31" s="399"/>
      <c r="U31" s="399"/>
      <c r="V31" s="399"/>
      <c r="W31" s="399"/>
      <c r="X31" s="399"/>
      <c r="Y31" s="399"/>
      <c r="Z31" s="399"/>
      <c r="AA31" s="399"/>
      <c r="AB31" s="399"/>
      <c r="AC31" s="399"/>
      <c r="AD31" s="399"/>
      <c r="AE31" s="399"/>
      <c r="AF31" s="399"/>
      <c r="AG31" s="399"/>
      <c r="AH31" s="399"/>
      <c r="AI31" s="399"/>
      <c r="AJ31" s="399"/>
      <c r="AK31" s="399"/>
      <c r="AL31" s="399"/>
      <c r="AM31" s="399"/>
      <c r="AN31" s="399"/>
      <c r="AO31" s="399"/>
      <c r="AP31" s="399"/>
      <c r="AQ31" s="399"/>
      <c r="AR31" s="399"/>
      <c r="AS31" s="399"/>
      <c r="AT31" s="399"/>
      <c r="AU31" s="399"/>
      <c r="AV31" s="399"/>
      <c r="AW31" s="399"/>
      <c r="AX31" s="399"/>
      <c r="AY31" s="399"/>
      <c r="AZ31" s="402"/>
      <c r="BA31" s="403"/>
      <c r="BB31" s="403"/>
      <c r="BC31" s="403"/>
      <c r="BD31" s="403"/>
      <c r="BE31" s="403"/>
      <c r="BF31" s="403"/>
      <c r="BG31" s="403"/>
      <c r="BH31" s="403"/>
      <c r="BI31" s="403"/>
      <c r="BJ31" s="403"/>
      <c r="BK31" s="403"/>
      <c r="BL31" s="403"/>
      <c r="BM31" s="403"/>
      <c r="BN31" s="403"/>
      <c r="BO31" s="403"/>
      <c r="BP31" s="403"/>
      <c r="BQ31" s="403"/>
      <c r="BR31" s="403"/>
      <c r="BS31" s="403"/>
      <c r="BT31" s="403"/>
      <c r="BU31" s="403"/>
      <c r="BV31" s="403"/>
      <c r="BW31" s="403"/>
      <c r="BX31" s="403"/>
      <c r="BY31" s="403"/>
      <c r="BZ31" s="403"/>
      <c r="CA31" s="403"/>
      <c r="CB31" s="403"/>
      <c r="CC31" s="403"/>
      <c r="CD31" s="403"/>
      <c r="CE31" s="403"/>
      <c r="CF31" s="403"/>
    </row>
    <row r="32" spans="1:92" ht="13.5" customHeight="1">
      <c r="A32" s="398"/>
      <c r="B32" s="398"/>
      <c r="C32" s="398"/>
      <c r="D32" s="399"/>
      <c r="E32" s="398"/>
      <c r="F32" s="398"/>
      <c r="G32" s="401"/>
      <c r="H32" s="399"/>
      <c r="I32" s="399"/>
      <c r="J32" s="399"/>
      <c r="K32" s="399"/>
      <c r="L32" s="399"/>
      <c r="M32" s="399"/>
      <c r="N32" s="399"/>
      <c r="O32" s="399"/>
      <c r="P32" s="399"/>
      <c r="Q32" s="399"/>
      <c r="R32" s="399"/>
      <c r="S32" s="399"/>
      <c r="T32" s="399"/>
      <c r="U32" s="399"/>
      <c r="V32" s="399"/>
      <c r="W32" s="399"/>
      <c r="X32" s="399"/>
      <c r="Y32" s="399"/>
      <c r="Z32" s="399"/>
      <c r="AA32" s="399"/>
      <c r="AB32" s="399"/>
      <c r="AC32" s="399"/>
      <c r="AD32" s="399"/>
      <c r="AE32" s="399"/>
      <c r="AF32" s="399"/>
      <c r="AG32" s="399"/>
      <c r="AH32" s="399"/>
      <c r="AI32" s="399"/>
      <c r="AJ32" s="399"/>
      <c r="AK32" s="399"/>
      <c r="AL32" s="399"/>
      <c r="AM32" s="399"/>
      <c r="AN32" s="399"/>
      <c r="AO32" s="399"/>
      <c r="AP32" s="399"/>
      <c r="AQ32" s="399"/>
      <c r="AR32" s="399"/>
      <c r="AS32" s="399"/>
      <c r="AT32" s="399"/>
      <c r="AU32" s="399"/>
      <c r="AV32" s="399"/>
      <c r="AW32" s="399"/>
      <c r="AX32" s="399"/>
      <c r="AY32" s="399"/>
      <c r="AZ32" s="402"/>
      <c r="BA32" s="403"/>
      <c r="BB32" s="403"/>
      <c r="BC32" s="403"/>
      <c r="BD32" s="403"/>
      <c r="BE32" s="403"/>
      <c r="BF32" s="403"/>
      <c r="BG32" s="403"/>
      <c r="BH32" s="403"/>
      <c r="BI32" s="403"/>
      <c r="BJ32" s="403"/>
      <c r="BK32" s="403"/>
      <c r="BL32" s="403"/>
      <c r="BM32" s="403"/>
      <c r="BN32" s="403"/>
      <c r="BO32" s="403"/>
      <c r="BP32" s="403"/>
      <c r="BQ32" s="403"/>
      <c r="BR32" s="403"/>
      <c r="BS32" s="403"/>
      <c r="BT32" s="403"/>
      <c r="BU32" s="403"/>
      <c r="BV32" s="403"/>
      <c r="BW32" s="403"/>
      <c r="BX32" s="403"/>
      <c r="BY32" s="403"/>
      <c r="BZ32" s="403"/>
      <c r="CA32" s="403"/>
      <c r="CB32" s="403"/>
      <c r="CC32" s="403"/>
      <c r="CD32" s="403"/>
      <c r="CE32" s="403"/>
      <c r="CF32" s="403"/>
    </row>
    <row r="33" spans="1:84" ht="13.5" customHeight="1">
      <c r="A33" s="398"/>
      <c r="B33" s="398"/>
      <c r="C33" s="398"/>
      <c r="D33" s="399"/>
      <c r="E33" s="400"/>
      <c r="F33" s="398"/>
      <c r="G33" s="401"/>
      <c r="H33" s="404"/>
      <c r="I33" s="404"/>
      <c r="J33" s="404"/>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404"/>
      <c r="AK33" s="404"/>
      <c r="AL33" s="404"/>
      <c r="AM33" s="404"/>
      <c r="AN33" s="404"/>
      <c r="AO33" s="404"/>
      <c r="AP33" s="404"/>
      <c r="AQ33" s="404"/>
      <c r="AR33" s="404"/>
      <c r="AS33" s="404"/>
      <c r="AT33" s="404"/>
      <c r="AU33" s="404"/>
      <c r="AV33" s="404"/>
      <c r="AW33" s="404"/>
      <c r="AX33" s="404"/>
      <c r="AY33" s="404"/>
      <c r="AZ33" s="402"/>
      <c r="BA33" s="403"/>
      <c r="BB33" s="403"/>
      <c r="BC33" s="403"/>
      <c r="BD33" s="403"/>
      <c r="BE33" s="403"/>
      <c r="BF33" s="403"/>
      <c r="BG33" s="403"/>
      <c r="BH33" s="403"/>
      <c r="BI33" s="403"/>
      <c r="BJ33" s="403"/>
      <c r="BK33" s="403"/>
      <c r="BL33" s="403"/>
      <c r="BM33" s="403"/>
      <c r="BN33" s="403"/>
      <c r="BO33" s="403"/>
      <c r="BP33" s="403"/>
      <c r="BQ33" s="403"/>
      <c r="BR33" s="403"/>
      <c r="BS33" s="403"/>
      <c r="BT33" s="403"/>
      <c r="BU33" s="403"/>
      <c r="BV33" s="403"/>
      <c r="BW33" s="403"/>
      <c r="BX33" s="403"/>
      <c r="BY33" s="403"/>
      <c r="BZ33" s="403"/>
      <c r="CA33" s="403"/>
      <c r="CB33" s="403"/>
      <c r="CC33" s="403"/>
      <c r="CD33" s="403"/>
      <c r="CE33" s="403"/>
      <c r="CF33" s="403"/>
    </row>
    <row r="34" spans="1:84" ht="13.5" customHeight="1">
      <c r="A34" s="398"/>
      <c r="B34" s="398"/>
      <c r="C34" s="398"/>
      <c r="D34" s="399"/>
      <c r="E34" s="398"/>
      <c r="F34" s="398"/>
      <c r="G34" s="401"/>
      <c r="H34" s="401"/>
      <c r="I34" s="401"/>
      <c r="J34" s="401"/>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1"/>
      <c r="AI34" s="401"/>
      <c r="AJ34" s="401"/>
      <c r="AK34" s="401"/>
      <c r="AL34" s="401"/>
      <c r="AM34" s="401"/>
      <c r="AN34" s="401"/>
      <c r="AO34" s="401"/>
      <c r="AP34" s="401"/>
      <c r="AQ34" s="401"/>
      <c r="AR34" s="401"/>
      <c r="AS34" s="401"/>
      <c r="AT34" s="401"/>
      <c r="AU34" s="401"/>
      <c r="AV34" s="401"/>
      <c r="AW34" s="401"/>
      <c r="AX34" s="401"/>
      <c r="AY34" s="401"/>
      <c r="AZ34" s="402"/>
      <c r="BA34" s="403"/>
      <c r="BB34" s="403"/>
      <c r="BC34" s="403"/>
      <c r="BD34" s="403"/>
      <c r="BE34" s="403"/>
      <c r="BF34" s="403"/>
      <c r="BG34" s="403"/>
      <c r="BH34" s="403"/>
      <c r="BI34" s="403"/>
      <c r="BJ34" s="403"/>
      <c r="BK34" s="403"/>
      <c r="BL34" s="403"/>
      <c r="BM34" s="403"/>
      <c r="BN34" s="403"/>
      <c r="BO34" s="403"/>
      <c r="BP34" s="403"/>
      <c r="BQ34" s="403"/>
      <c r="BR34" s="403"/>
      <c r="BS34" s="403"/>
      <c r="BT34" s="403"/>
      <c r="BU34" s="403"/>
      <c r="BV34" s="403"/>
      <c r="BW34" s="403"/>
      <c r="BX34" s="403"/>
      <c r="BY34" s="403"/>
      <c r="BZ34" s="403"/>
      <c r="CA34" s="403"/>
      <c r="CB34" s="403"/>
      <c r="CC34" s="403"/>
      <c r="CD34" s="403"/>
      <c r="CE34" s="403"/>
      <c r="CF34" s="403"/>
    </row>
    <row r="35" spans="1:84" ht="13.5" customHeight="1">
      <c r="A35" s="398"/>
      <c r="B35" s="398"/>
      <c r="C35" s="398"/>
      <c r="D35" s="399"/>
      <c r="E35" s="398"/>
      <c r="F35" s="398"/>
      <c r="G35" s="405"/>
      <c r="H35" s="399"/>
      <c r="I35" s="399"/>
      <c r="J35" s="399"/>
      <c r="K35" s="399"/>
      <c r="L35" s="399"/>
      <c r="M35" s="399"/>
      <c r="N35" s="399"/>
      <c r="O35" s="399"/>
      <c r="P35" s="399"/>
      <c r="Q35" s="399"/>
      <c r="R35" s="399"/>
      <c r="S35" s="399"/>
      <c r="T35" s="399"/>
      <c r="U35" s="399"/>
      <c r="V35" s="399"/>
      <c r="W35" s="399"/>
      <c r="X35" s="399"/>
      <c r="Y35" s="399"/>
      <c r="Z35" s="399"/>
      <c r="AA35" s="399"/>
      <c r="AB35" s="399"/>
      <c r="AC35" s="399"/>
      <c r="AD35" s="399"/>
      <c r="AE35" s="399"/>
      <c r="AF35" s="399"/>
      <c r="AG35" s="399"/>
      <c r="AH35" s="399"/>
      <c r="AI35" s="399"/>
      <c r="AJ35" s="399"/>
      <c r="AK35" s="399"/>
      <c r="AL35" s="399"/>
      <c r="AM35" s="399"/>
      <c r="AN35" s="399"/>
      <c r="AO35" s="399"/>
      <c r="AP35" s="399"/>
      <c r="AQ35" s="399"/>
      <c r="AR35" s="399"/>
      <c r="AS35" s="399"/>
      <c r="AT35" s="399"/>
      <c r="AU35" s="399"/>
      <c r="AV35" s="399"/>
      <c r="AW35" s="399"/>
      <c r="AX35" s="399"/>
      <c r="AY35" s="399"/>
      <c r="AZ35" s="402"/>
      <c r="BA35" s="403"/>
      <c r="BB35" s="403"/>
      <c r="BC35" s="403"/>
      <c r="BD35" s="403"/>
      <c r="BE35" s="403"/>
      <c r="BF35" s="403"/>
      <c r="BG35" s="403"/>
      <c r="BH35" s="403"/>
      <c r="BI35" s="403"/>
      <c r="BJ35" s="403"/>
      <c r="BK35" s="403"/>
      <c r="BL35" s="403"/>
      <c r="BM35" s="403"/>
      <c r="BN35" s="403"/>
      <c r="BO35" s="403"/>
      <c r="BP35" s="403"/>
      <c r="BQ35" s="403"/>
      <c r="BR35" s="403"/>
      <c r="BS35" s="403"/>
      <c r="BT35" s="403"/>
      <c r="BU35" s="403"/>
      <c r="BV35" s="403"/>
      <c r="BW35" s="403"/>
      <c r="BX35" s="403"/>
      <c r="BY35" s="403"/>
      <c r="BZ35" s="403"/>
      <c r="CA35" s="403"/>
      <c r="CB35" s="403"/>
      <c r="CC35" s="403"/>
      <c r="CD35" s="403"/>
      <c r="CE35" s="403"/>
      <c r="CF35" s="403"/>
    </row>
    <row r="36" spans="1:84" ht="13.5" customHeight="1">
      <c r="A36" s="398"/>
      <c r="B36" s="398"/>
      <c r="C36" s="398"/>
      <c r="D36" s="399"/>
      <c r="E36" s="400"/>
      <c r="F36" s="398"/>
      <c r="G36" s="405"/>
      <c r="H36" s="399"/>
      <c r="I36" s="399"/>
      <c r="J36" s="399"/>
      <c r="K36" s="399"/>
      <c r="L36" s="399"/>
      <c r="M36" s="399"/>
      <c r="N36" s="399"/>
      <c r="O36" s="399"/>
      <c r="P36" s="399"/>
      <c r="Q36" s="399"/>
      <c r="R36" s="399"/>
      <c r="S36" s="399"/>
      <c r="T36" s="399"/>
      <c r="U36" s="399"/>
      <c r="V36" s="399"/>
      <c r="W36" s="399"/>
      <c r="X36" s="399"/>
      <c r="Y36" s="399"/>
      <c r="Z36" s="399"/>
      <c r="AA36" s="399"/>
      <c r="AB36" s="399"/>
      <c r="AC36" s="399"/>
      <c r="AD36" s="399"/>
      <c r="AE36" s="399"/>
      <c r="AF36" s="399"/>
      <c r="AG36" s="399"/>
      <c r="AH36" s="399"/>
      <c r="AI36" s="399"/>
      <c r="AJ36" s="399"/>
      <c r="AK36" s="399"/>
      <c r="AL36" s="399"/>
      <c r="AM36" s="399"/>
      <c r="AN36" s="399"/>
      <c r="AO36" s="399"/>
      <c r="AP36" s="399"/>
      <c r="AQ36" s="399"/>
      <c r="AR36" s="399"/>
      <c r="AS36" s="399"/>
      <c r="AT36" s="399"/>
      <c r="AU36" s="399"/>
      <c r="AV36" s="399"/>
      <c r="AW36" s="399"/>
      <c r="AX36" s="399"/>
      <c r="AY36" s="399"/>
      <c r="AZ36" s="402"/>
      <c r="BA36" s="403"/>
      <c r="BB36" s="403"/>
      <c r="BC36" s="403"/>
      <c r="BD36" s="403"/>
      <c r="BE36" s="403"/>
      <c r="BF36" s="403"/>
      <c r="BG36" s="403"/>
      <c r="BH36" s="403"/>
      <c r="BI36" s="403"/>
      <c r="BJ36" s="403"/>
      <c r="BK36" s="403"/>
      <c r="BL36" s="403"/>
      <c r="BM36" s="403"/>
      <c r="BN36" s="403"/>
      <c r="BO36" s="403"/>
      <c r="BP36" s="403"/>
      <c r="BQ36" s="403"/>
      <c r="BR36" s="403"/>
      <c r="BS36" s="403"/>
      <c r="BT36" s="403"/>
      <c r="BU36" s="403"/>
      <c r="BV36" s="403"/>
      <c r="BW36" s="403"/>
      <c r="BX36" s="403"/>
      <c r="BY36" s="403"/>
      <c r="BZ36" s="403"/>
      <c r="CA36" s="403"/>
      <c r="CB36" s="403"/>
      <c r="CC36" s="403"/>
      <c r="CD36" s="403"/>
      <c r="CE36" s="403"/>
      <c r="CF36" s="403"/>
    </row>
    <row r="37" spans="1:84" ht="13.5" customHeight="1">
      <c r="A37" s="398"/>
      <c r="B37" s="398"/>
      <c r="C37" s="398"/>
      <c r="D37" s="399"/>
      <c r="E37" s="398"/>
      <c r="F37" s="400"/>
      <c r="G37" s="406"/>
      <c r="H37" s="399"/>
      <c r="I37" s="399"/>
      <c r="J37" s="399"/>
      <c r="K37" s="399"/>
      <c r="L37" s="399"/>
      <c r="M37" s="399"/>
      <c r="N37" s="399"/>
      <c r="O37" s="399"/>
      <c r="P37" s="399"/>
      <c r="Q37" s="399"/>
      <c r="R37" s="399"/>
      <c r="S37" s="399"/>
      <c r="T37" s="399"/>
      <c r="U37" s="399"/>
      <c r="V37" s="399"/>
      <c r="W37" s="399"/>
      <c r="X37" s="399"/>
      <c r="Y37" s="399"/>
      <c r="Z37" s="399"/>
      <c r="AA37" s="399"/>
      <c r="AB37" s="399"/>
      <c r="AC37" s="399"/>
      <c r="AD37" s="399"/>
      <c r="AE37" s="399"/>
      <c r="AF37" s="399"/>
      <c r="AG37" s="399"/>
      <c r="AH37" s="399"/>
      <c r="AI37" s="399"/>
      <c r="AJ37" s="399"/>
      <c r="AK37" s="399"/>
      <c r="AL37" s="399"/>
      <c r="AM37" s="399"/>
      <c r="AN37" s="399"/>
      <c r="AO37" s="399"/>
      <c r="AP37" s="399"/>
      <c r="AQ37" s="399"/>
      <c r="AR37" s="399"/>
      <c r="AS37" s="399"/>
      <c r="AT37" s="399"/>
      <c r="AU37" s="399"/>
      <c r="AV37" s="399"/>
      <c r="AW37" s="399"/>
      <c r="AX37" s="399"/>
      <c r="AY37" s="399"/>
      <c r="AZ37" s="402"/>
      <c r="BA37" s="403"/>
      <c r="BB37" s="403"/>
      <c r="BC37" s="403"/>
      <c r="BD37" s="403"/>
      <c r="BE37" s="403"/>
      <c r="BF37" s="403"/>
      <c r="BG37" s="403"/>
      <c r="BH37" s="403"/>
      <c r="BI37" s="403"/>
      <c r="BJ37" s="403"/>
      <c r="BK37" s="403"/>
      <c r="BL37" s="403"/>
      <c r="BM37" s="403"/>
      <c r="BN37" s="403"/>
      <c r="BO37" s="403"/>
      <c r="BP37" s="403"/>
      <c r="BQ37" s="403"/>
      <c r="BR37" s="403"/>
      <c r="BS37" s="403"/>
      <c r="BT37" s="403"/>
      <c r="BU37" s="403"/>
      <c r="BV37" s="403"/>
      <c r="BW37" s="403"/>
      <c r="BX37" s="403"/>
      <c r="BY37" s="403"/>
      <c r="BZ37" s="403"/>
      <c r="CA37" s="403"/>
      <c r="CB37" s="403"/>
      <c r="CC37" s="403"/>
      <c r="CD37" s="403"/>
      <c r="CE37" s="403"/>
      <c r="CF37" s="403"/>
    </row>
    <row r="38" spans="1:84" ht="13.5" customHeight="1">
      <c r="A38" s="398"/>
      <c r="B38" s="398"/>
      <c r="C38" s="398"/>
      <c r="D38" s="399"/>
      <c r="E38" s="398"/>
      <c r="F38" s="398"/>
      <c r="G38" s="407"/>
      <c r="H38" s="399"/>
      <c r="I38" s="399"/>
      <c r="J38" s="399"/>
      <c r="K38" s="399"/>
      <c r="L38" s="399"/>
      <c r="M38" s="399"/>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402"/>
      <c r="BA38" s="403"/>
      <c r="BB38" s="403"/>
      <c r="BC38" s="403"/>
      <c r="BD38" s="403"/>
      <c r="BE38" s="403"/>
      <c r="BF38" s="403"/>
      <c r="BG38" s="403"/>
      <c r="BH38" s="403"/>
      <c r="BI38" s="403"/>
      <c r="BJ38" s="403"/>
      <c r="BK38" s="403"/>
      <c r="BL38" s="403"/>
      <c r="BM38" s="403"/>
      <c r="BN38" s="403"/>
      <c r="BO38" s="403"/>
      <c r="BP38" s="403"/>
      <c r="BQ38" s="403"/>
      <c r="BR38" s="403"/>
      <c r="BS38" s="403"/>
      <c r="BT38" s="403"/>
      <c r="BU38" s="403"/>
      <c r="BV38" s="403"/>
      <c r="BW38" s="403"/>
      <c r="BX38" s="403"/>
      <c r="BY38" s="403"/>
      <c r="BZ38" s="403"/>
      <c r="CA38" s="403"/>
      <c r="CB38" s="403"/>
      <c r="CC38" s="403"/>
      <c r="CD38" s="403"/>
      <c r="CE38" s="403"/>
      <c r="CF38" s="403"/>
    </row>
    <row r="39" spans="1:84" ht="13.5" customHeight="1">
      <c r="A39" s="398"/>
      <c r="B39" s="398"/>
      <c r="C39" s="398"/>
      <c r="D39" s="399"/>
      <c r="E39" s="398"/>
      <c r="F39" s="398"/>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401"/>
      <c r="AL39" s="401"/>
      <c r="AM39" s="401"/>
      <c r="AN39" s="401"/>
      <c r="AO39" s="401"/>
      <c r="AP39" s="401"/>
      <c r="AQ39" s="401"/>
      <c r="AR39" s="401"/>
      <c r="AS39" s="401"/>
      <c r="AT39" s="401"/>
      <c r="AU39" s="401"/>
      <c r="AV39" s="401"/>
      <c r="AW39" s="401"/>
      <c r="AX39" s="401"/>
      <c r="AY39" s="401"/>
      <c r="AZ39" s="402"/>
      <c r="BA39" s="403"/>
      <c r="BB39" s="403"/>
      <c r="BC39" s="403"/>
      <c r="BD39" s="403"/>
      <c r="BE39" s="403"/>
      <c r="BF39" s="403"/>
      <c r="BG39" s="403"/>
      <c r="BH39" s="403"/>
      <c r="BI39" s="403"/>
      <c r="BJ39" s="403"/>
      <c r="BK39" s="403"/>
      <c r="BL39" s="403"/>
      <c r="BM39" s="403"/>
      <c r="BN39" s="403"/>
      <c r="BO39" s="403"/>
      <c r="BP39" s="403"/>
      <c r="BQ39" s="403"/>
      <c r="BR39" s="403"/>
      <c r="BS39" s="403"/>
      <c r="BT39" s="403"/>
      <c r="BU39" s="403"/>
      <c r="BV39" s="403"/>
      <c r="BW39" s="403"/>
      <c r="BX39" s="403"/>
      <c r="BY39" s="403"/>
      <c r="BZ39" s="403"/>
      <c r="CA39" s="403"/>
      <c r="CB39" s="403"/>
      <c r="CC39" s="403"/>
      <c r="CD39" s="403"/>
      <c r="CE39" s="403"/>
      <c r="CF39" s="403"/>
    </row>
    <row r="40" spans="1:84" ht="13.5" customHeight="1">
      <c r="A40" s="398"/>
      <c r="B40" s="398"/>
      <c r="C40" s="398"/>
      <c r="D40" s="399"/>
      <c r="E40" s="398"/>
      <c r="F40" s="398"/>
      <c r="G40" s="401"/>
      <c r="H40" s="401"/>
      <c r="I40" s="401"/>
      <c r="J40" s="401"/>
      <c r="K40" s="401"/>
      <c r="L40" s="401"/>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1"/>
      <c r="AL40" s="401"/>
      <c r="AM40" s="401"/>
      <c r="AN40" s="401"/>
      <c r="AO40" s="401"/>
      <c r="AP40" s="401"/>
      <c r="AQ40" s="401"/>
      <c r="AR40" s="401"/>
      <c r="AS40" s="401"/>
      <c r="AT40" s="401"/>
      <c r="AU40" s="401"/>
      <c r="AV40" s="401"/>
      <c r="AW40" s="401"/>
      <c r="AX40" s="401"/>
      <c r="AY40" s="401"/>
      <c r="AZ40" s="402"/>
      <c r="BA40" s="403"/>
      <c r="BB40" s="403"/>
      <c r="BC40" s="403"/>
      <c r="BD40" s="403"/>
      <c r="BE40" s="403"/>
      <c r="BF40" s="403"/>
      <c r="BG40" s="403"/>
      <c r="BH40" s="403"/>
      <c r="BI40" s="403"/>
      <c r="BJ40" s="403"/>
      <c r="BK40" s="403"/>
      <c r="BL40" s="403"/>
      <c r="BM40" s="403"/>
      <c r="BN40" s="403"/>
      <c r="BO40" s="403"/>
      <c r="BP40" s="403"/>
      <c r="BQ40" s="403"/>
      <c r="BR40" s="403"/>
      <c r="BS40" s="403"/>
      <c r="BT40" s="403"/>
      <c r="BU40" s="403"/>
      <c r="BV40" s="403"/>
      <c r="BW40" s="403"/>
      <c r="BX40" s="403"/>
      <c r="BY40" s="403"/>
      <c r="BZ40" s="403"/>
      <c r="CA40" s="403"/>
      <c r="CB40" s="403"/>
      <c r="CC40" s="403"/>
      <c r="CD40" s="403"/>
      <c r="CE40" s="403"/>
      <c r="CF40" s="403"/>
    </row>
    <row r="41" spans="1:84" ht="13.5" customHeight="1">
      <c r="A41" s="398"/>
      <c r="B41" s="398"/>
      <c r="C41" s="398"/>
      <c r="D41" s="399"/>
      <c r="E41" s="398"/>
      <c r="F41" s="398"/>
      <c r="G41" s="401"/>
      <c r="H41" s="401"/>
      <c r="I41" s="401"/>
      <c r="J41" s="401"/>
      <c r="K41" s="401"/>
      <c r="L41" s="401"/>
      <c r="M41" s="401"/>
      <c r="N41" s="401"/>
      <c r="O41" s="401"/>
      <c r="P41" s="401"/>
      <c r="Q41" s="401"/>
      <c r="R41" s="401"/>
      <c r="S41" s="401"/>
      <c r="T41" s="401"/>
      <c r="U41" s="401"/>
      <c r="V41" s="401"/>
      <c r="W41" s="401"/>
      <c r="X41" s="401"/>
      <c r="Y41" s="401"/>
      <c r="Z41" s="401"/>
      <c r="AA41" s="401"/>
      <c r="AB41" s="401"/>
      <c r="AC41" s="401"/>
      <c r="AD41" s="401"/>
      <c r="AE41" s="401"/>
      <c r="AF41" s="401"/>
      <c r="AG41" s="401"/>
      <c r="AH41" s="401"/>
      <c r="AI41" s="401"/>
      <c r="AJ41" s="401"/>
      <c r="AK41" s="401"/>
      <c r="AL41" s="401"/>
      <c r="AM41" s="401"/>
      <c r="AN41" s="401"/>
      <c r="AO41" s="401"/>
      <c r="AP41" s="401"/>
      <c r="AQ41" s="401"/>
      <c r="AR41" s="401"/>
      <c r="AS41" s="401"/>
      <c r="AT41" s="401"/>
      <c r="AU41" s="401"/>
      <c r="AV41" s="401"/>
      <c r="AW41" s="401"/>
      <c r="AX41" s="401"/>
      <c r="AY41" s="401"/>
      <c r="AZ41" s="402"/>
      <c r="BA41" s="403"/>
      <c r="BB41" s="403"/>
      <c r="BC41" s="403"/>
      <c r="BD41" s="403"/>
      <c r="BE41" s="403"/>
      <c r="BF41" s="403"/>
      <c r="BG41" s="403"/>
      <c r="BH41" s="403"/>
      <c r="BI41" s="403"/>
      <c r="BJ41" s="403"/>
      <c r="BK41" s="403"/>
      <c r="BL41" s="403"/>
      <c r="BM41" s="403"/>
      <c r="BN41" s="403"/>
      <c r="BO41" s="403"/>
      <c r="BP41" s="403"/>
      <c r="BQ41" s="403"/>
      <c r="BR41" s="403"/>
      <c r="BS41" s="403"/>
      <c r="BT41" s="403"/>
      <c r="BU41" s="403"/>
      <c r="BV41" s="403"/>
      <c r="BW41" s="403"/>
      <c r="BX41" s="403"/>
      <c r="BY41" s="403"/>
      <c r="BZ41" s="403"/>
      <c r="CA41" s="403"/>
      <c r="CB41" s="403"/>
      <c r="CC41" s="403"/>
      <c r="CD41" s="403"/>
      <c r="CE41" s="403"/>
      <c r="CF41" s="403"/>
    </row>
    <row r="42" spans="1:84" ht="13.5" customHeight="1">
      <c r="A42" s="398"/>
      <c r="B42" s="398"/>
      <c r="C42" s="398"/>
      <c r="D42" s="399"/>
      <c r="E42" s="398"/>
      <c r="F42" s="398"/>
      <c r="G42" s="401"/>
      <c r="H42" s="401"/>
      <c r="I42" s="401"/>
      <c r="J42" s="401"/>
      <c r="K42" s="401"/>
      <c r="L42" s="401"/>
      <c r="M42" s="401"/>
      <c r="N42" s="401"/>
      <c r="O42" s="401"/>
      <c r="P42" s="401"/>
      <c r="Q42" s="401"/>
      <c r="R42" s="401"/>
      <c r="S42" s="401"/>
      <c r="T42" s="401"/>
      <c r="U42" s="401"/>
      <c r="V42" s="401"/>
      <c r="W42" s="401"/>
      <c r="X42" s="401"/>
      <c r="Y42" s="401"/>
      <c r="Z42" s="401"/>
      <c r="AA42" s="401"/>
      <c r="AB42" s="401"/>
      <c r="AC42" s="401"/>
      <c r="AD42" s="401"/>
      <c r="AE42" s="401"/>
      <c r="AF42" s="401"/>
      <c r="AG42" s="401"/>
      <c r="AH42" s="401"/>
      <c r="AI42" s="401"/>
      <c r="AJ42" s="401"/>
      <c r="AK42" s="401"/>
      <c r="AL42" s="401"/>
      <c r="AM42" s="401"/>
      <c r="AN42" s="401"/>
      <c r="AO42" s="401"/>
      <c r="AP42" s="401"/>
      <c r="AQ42" s="401"/>
      <c r="AR42" s="401"/>
      <c r="AS42" s="401"/>
      <c r="AT42" s="401"/>
      <c r="AU42" s="401"/>
      <c r="AV42" s="401"/>
      <c r="AW42" s="401"/>
      <c r="AX42" s="401"/>
      <c r="AY42" s="401"/>
      <c r="AZ42" s="402"/>
      <c r="BA42" s="403"/>
      <c r="BB42" s="403"/>
      <c r="BC42" s="403"/>
      <c r="BD42" s="403"/>
      <c r="BE42" s="403"/>
      <c r="BF42" s="403"/>
      <c r="BG42" s="403"/>
      <c r="BH42" s="403"/>
      <c r="BI42" s="403"/>
      <c r="BJ42" s="403"/>
      <c r="BK42" s="403"/>
      <c r="BL42" s="403"/>
      <c r="BM42" s="403"/>
      <c r="BN42" s="403"/>
      <c r="BO42" s="403"/>
      <c r="BP42" s="403"/>
      <c r="BQ42" s="403"/>
      <c r="BR42" s="403"/>
      <c r="BS42" s="403"/>
      <c r="BT42" s="403"/>
      <c r="BU42" s="403"/>
      <c r="BV42" s="403"/>
      <c r="BW42" s="403"/>
      <c r="BX42" s="403"/>
      <c r="BY42" s="403"/>
      <c r="BZ42" s="403"/>
      <c r="CA42" s="403"/>
      <c r="CB42" s="403"/>
      <c r="CC42" s="403"/>
      <c r="CD42" s="403"/>
      <c r="CE42" s="403"/>
      <c r="CF42" s="403"/>
    </row>
    <row r="43" spans="1:84" ht="13.5" customHeight="1">
      <c r="A43" s="398"/>
      <c r="B43" s="398"/>
      <c r="C43" s="398"/>
      <c r="D43" s="399"/>
      <c r="E43" s="400"/>
      <c r="F43" s="398"/>
      <c r="G43" s="401"/>
      <c r="H43" s="401"/>
      <c r="I43" s="401"/>
      <c r="J43" s="401"/>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401"/>
      <c r="AJ43" s="401"/>
      <c r="AK43" s="401"/>
      <c r="AL43" s="401"/>
      <c r="AM43" s="401"/>
      <c r="AN43" s="401"/>
      <c r="AO43" s="401"/>
      <c r="AP43" s="401"/>
      <c r="AQ43" s="401"/>
      <c r="AR43" s="401"/>
      <c r="AS43" s="401"/>
      <c r="AT43" s="401"/>
      <c r="AU43" s="401"/>
      <c r="AV43" s="401"/>
      <c r="AW43" s="401"/>
      <c r="AX43" s="401"/>
      <c r="AY43" s="401"/>
      <c r="AZ43" s="402"/>
      <c r="BA43" s="403"/>
      <c r="BB43" s="403"/>
      <c r="BC43" s="403"/>
      <c r="BD43" s="403"/>
      <c r="BE43" s="403"/>
      <c r="BF43" s="403"/>
      <c r="BG43" s="403"/>
      <c r="BH43" s="403"/>
      <c r="BI43" s="403"/>
      <c r="BJ43" s="403"/>
      <c r="BK43" s="403"/>
      <c r="BL43" s="403"/>
      <c r="BM43" s="403"/>
      <c r="BN43" s="403"/>
      <c r="BO43" s="403"/>
      <c r="BP43" s="403"/>
      <c r="BQ43" s="403"/>
      <c r="BR43" s="403"/>
      <c r="BS43" s="403"/>
      <c r="BT43" s="403"/>
      <c r="BU43" s="403"/>
      <c r="BV43" s="403"/>
      <c r="BW43" s="403"/>
      <c r="BX43" s="403"/>
      <c r="BY43" s="403"/>
      <c r="BZ43" s="403"/>
      <c r="CA43" s="403"/>
      <c r="CB43" s="403"/>
      <c r="CC43" s="403"/>
      <c r="CD43" s="403"/>
      <c r="CE43" s="403"/>
      <c r="CF43" s="403"/>
    </row>
    <row r="44" spans="1:84" ht="13.5" customHeight="1">
      <c r="A44" s="398"/>
      <c r="B44" s="398"/>
      <c r="C44" s="398"/>
      <c r="D44" s="399"/>
      <c r="E44" s="400"/>
      <c r="F44" s="400"/>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401"/>
      <c r="AL44" s="401"/>
      <c r="AM44" s="401"/>
      <c r="AN44" s="401"/>
      <c r="AO44" s="401"/>
      <c r="AP44" s="401"/>
      <c r="AQ44" s="401"/>
      <c r="AR44" s="401"/>
      <c r="AS44" s="401"/>
      <c r="AT44" s="401"/>
      <c r="AU44" s="401"/>
      <c r="AV44" s="401"/>
      <c r="AW44" s="401"/>
      <c r="AX44" s="401"/>
      <c r="AY44" s="401"/>
      <c r="AZ44" s="402"/>
      <c r="BA44" s="403"/>
      <c r="BB44" s="403"/>
      <c r="BC44" s="403"/>
      <c r="BD44" s="403"/>
      <c r="BE44" s="403"/>
      <c r="BF44" s="403"/>
      <c r="BG44" s="403"/>
      <c r="BH44" s="403"/>
      <c r="BI44" s="403"/>
      <c r="BJ44" s="403"/>
      <c r="BK44" s="403"/>
      <c r="BL44" s="403"/>
      <c r="BM44" s="403"/>
      <c r="BN44" s="403"/>
      <c r="BO44" s="403"/>
      <c r="BP44" s="403"/>
      <c r="BQ44" s="403"/>
      <c r="BR44" s="403"/>
      <c r="BS44" s="403"/>
      <c r="BT44" s="403"/>
      <c r="BU44" s="403"/>
      <c r="BV44" s="403"/>
      <c r="BW44" s="403"/>
      <c r="BX44" s="403"/>
      <c r="BY44" s="403"/>
      <c r="BZ44" s="403"/>
      <c r="CA44" s="403"/>
      <c r="CB44" s="403"/>
      <c r="CC44" s="403"/>
      <c r="CD44" s="403"/>
      <c r="CE44" s="403"/>
      <c r="CF44" s="403"/>
    </row>
    <row r="45" spans="1:84" ht="13.5" customHeight="1">
      <c r="A45" s="398"/>
      <c r="B45" s="398"/>
      <c r="C45" s="398"/>
      <c r="D45" s="399"/>
      <c r="E45" s="400"/>
      <c r="F45" s="408"/>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1"/>
      <c r="AO45" s="401"/>
      <c r="AP45" s="401"/>
      <c r="AQ45" s="401"/>
      <c r="AR45" s="401"/>
      <c r="AS45" s="401"/>
      <c r="AT45" s="401"/>
      <c r="AU45" s="401"/>
      <c r="AV45" s="401"/>
      <c r="AW45" s="401"/>
      <c r="AX45" s="401"/>
      <c r="AY45" s="401"/>
      <c r="AZ45" s="402"/>
      <c r="BA45" s="403"/>
      <c r="BB45" s="403"/>
      <c r="BC45" s="403"/>
      <c r="BD45" s="403"/>
      <c r="BE45" s="403"/>
      <c r="BF45" s="403"/>
      <c r="BG45" s="403"/>
      <c r="BH45" s="403"/>
      <c r="BI45" s="403"/>
      <c r="BJ45" s="403"/>
      <c r="BK45" s="403"/>
      <c r="BL45" s="403"/>
      <c r="BM45" s="403"/>
      <c r="BN45" s="403"/>
      <c r="BO45" s="403"/>
      <c r="BP45" s="403"/>
      <c r="BQ45" s="403"/>
      <c r="BR45" s="403"/>
      <c r="BS45" s="403"/>
      <c r="BT45" s="403"/>
      <c r="BU45" s="403"/>
      <c r="BV45" s="403"/>
      <c r="BW45" s="403"/>
      <c r="BX45" s="403"/>
      <c r="BY45" s="403"/>
      <c r="BZ45" s="403"/>
      <c r="CA45" s="403"/>
      <c r="CB45" s="403"/>
      <c r="CC45" s="403"/>
      <c r="CD45" s="403"/>
      <c r="CE45" s="403"/>
      <c r="CF45" s="403"/>
    </row>
    <row r="46" spans="1:84" ht="13.5" customHeight="1">
      <c r="A46" s="398"/>
      <c r="B46" s="398"/>
      <c r="C46" s="398"/>
      <c r="D46" s="399"/>
      <c r="E46" s="400"/>
      <c r="F46" s="400"/>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K46" s="401"/>
      <c r="AL46" s="401"/>
      <c r="AM46" s="401"/>
      <c r="AN46" s="401"/>
      <c r="AO46" s="401"/>
      <c r="AP46" s="401"/>
      <c r="AQ46" s="401"/>
      <c r="AR46" s="401"/>
      <c r="AS46" s="401"/>
      <c r="AT46" s="401"/>
      <c r="AU46" s="401"/>
      <c r="AV46" s="401"/>
      <c r="AW46" s="401"/>
      <c r="AX46" s="401"/>
      <c r="AY46" s="401"/>
      <c r="AZ46" s="402"/>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row>
    <row r="47" spans="1:84" ht="13.5" customHeight="1">
      <c r="A47" s="398"/>
      <c r="B47" s="398"/>
      <c r="C47" s="398"/>
      <c r="D47" s="399"/>
      <c r="E47" s="400"/>
      <c r="F47" s="400"/>
      <c r="G47" s="409"/>
      <c r="H47" s="401"/>
      <c r="I47" s="401"/>
      <c r="J47" s="401"/>
      <c r="K47" s="401"/>
      <c r="L47" s="401"/>
      <c r="M47" s="401"/>
      <c r="N47" s="401"/>
      <c r="O47" s="401"/>
      <c r="P47" s="401"/>
      <c r="Q47" s="401"/>
      <c r="R47" s="401"/>
      <c r="S47" s="401"/>
      <c r="T47" s="401"/>
      <c r="U47" s="401"/>
      <c r="V47" s="401"/>
      <c r="W47" s="401"/>
      <c r="X47" s="401"/>
      <c r="Y47" s="401"/>
      <c r="Z47" s="401"/>
      <c r="AA47" s="401"/>
      <c r="AB47" s="401"/>
      <c r="AC47" s="401"/>
      <c r="AD47" s="401"/>
      <c r="AE47" s="401"/>
      <c r="AF47" s="401"/>
      <c r="AG47" s="401"/>
      <c r="AH47" s="401"/>
      <c r="AI47" s="401"/>
      <c r="AJ47" s="401"/>
      <c r="AK47" s="401"/>
      <c r="AL47" s="401"/>
      <c r="AM47" s="401"/>
      <c r="AN47" s="401"/>
      <c r="AO47" s="401"/>
      <c r="AP47" s="401"/>
      <c r="AQ47" s="401"/>
      <c r="AR47" s="401"/>
      <c r="AS47" s="401"/>
      <c r="AT47" s="401"/>
      <c r="AU47" s="401"/>
      <c r="AV47" s="401"/>
      <c r="AW47" s="401"/>
      <c r="AX47" s="401"/>
      <c r="AY47" s="401"/>
      <c r="AZ47" s="402"/>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row>
    <row r="48" spans="1:84" ht="13.5" customHeight="1">
      <c r="A48" s="398"/>
      <c r="B48" s="398"/>
      <c r="C48" s="398"/>
      <c r="D48" s="399"/>
      <c r="E48" s="400"/>
      <c r="F48" s="400"/>
      <c r="G48" s="401"/>
      <c r="H48" s="401"/>
      <c r="I48" s="401"/>
      <c r="J48" s="401"/>
      <c r="K48" s="401"/>
      <c r="L48" s="401"/>
      <c r="M48" s="401"/>
      <c r="N48" s="401"/>
      <c r="O48" s="401"/>
      <c r="P48" s="401"/>
      <c r="Q48" s="401"/>
      <c r="R48" s="401"/>
      <c r="S48" s="401"/>
      <c r="T48" s="401"/>
      <c r="U48" s="401"/>
      <c r="V48" s="401"/>
      <c r="W48" s="401"/>
      <c r="X48" s="401"/>
      <c r="Y48" s="401"/>
      <c r="Z48" s="401"/>
      <c r="AA48" s="401"/>
      <c r="AB48" s="401"/>
      <c r="AC48" s="401"/>
      <c r="AD48" s="401"/>
      <c r="AE48" s="401"/>
      <c r="AF48" s="401"/>
      <c r="AG48" s="401"/>
      <c r="AH48" s="401"/>
      <c r="AI48" s="401"/>
      <c r="AJ48" s="401"/>
      <c r="AK48" s="401"/>
      <c r="AL48" s="401"/>
      <c r="AM48" s="401"/>
      <c r="AN48" s="401"/>
      <c r="AO48" s="401"/>
      <c r="AP48" s="401"/>
      <c r="AQ48" s="401"/>
      <c r="AR48" s="401"/>
      <c r="AS48" s="401"/>
      <c r="AT48" s="401"/>
      <c r="AU48" s="401"/>
      <c r="AV48" s="401"/>
      <c r="AW48" s="401"/>
      <c r="AX48" s="401"/>
      <c r="AY48" s="401"/>
      <c r="AZ48" s="402"/>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row>
    <row r="49" spans="1:84" ht="13.5" customHeight="1">
      <c r="A49" s="398"/>
      <c r="B49" s="398"/>
      <c r="C49" s="398"/>
      <c r="D49" s="399"/>
      <c r="E49" s="400"/>
      <c r="F49" s="400"/>
      <c r="G49" s="401"/>
      <c r="H49" s="401"/>
      <c r="I49" s="401"/>
      <c r="J49" s="401"/>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1"/>
      <c r="AK49" s="401"/>
      <c r="AL49" s="401"/>
      <c r="AM49" s="401"/>
      <c r="AN49" s="401"/>
      <c r="AO49" s="401"/>
      <c r="AP49" s="401"/>
      <c r="AQ49" s="401"/>
      <c r="AR49" s="401"/>
      <c r="AS49" s="401"/>
      <c r="AT49" s="401"/>
      <c r="AU49" s="401"/>
      <c r="AV49" s="401"/>
      <c r="AW49" s="401"/>
      <c r="AX49" s="401"/>
      <c r="AY49" s="401"/>
      <c r="AZ49" s="402"/>
      <c r="BA49" s="403"/>
      <c r="BB49" s="403"/>
      <c r="BC49" s="403"/>
      <c r="BD49" s="403"/>
      <c r="BE49" s="403"/>
      <c r="BF49" s="403"/>
      <c r="BG49" s="403"/>
      <c r="BH49" s="403"/>
      <c r="BI49" s="403"/>
      <c r="BJ49" s="403"/>
      <c r="BK49" s="403"/>
      <c r="BL49" s="403"/>
      <c r="BM49" s="403"/>
      <c r="BN49" s="403"/>
      <c r="BO49" s="403"/>
      <c r="BP49" s="403"/>
      <c r="BQ49" s="403"/>
      <c r="BR49" s="403"/>
      <c r="BS49" s="403"/>
      <c r="BT49" s="403"/>
      <c r="BU49" s="403"/>
      <c r="BV49" s="403"/>
      <c r="BW49" s="403"/>
      <c r="BX49" s="403"/>
      <c r="BY49" s="403"/>
      <c r="BZ49" s="403"/>
      <c r="CA49" s="403"/>
      <c r="CB49" s="403"/>
      <c r="CC49" s="403"/>
      <c r="CD49" s="403"/>
      <c r="CE49" s="403"/>
      <c r="CF49" s="403"/>
    </row>
    <row r="50" spans="1:84" ht="13.5" customHeight="1">
      <c r="A50" s="398"/>
      <c r="B50" s="398"/>
      <c r="C50" s="398"/>
      <c r="D50" s="399"/>
      <c r="E50" s="400"/>
      <c r="F50" s="400"/>
      <c r="G50" s="409"/>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401"/>
      <c r="AK50" s="401"/>
      <c r="AL50" s="401"/>
      <c r="AM50" s="401"/>
      <c r="AN50" s="401"/>
      <c r="AO50" s="401"/>
      <c r="AP50" s="401"/>
      <c r="AQ50" s="401"/>
      <c r="AR50" s="401"/>
      <c r="AS50" s="401"/>
      <c r="AT50" s="401"/>
      <c r="AU50" s="401"/>
      <c r="AV50" s="401"/>
      <c r="AW50" s="401"/>
      <c r="AX50" s="401"/>
      <c r="AY50" s="401"/>
      <c r="AZ50" s="402"/>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row>
    <row r="51" spans="1:84" ht="13.5" customHeight="1">
      <c r="A51" s="398"/>
      <c r="B51" s="398"/>
      <c r="C51" s="398"/>
      <c r="D51" s="399"/>
      <c r="E51" s="400"/>
      <c r="F51" s="400"/>
      <c r="G51" s="401"/>
      <c r="H51" s="401"/>
      <c r="I51" s="401"/>
      <c r="J51" s="401"/>
      <c r="K51" s="401"/>
      <c r="L51" s="401"/>
      <c r="M51" s="401"/>
      <c r="N51" s="401"/>
      <c r="O51" s="401"/>
      <c r="P51" s="401"/>
      <c r="Q51" s="401"/>
      <c r="R51" s="401"/>
      <c r="S51" s="401"/>
      <c r="T51" s="401"/>
      <c r="U51" s="401"/>
      <c r="V51" s="401"/>
      <c r="W51" s="401"/>
      <c r="X51" s="401"/>
      <c r="Y51" s="401"/>
      <c r="Z51" s="401"/>
      <c r="AA51" s="401"/>
      <c r="AB51" s="401"/>
      <c r="AC51" s="401"/>
      <c r="AD51" s="401"/>
      <c r="AE51" s="401"/>
      <c r="AF51" s="401"/>
      <c r="AG51" s="401"/>
      <c r="AH51" s="401"/>
      <c r="AI51" s="401"/>
      <c r="AJ51" s="401"/>
      <c r="AK51" s="401"/>
      <c r="AL51" s="401"/>
      <c r="AM51" s="401"/>
      <c r="AN51" s="401"/>
      <c r="AO51" s="401"/>
      <c r="AP51" s="401"/>
      <c r="AQ51" s="401"/>
      <c r="AR51" s="401"/>
      <c r="AS51" s="401"/>
      <c r="AT51" s="401"/>
      <c r="AU51" s="401"/>
      <c r="AV51" s="401"/>
      <c r="AW51" s="401"/>
      <c r="AX51" s="401"/>
      <c r="AY51" s="401"/>
      <c r="AZ51" s="402"/>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row>
    <row r="52" spans="1:84" ht="13.5" customHeight="1">
      <c r="A52" s="398"/>
      <c r="B52" s="398"/>
      <c r="C52" s="398"/>
      <c r="D52" s="399"/>
      <c r="E52" s="400"/>
      <c r="F52" s="407"/>
      <c r="G52" s="409"/>
      <c r="H52" s="410"/>
      <c r="I52" s="410"/>
      <c r="J52" s="410"/>
      <c r="K52" s="410"/>
      <c r="L52" s="410"/>
      <c r="M52" s="410"/>
      <c r="N52" s="410"/>
      <c r="O52" s="410"/>
      <c r="P52" s="410"/>
      <c r="Q52" s="410"/>
      <c r="R52" s="410"/>
      <c r="S52" s="410"/>
      <c r="T52" s="410"/>
      <c r="U52" s="410"/>
      <c r="V52" s="410"/>
      <c r="W52" s="410"/>
      <c r="X52" s="410"/>
      <c r="Y52" s="410"/>
      <c r="Z52" s="410"/>
      <c r="AA52" s="410"/>
      <c r="AB52" s="410"/>
      <c r="AC52" s="410"/>
      <c r="AD52" s="410"/>
      <c r="AE52" s="410"/>
      <c r="AF52" s="410"/>
      <c r="AG52" s="410"/>
      <c r="AH52" s="410"/>
      <c r="AI52" s="410"/>
      <c r="AJ52" s="410"/>
      <c r="AK52" s="410"/>
      <c r="AL52" s="410"/>
      <c r="AM52" s="410"/>
      <c r="AN52" s="410"/>
      <c r="AO52" s="410"/>
      <c r="AP52" s="410"/>
      <c r="AQ52" s="410"/>
      <c r="AR52" s="410"/>
      <c r="AS52" s="410"/>
      <c r="AT52" s="410"/>
      <c r="AU52" s="410"/>
      <c r="AV52" s="410"/>
      <c r="AW52" s="410"/>
      <c r="AX52" s="410"/>
      <c r="AY52" s="410"/>
      <c r="AZ52" s="402"/>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row>
    <row r="53" spans="1:84" ht="13.5" customHeight="1">
      <c r="A53" s="398"/>
      <c r="B53" s="398"/>
      <c r="C53" s="398"/>
      <c r="D53" s="399"/>
      <c r="E53" s="400"/>
      <c r="F53" s="400"/>
      <c r="G53" s="401"/>
      <c r="H53" s="401"/>
      <c r="I53" s="401"/>
      <c r="J53" s="401"/>
      <c r="K53" s="401"/>
      <c r="L53" s="401"/>
      <c r="M53" s="401"/>
      <c r="N53" s="401"/>
      <c r="O53" s="401"/>
      <c r="P53" s="401"/>
      <c r="Q53" s="401"/>
      <c r="R53" s="401"/>
      <c r="S53" s="401"/>
      <c r="T53" s="401"/>
      <c r="U53" s="401"/>
      <c r="V53" s="401"/>
      <c r="W53" s="401"/>
      <c r="X53" s="401"/>
      <c r="Y53" s="401"/>
      <c r="Z53" s="401"/>
      <c r="AA53" s="401"/>
      <c r="AB53" s="401"/>
      <c r="AC53" s="401"/>
      <c r="AD53" s="401"/>
      <c r="AE53" s="401"/>
      <c r="AF53" s="401"/>
      <c r="AG53" s="401"/>
      <c r="AH53" s="401"/>
      <c r="AI53" s="401"/>
      <c r="AJ53" s="401"/>
      <c r="AK53" s="401"/>
      <c r="AL53" s="401"/>
      <c r="AM53" s="401"/>
      <c r="AN53" s="401"/>
      <c r="AO53" s="401"/>
      <c r="AP53" s="401"/>
      <c r="AQ53" s="401"/>
      <c r="AR53" s="401"/>
      <c r="AS53" s="401"/>
      <c r="AT53" s="401"/>
      <c r="AU53" s="401"/>
      <c r="AV53" s="401"/>
      <c r="AW53" s="401"/>
      <c r="AX53" s="401"/>
      <c r="AY53" s="401"/>
      <c r="AZ53" s="402"/>
      <c r="BA53" s="403"/>
      <c r="BB53" s="403"/>
      <c r="BC53" s="403"/>
      <c r="BD53" s="403"/>
      <c r="BE53" s="403"/>
      <c r="BF53" s="403"/>
      <c r="BG53" s="403"/>
      <c r="BH53" s="403"/>
      <c r="BI53" s="403"/>
      <c r="BJ53" s="403"/>
      <c r="BK53" s="403"/>
      <c r="BL53" s="403"/>
      <c r="BM53" s="403"/>
      <c r="BN53" s="403"/>
      <c r="BO53" s="403"/>
      <c r="BP53" s="403"/>
      <c r="BQ53" s="403"/>
      <c r="BR53" s="403"/>
      <c r="BS53" s="403"/>
      <c r="BT53" s="403"/>
      <c r="BU53" s="403"/>
      <c r="BV53" s="403"/>
      <c r="BW53" s="403"/>
      <c r="BX53" s="403"/>
      <c r="BY53" s="403"/>
      <c r="BZ53" s="403"/>
      <c r="CA53" s="403"/>
      <c r="CB53" s="403"/>
      <c r="CC53" s="403"/>
      <c r="CD53" s="403"/>
      <c r="CE53" s="403"/>
      <c r="CF53" s="403"/>
    </row>
    <row r="54" spans="1:84" ht="13.5" customHeight="1">
      <c r="A54" s="398"/>
      <c r="B54" s="398"/>
      <c r="C54" s="398"/>
      <c r="D54" s="399"/>
      <c r="E54" s="400"/>
      <c r="F54" s="400"/>
      <c r="G54" s="401"/>
      <c r="H54" s="401"/>
      <c r="I54" s="401"/>
      <c r="J54" s="401"/>
      <c r="K54" s="401"/>
      <c r="L54" s="401"/>
      <c r="M54" s="401"/>
      <c r="N54" s="401"/>
      <c r="O54" s="401"/>
      <c r="P54" s="401"/>
      <c r="Q54" s="401"/>
      <c r="R54" s="401"/>
      <c r="S54" s="401"/>
      <c r="T54" s="401"/>
      <c r="U54" s="401"/>
      <c r="V54" s="401"/>
      <c r="W54" s="401"/>
      <c r="X54" s="401"/>
      <c r="Y54" s="401"/>
      <c r="Z54" s="401"/>
      <c r="AA54" s="401"/>
      <c r="AB54" s="401"/>
      <c r="AC54" s="401"/>
      <c r="AD54" s="401"/>
      <c r="AE54" s="401"/>
      <c r="AF54" s="401"/>
      <c r="AG54" s="401"/>
      <c r="AH54" s="401"/>
      <c r="AI54" s="401"/>
      <c r="AJ54" s="401"/>
      <c r="AK54" s="401"/>
      <c r="AL54" s="401"/>
      <c r="AM54" s="401"/>
      <c r="AN54" s="401"/>
      <c r="AO54" s="401"/>
      <c r="AP54" s="401"/>
      <c r="AQ54" s="401"/>
      <c r="AR54" s="401"/>
      <c r="AS54" s="401"/>
      <c r="AT54" s="401"/>
      <c r="AU54" s="401"/>
      <c r="AV54" s="401"/>
      <c r="AW54" s="401"/>
      <c r="AX54" s="401"/>
      <c r="AY54" s="401"/>
      <c r="AZ54" s="402"/>
      <c r="BA54" s="403"/>
      <c r="BB54" s="403"/>
      <c r="BC54" s="403"/>
      <c r="BD54" s="403"/>
      <c r="BE54" s="403"/>
      <c r="BF54" s="403"/>
      <c r="BG54" s="403"/>
      <c r="BH54" s="403"/>
      <c r="BI54" s="403"/>
      <c r="BJ54" s="403"/>
      <c r="BK54" s="403"/>
      <c r="BL54" s="403"/>
      <c r="BM54" s="403"/>
      <c r="BN54" s="403"/>
      <c r="BO54" s="403"/>
      <c r="BP54" s="403"/>
      <c r="BQ54" s="403"/>
      <c r="BR54" s="403"/>
      <c r="BS54" s="403"/>
      <c r="BT54" s="403"/>
      <c r="BU54" s="403"/>
      <c r="BV54" s="403"/>
      <c r="BW54" s="403"/>
      <c r="BX54" s="403"/>
      <c r="BY54" s="403"/>
      <c r="BZ54" s="403"/>
      <c r="CA54" s="403"/>
      <c r="CB54" s="403"/>
      <c r="CC54" s="403"/>
      <c r="CD54" s="403"/>
      <c r="CE54" s="403"/>
      <c r="CF54" s="403"/>
    </row>
    <row r="55" spans="1:84" ht="13.5" customHeight="1">
      <c r="A55" s="398"/>
      <c r="B55" s="398"/>
      <c r="C55" s="398"/>
      <c r="D55" s="399"/>
      <c r="E55" s="398"/>
      <c r="F55" s="400"/>
      <c r="G55" s="401"/>
      <c r="H55" s="401"/>
      <c r="I55" s="401"/>
      <c r="J55" s="401"/>
      <c r="K55" s="401"/>
      <c r="L55" s="401"/>
      <c r="M55" s="401"/>
      <c r="N55" s="401"/>
      <c r="O55" s="401"/>
      <c r="P55" s="401"/>
      <c r="Q55" s="401"/>
      <c r="R55" s="401"/>
      <c r="S55" s="401"/>
      <c r="T55" s="401"/>
      <c r="U55" s="401"/>
      <c r="V55" s="401"/>
      <c r="W55" s="401"/>
      <c r="X55" s="401"/>
      <c r="Y55" s="401"/>
      <c r="Z55" s="401"/>
      <c r="AA55" s="401"/>
      <c r="AB55" s="401"/>
      <c r="AC55" s="401"/>
      <c r="AD55" s="401"/>
      <c r="AE55" s="401"/>
      <c r="AF55" s="401"/>
      <c r="AG55" s="401"/>
      <c r="AH55" s="401"/>
      <c r="AI55" s="401"/>
      <c r="AJ55" s="401"/>
      <c r="AK55" s="401"/>
      <c r="AL55" s="401"/>
      <c r="AM55" s="401"/>
      <c r="AN55" s="401"/>
      <c r="AO55" s="401"/>
      <c r="AP55" s="401"/>
      <c r="AQ55" s="401"/>
      <c r="AR55" s="401"/>
      <c r="AS55" s="401"/>
      <c r="AT55" s="401"/>
      <c r="AU55" s="401"/>
      <c r="AV55" s="401"/>
      <c r="AW55" s="401"/>
      <c r="AX55" s="401"/>
      <c r="AY55" s="401"/>
      <c r="AZ55" s="402"/>
      <c r="BA55" s="403"/>
      <c r="BB55" s="403"/>
      <c r="BC55" s="403"/>
      <c r="BD55" s="403"/>
      <c r="BE55" s="403"/>
      <c r="BF55" s="403"/>
      <c r="BG55" s="403"/>
      <c r="BH55" s="403"/>
      <c r="BI55" s="403"/>
      <c r="BJ55" s="403"/>
      <c r="BK55" s="403"/>
      <c r="BL55" s="403"/>
      <c r="BM55" s="403"/>
      <c r="BN55" s="403"/>
      <c r="BO55" s="403"/>
      <c r="BP55" s="403"/>
      <c r="BQ55" s="403"/>
      <c r="BR55" s="403"/>
      <c r="BS55" s="403"/>
      <c r="BT55" s="403"/>
      <c r="BU55" s="403"/>
      <c r="BV55" s="403"/>
      <c r="BW55" s="403"/>
      <c r="BX55" s="403"/>
      <c r="BY55" s="403"/>
      <c r="BZ55" s="403"/>
      <c r="CA55" s="403"/>
      <c r="CB55" s="403"/>
      <c r="CC55" s="403"/>
      <c r="CD55" s="403"/>
      <c r="CE55" s="403"/>
      <c r="CF55" s="403"/>
    </row>
    <row r="56" spans="1:84" ht="13.5" customHeight="1">
      <c r="A56" s="398"/>
      <c r="B56" s="398"/>
      <c r="C56" s="398"/>
      <c r="D56" s="399"/>
      <c r="E56" s="400"/>
      <c r="F56" s="400"/>
      <c r="G56" s="401"/>
      <c r="H56" s="401"/>
      <c r="I56" s="401"/>
      <c r="J56" s="401"/>
      <c r="K56" s="401"/>
      <c r="L56" s="401"/>
      <c r="M56" s="401"/>
      <c r="N56" s="401"/>
      <c r="O56" s="401"/>
      <c r="P56" s="401"/>
      <c r="Q56" s="401"/>
      <c r="R56" s="401"/>
      <c r="S56" s="401"/>
      <c r="T56" s="401"/>
      <c r="U56" s="401"/>
      <c r="V56" s="401"/>
      <c r="W56" s="401"/>
      <c r="X56" s="401"/>
      <c r="Y56" s="401"/>
      <c r="Z56" s="401"/>
      <c r="AA56" s="401"/>
      <c r="AB56" s="401"/>
      <c r="AC56" s="401"/>
      <c r="AD56" s="401"/>
      <c r="AE56" s="401"/>
      <c r="AF56" s="401"/>
      <c r="AG56" s="401"/>
      <c r="AH56" s="401"/>
      <c r="AI56" s="401"/>
      <c r="AJ56" s="401"/>
      <c r="AK56" s="401"/>
      <c r="AL56" s="401"/>
      <c r="AM56" s="401"/>
      <c r="AN56" s="401"/>
      <c r="AO56" s="401"/>
      <c r="AP56" s="401"/>
      <c r="AQ56" s="401"/>
      <c r="AR56" s="401"/>
      <c r="AS56" s="401"/>
      <c r="AT56" s="401"/>
      <c r="AU56" s="401"/>
      <c r="AV56" s="401"/>
      <c r="AW56" s="401"/>
      <c r="AX56" s="401"/>
      <c r="AY56" s="401"/>
      <c r="AZ56" s="402"/>
      <c r="BA56" s="403"/>
      <c r="BB56" s="403"/>
      <c r="BC56" s="403"/>
      <c r="BD56" s="403"/>
      <c r="BE56" s="403"/>
      <c r="BF56" s="403"/>
      <c r="BG56" s="403"/>
      <c r="BH56" s="403"/>
      <c r="BI56" s="403"/>
      <c r="BJ56" s="403"/>
      <c r="BK56" s="403"/>
      <c r="BL56" s="403"/>
      <c r="BM56" s="403"/>
      <c r="BN56" s="403"/>
      <c r="BO56" s="403"/>
      <c r="BP56" s="403"/>
      <c r="BQ56" s="403"/>
      <c r="BR56" s="403"/>
      <c r="BS56" s="403"/>
      <c r="BT56" s="403"/>
      <c r="BU56" s="403"/>
      <c r="BV56" s="403"/>
      <c r="BW56" s="403"/>
      <c r="BX56" s="403"/>
      <c r="BY56" s="403"/>
      <c r="BZ56" s="403"/>
      <c r="CA56" s="403"/>
      <c r="CB56" s="403"/>
      <c r="CC56" s="403"/>
      <c r="CD56" s="403"/>
      <c r="CE56" s="403"/>
      <c r="CF56" s="403"/>
    </row>
    <row r="57" spans="1:84" ht="13.5" customHeight="1">
      <c r="A57" s="398"/>
      <c r="B57" s="398"/>
      <c r="C57" s="398"/>
      <c r="D57" s="399"/>
      <c r="E57" s="400"/>
      <c r="F57" s="400"/>
      <c r="G57" s="401"/>
      <c r="H57" s="401"/>
      <c r="I57" s="401"/>
      <c r="J57" s="401"/>
      <c r="K57" s="401"/>
      <c r="L57" s="401"/>
      <c r="M57" s="401"/>
      <c r="N57" s="401"/>
      <c r="O57" s="401"/>
      <c r="P57" s="401"/>
      <c r="Q57" s="401"/>
      <c r="R57" s="401"/>
      <c r="S57" s="401"/>
      <c r="T57" s="401"/>
      <c r="U57" s="401"/>
      <c r="V57" s="401"/>
      <c r="W57" s="401"/>
      <c r="X57" s="401"/>
      <c r="Y57" s="401"/>
      <c r="Z57" s="401"/>
      <c r="AA57" s="401"/>
      <c r="AB57" s="401"/>
      <c r="AC57" s="401"/>
      <c r="AD57" s="401"/>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2"/>
      <c r="BA57" s="403"/>
      <c r="BB57" s="403"/>
      <c r="BC57" s="403"/>
      <c r="BD57" s="403"/>
      <c r="BE57" s="403"/>
      <c r="BF57" s="403"/>
      <c r="BG57" s="403"/>
      <c r="BH57" s="403"/>
      <c r="BI57" s="403"/>
      <c r="BJ57" s="403"/>
      <c r="BK57" s="403"/>
      <c r="BL57" s="403"/>
      <c r="BM57" s="403"/>
      <c r="BN57" s="403"/>
      <c r="BO57" s="403"/>
      <c r="BP57" s="403"/>
      <c r="BQ57" s="403"/>
      <c r="BR57" s="403"/>
      <c r="BS57" s="403"/>
      <c r="BT57" s="403"/>
      <c r="BU57" s="403"/>
      <c r="BV57" s="403"/>
      <c r="BW57" s="403"/>
      <c r="BX57" s="403"/>
      <c r="BY57" s="403"/>
      <c r="BZ57" s="403"/>
      <c r="CA57" s="403"/>
      <c r="CB57" s="403"/>
      <c r="CC57" s="403"/>
      <c r="CD57" s="403"/>
      <c r="CE57" s="403"/>
      <c r="CF57" s="403"/>
    </row>
    <row r="58" spans="1:84" ht="13.5" customHeight="1">
      <c r="A58" s="398"/>
      <c r="B58" s="398"/>
      <c r="C58" s="398"/>
      <c r="D58" s="399"/>
      <c r="E58" s="400"/>
      <c r="F58" s="400"/>
      <c r="G58" s="401"/>
      <c r="H58" s="401"/>
      <c r="I58" s="401"/>
      <c r="J58" s="401"/>
      <c r="K58" s="401"/>
      <c r="L58" s="401"/>
      <c r="M58" s="401"/>
      <c r="N58" s="401"/>
      <c r="O58" s="401"/>
      <c r="P58" s="401"/>
      <c r="Q58" s="401"/>
      <c r="R58" s="401"/>
      <c r="S58" s="401"/>
      <c r="T58" s="401"/>
      <c r="U58" s="401"/>
      <c r="V58" s="401"/>
      <c r="W58" s="401"/>
      <c r="X58" s="401"/>
      <c r="Y58" s="401"/>
      <c r="Z58" s="401"/>
      <c r="AA58" s="401"/>
      <c r="AB58" s="401"/>
      <c r="AC58" s="401"/>
      <c r="AD58" s="401"/>
      <c r="AE58" s="401"/>
      <c r="AF58" s="401"/>
      <c r="AG58" s="401"/>
      <c r="AH58" s="401"/>
      <c r="AI58" s="401"/>
      <c r="AJ58" s="401"/>
      <c r="AK58" s="401"/>
      <c r="AL58" s="401"/>
      <c r="AM58" s="401"/>
      <c r="AN58" s="401"/>
      <c r="AO58" s="401"/>
      <c r="AP58" s="401"/>
      <c r="AQ58" s="401"/>
      <c r="AR58" s="401"/>
      <c r="AS58" s="401"/>
      <c r="AT58" s="401"/>
      <c r="AU58" s="401"/>
      <c r="AV58" s="401"/>
      <c r="AW58" s="401"/>
      <c r="AX58" s="401"/>
      <c r="AY58" s="401"/>
      <c r="AZ58" s="402"/>
      <c r="BA58" s="403"/>
      <c r="BB58" s="403"/>
      <c r="BC58" s="403"/>
      <c r="BD58" s="403"/>
      <c r="BE58" s="403"/>
      <c r="BF58" s="403"/>
      <c r="BG58" s="403"/>
      <c r="BH58" s="403"/>
      <c r="BI58" s="403"/>
      <c r="BJ58" s="403"/>
      <c r="BK58" s="403"/>
      <c r="BL58" s="403"/>
      <c r="BM58" s="403"/>
      <c r="BN58" s="403"/>
      <c r="BO58" s="403"/>
      <c r="BP58" s="403"/>
      <c r="BQ58" s="403"/>
      <c r="BR58" s="403"/>
      <c r="BS58" s="403"/>
      <c r="BT58" s="403"/>
      <c r="BU58" s="403"/>
      <c r="BV58" s="403"/>
      <c r="BW58" s="403"/>
      <c r="BX58" s="403"/>
      <c r="BY58" s="403"/>
      <c r="BZ58" s="403"/>
      <c r="CA58" s="403"/>
      <c r="CB58" s="403"/>
      <c r="CC58" s="403"/>
      <c r="CD58" s="403"/>
      <c r="CE58" s="403"/>
      <c r="CF58" s="403"/>
    </row>
    <row r="59" spans="1:84" ht="13.5" customHeight="1">
      <c r="A59" s="398"/>
      <c r="B59" s="398"/>
      <c r="C59" s="398"/>
      <c r="D59" s="399"/>
      <c r="E59" s="400"/>
      <c r="F59" s="400"/>
      <c r="G59" s="401"/>
      <c r="H59" s="401"/>
      <c r="I59" s="401"/>
      <c r="J59" s="401"/>
      <c r="K59" s="401"/>
      <c r="L59" s="401"/>
      <c r="M59" s="401"/>
      <c r="N59" s="401"/>
      <c r="O59" s="401"/>
      <c r="P59" s="401"/>
      <c r="Q59" s="401"/>
      <c r="R59" s="401"/>
      <c r="S59" s="401"/>
      <c r="T59" s="401"/>
      <c r="U59" s="401"/>
      <c r="V59" s="401"/>
      <c r="W59" s="401"/>
      <c r="X59" s="401"/>
      <c r="Y59" s="401"/>
      <c r="Z59" s="401"/>
      <c r="AA59" s="401"/>
      <c r="AB59" s="401"/>
      <c r="AC59" s="401"/>
      <c r="AD59" s="401"/>
      <c r="AE59" s="401"/>
      <c r="AF59" s="401"/>
      <c r="AG59" s="401"/>
      <c r="AH59" s="401"/>
      <c r="AI59" s="401"/>
      <c r="AJ59" s="401"/>
      <c r="AK59" s="401"/>
      <c r="AL59" s="401"/>
      <c r="AM59" s="401"/>
      <c r="AN59" s="401"/>
      <c r="AO59" s="401"/>
      <c r="AP59" s="401"/>
      <c r="AQ59" s="401"/>
      <c r="AR59" s="401"/>
      <c r="AS59" s="401"/>
      <c r="AT59" s="401"/>
      <c r="AU59" s="401"/>
      <c r="AV59" s="401"/>
      <c r="AW59" s="401"/>
      <c r="AX59" s="401"/>
      <c r="AY59" s="401"/>
      <c r="AZ59" s="402"/>
      <c r="BA59" s="403"/>
      <c r="BB59" s="403"/>
      <c r="BC59" s="403"/>
      <c r="BD59" s="403"/>
      <c r="BE59" s="403"/>
      <c r="BF59" s="403"/>
      <c r="BG59" s="403"/>
      <c r="BH59" s="403"/>
      <c r="BI59" s="403"/>
      <c r="BJ59" s="403"/>
      <c r="BK59" s="403"/>
      <c r="BL59" s="403"/>
      <c r="BM59" s="403"/>
      <c r="BN59" s="403"/>
      <c r="BO59" s="403"/>
      <c r="BP59" s="403"/>
      <c r="BQ59" s="403"/>
      <c r="BR59" s="403"/>
      <c r="BS59" s="403"/>
      <c r="BT59" s="403"/>
      <c r="BU59" s="403"/>
      <c r="BV59" s="403"/>
      <c r="BW59" s="403"/>
      <c r="BX59" s="403"/>
      <c r="BY59" s="403"/>
      <c r="BZ59" s="403"/>
      <c r="CA59" s="403"/>
      <c r="CB59" s="403"/>
      <c r="CC59" s="403"/>
      <c r="CD59" s="403"/>
      <c r="CE59" s="403"/>
      <c r="CF59" s="403"/>
    </row>
    <row r="60" spans="1:84" ht="13.5" customHeight="1">
      <c r="A60" s="398"/>
      <c r="B60" s="398"/>
      <c r="C60" s="398"/>
      <c r="D60" s="399"/>
      <c r="E60" s="400"/>
      <c r="F60" s="400"/>
      <c r="G60" s="401"/>
      <c r="H60" s="401"/>
      <c r="I60" s="401"/>
      <c r="J60" s="401"/>
      <c r="K60" s="401"/>
      <c r="L60" s="401"/>
      <c r="M60" s="401"/>
      <c r="N60" s="401"/>
      <c r="O60" s="401"/>
      <c r="P60" s="401"/>
      <c r="Q60" s="401"/>
      <c r="R60" s="401"/>
      <c r="S60" s="401"/>
      <c r="T60" s="401"/>
      <c r="U60" s="401"/>
      <c r="V60" s="401"/>
      <c r="W60" s="401"/>
      <c r="X60" s="401"/>
      <c r="Y60" s="401"/>
      <c r="Z60" s="401"/>
      <c r="AA60" s="401"/>
      <c r="AB60" s="401"/>
      <c r="AC60" s="401"/>
      <c r="AD60" s="401"/>
      <c r="AE60" s="401"/>
      <c r="AF60" s="401"/>
      <c r="AG60" s="401"/>
      <c r="AH60" s="401"/>
      <c r="AI60" s="401"/>
      <c r="AJ60" s="401"/>
      <c r="AK60" s="401"/>
      <c r="AL60" s="401"/>
      <c r="AM60" s="401"/>
      <c r="AN60" s="401"/>
      <c r="AO60" s="401"/>
      <c r="AP60" s="401"/>
      <c r="AQ60" s="401"/>
      <c r="AR60" s="401"/>
      <c r="AS60" s="401"/>
      <c r="AT60" s="401"/>
      <c r="AU60" s="401"/>
      <c r="AV60" s="401"/>
      <c r="AW60" s="401"/>
      <c r="AX60" s="401"/>
      <c r="AY60" s="401"/>
      <c r="AZ60" s="402"/>
      <c r="BA60" s="403"/>
      <c r="BB60" s="403"/>
      <c r="BC60" s="403"/>
      <c r="BD60" s="403"/>
      <c r="BE60" s="403"/>
      <c r="BF60" s="403"/>
      <c r="BG60" s="403"/>
      <c r="BH60" s="403"/>
      <c r="BI60" s="403"/>
      <c r="BJ60" s="403"/>
      <c r="BK60" s="403"/>
      <c r="BL60" s="403"/>
      <c r="BM60" s="403"/>
      <c r="BN60" s="403"/>
      <c r="BO60" s="403"/>
      <c r="BP60" s="403"/>
      <c r="BQ60" s="403"/>
      <c r="BR60" s="403"/>
      <c r="BS60" s="403"/>
      <c r="BT60" s="403"/>
      <c r="BU60" s="403"/>
      <c r="BV60" s="403"/>
      <c r="BW60" s="403"/>
      <c r="BX60" s="403"/>
      <c r="BY60" s="403"/>
      <c r="BZ60" s="403"/>
      <c r="CA60" s="403"/>
      <c r="CB60" s="403"/>
      <c r="CC60" s="403"/>
      <c r="CD60" s="403"/>
      <c r="CE60" s="403"/>
      <c r="CF60" s="403"/>
    </row>
    <row r="61" spans="1:84" ht="13.5" customHeight="1">
      <c r="A61" s="398"/>
      <c r="B61" s="398"/>
      <c r="C61" s="398"/>
      <c r="D61" s="399"/>
      <c r="E61" s="400"/>
      <c r="F61" s="400"/>
      <c r="G61" s="401"/>
      <c r="H61" s="401"/>
      <c r="I61" s="401"/>
      <c r="J61" s="401"/>
      <c r="K61" s="401"/>
      <c r="L61" s="401"/>
      <c r="M61" s="401"/>
      <c r="N61" s="401"/>
      <c r="O61" s="401"/>
      <c r="P61" s="401"/>
      <c r="Q61" s="401"/>
      <c r="R61" s="401"/>
      <c r="S61" s="401"/>
      <c r="T61" s="401"/>
      <c r="U61" s="401"/>
      <c r="V61" s="401"/>
      <c r="W61" s="401"/>
      <c r="X61" s="401"/>
      <c r="Y61" s="401"/>
      <c r="Z61" s="401"/>
      <c r="AA61" s="401"/>
      <c r="AB61" s="401"/>
      <c r="AC61" s="401"/>
      <c r="AD61" s="401"/>
      <c r="AE61" s="401"/>
      <c r="AF61" s="401"/>
      <c r="AG61" s="401"/>
      <c r="AH61" s="401"/>
      <c r="AI61" s="401"/>
      <c r="AJ61" s="401"/>
      <c r="AK61" s="401"/>
      <c r="AL61" s="401"/>
      <c r="AM61" s="401"/>
      <c r="AN61" s="401"/>
      <c r="AO61" s="401"/>
      <c r="AP61" s="401"/>
      <c r="AQ61" s="401"/>
      <c r="AR61" s="401"/>
      <c r="AS61" s="401"/>
      <c r="AT61" s="401"/>
      <c r="AU61" s="401"/>
      <c r="AV61" s="401"/>
      <c r="AW61" s="401"/>
      <c r="AX61" s="401"/>
      <c r="AY61" s="401"/>
      <c r="AZ61" s="402"/>
      <c r="BA61" s="403"/>
      <c r="BB61" s="403"/>
      <c r="BC61" s="403"/>
      <c r="BD61" s="403"/>
      <c r="BE61" s="403"/>
      <c r="BF61" s="403"/>
      <c r="BG61" s="403"/>
      <c r="BH61" s="403"/>
      <c r="BI61" s="403"/>
      <c r="BJ61" s="403"/>
      <c r="BK61" s="403"/>
      <c r="BL61" s="403"/>
      <c r="BM61" s="403"/>
      <c r="BN61" s="403"/>
      <c r="BO61" s="403"/>
      <c r="BP61" s="403"/>
      <c r="BQ61" s="403"/>
      <c r="BR61" s="403"/>
      <c r="BS61" s="403"/>
      <c r="BT61" s="403"/>
      <c r="BU61" s="403"/>
      <c r="BV61" s="403"/>
      <c r="BW61" s="403"/>
      <c r="BX61" s="403"/>
      <c r="BY61" s="403"/>
      <c r="BZ61" s="403"/>
      <c r="CA61" s="403"/>
      <c r="CB61" s="403"/>
      <c r="CC61" s="403"/>
      <c r="CD61" s="403"/>
      <c r="CE61" s="403"/>
      <c r="CF61" s="403"/>
    </row>
    <row r="62" spans="1:84" ht="13.5" customHeight="1">
      <c r="A62" s="398"/>
      <c r="B62" s="398"/>
      <c r="C62" s="398"/>
      <c r="D62" s="399"/>
      <c r="E62" s="400"/>
      <c r="F62" s="400"/>
      <c r="G62" s="401"/>
      <c r="H62" s="401"/>
      <c r="I62" s="401"/>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K62" s="401"/>
      <c r="AL62" s="401"/>
      <c r="AM62" s="401"/>
      <c r="AN62" s="401"/>
      <c r="AO62" s="401"/>
      <c r="AP62" s="401"/>
      <c r="AQ62" s="401"/>
      <c r="AR62" s="401"/>
      <c r="AS62" s="401"/>
      <c r="AT62" s="401"/>
      <c r="AU62" s="401"/>
      <c r="AV62" s="401"/>
      <c r="AW62" s="401"/>
      <c r="AX62" s="401"/>
      <c r="AY62" s="401"/>
      <c r="AZ62" s="402"/>
      <c r="BA62" s="403"/>
      <c r="BB62" s="403"/>
      <c r="BC62" s="403"/>
      <c r="BD62" s="403"/>
      <c r="BE62" s="403"/>
      <c r="BF62" s="403"/>
      <c r="BG62" s="403"/>
      <c r="BH62" s="403"/>
      <c r="BI62" s="403"/>
      <c r="BJ62" s="403"/>
      <c r="BK62" s="403"/>
      <c r="BL62" s="403"/>
      <c r="BM62" s="403"/>
      <c r="BN62" s="403"/>
      <c r="BO62" s="403"/>
      <c r="BP62" s="403"/>
      <c r="BQ62" s="403"/>
      <c r="BR62" s="403"/>
      <c r="BS62" s="403"/>
      <c r="BT62" s="403"/>
      <c r="BU62" s="403"/>
      <c r="BV62" s="403"/>
      <c r="BW62" s="403"/>
      <c r="BX62" s="403"/>
      <c r="BY62" s="403"/>
      <c r="BZ62" s="403"/>
      <c r="CA62" s="403"/>
      <c r="CB62" s="403"/>
      <c r="CC62" s="403"/>
      <c r="CD62" s="403"/>
      <c r="CE62" s="403"/>
      <c r="CF62" s="403"/>
    </row>
    <row r="63" spans="1:84" ht="13.5" customHeight="1">
      <c r="A63" s="398"/>
      <c r="B63" s="398"/>
      <c r="C63" s="398"/>
      <c r="D63" s="399"/>
      <c r="E63" s="400"/>
      <c r="F63" s="400"/>
      <c r="G63" s="401"/>
      <c r="H63" s="401"/>
      <c r="I63" s="401"/>
      <c r="J63" s="401"/>
      <c r="K63" s="401"/>
      <c r="L63" s="401"/>
      <c r="M63" s="401"/>
      <c r="N63" s="401"/>
      <c r="O63" s="401"/>
      <c r="P63" s="401"/>
      <c r="Q63" s="401"/>
      <c r="R63" s="401"/>
      <c r="S63" s="401"/>
      <c r="T63" s="401"/>
      <c r="U63" s="401"/>
      <c r="V63" s="401"/>
      <c r="W63" s="401"/>
      <c r="X63" s="401"/>
      <c r="Y63" s="401"/>
      <c r="Z63" s="401"/>
      <c r="AA63" s="401"/>
      <c r="AB63" s="401"/>
      <c r="AC63" s="401"/>
      <c r="AD63" s="401"/>
      <c r="AE63" s="401"/>
      <c r="AF63" s="401"/>
      <c r="AG63" s="401"/>
      <c r="AH63" s="401"/>
      <c r="AI63" s="401"/>
      <c r="AJ63" s="401"/>
      <c r="AK63" s="401"/>
      <c r="AL63" s="401"/>
      <c r="AM63" s="401"/>
      <c r="AN63" s="401"/>
      <c r="AO63" s="401"/>
      <c r="AP63" s="401"/>
      <c r="AQ63" s="401"/>
      <c r="AR63" s="401"/>
      <c r="AS63" s="401"/>
      <c r="AT63" s="401"/>
      <c r="AU63" s="401"/>
      <c r="AV63" s="401"/>
      <c r="AW63" s="401"/>
      <c r="AX63" s="401"/>
      <c r="AY63" s="401"/>
      <c r="AZ63" s="402"/>
      <c r="BA63" s="403"/>
      <c r="BB63" s="403"/>
      <c r="BC63" s="403"/>
      <c r="BD63" s="403"/>
      <c r="BE63" s="403"/>
      <c r="BF63" s="403"/>
      <c r="BG63" s="403"/>
      <c r="BH63" s="403"/>
      <c r="BI63" s="403"/>
      <c r="BJ63" s="403"/>
      <c r="BK63" s="403"/>
      <c r="BL63" s="403"/>
      <c r="BM63" s="403"/>
      <c r="BN63" s="403"/>
      <c r="BO63" s="403"/>
      <c r="BP63" s="403"/>
      <c r="BQ63" s="403"/>
      <c r="BR63" s="403"/>
      <c r="BS63" s="403"/>
      <c r="BT63" s="403"/>
      <c r="BU63" s="403"/>
      <c r="BV63" s="403"/>
      <c r="BW63" s="403"/>
      <c r="BX63" s="403"/>
      <c r="BY63" s="403"/>
      <c r="BZ63" s="403"/>
      <c r="CA63" s="403"/>
      <c r="CB63" s="403"/>
      <c r="CC63" s="403"/>
      <c r="CD63" s="403"/>
      <c r="CE63" s="403"/>
      <c r="CF63" s="403"/>
    </row>
    <row r="64" spans="1:84" ht="13.5" customHeight="1">
      <c r="A64" s="398"/>
      <c r="B64" s="398"/>
      <c r="C64" s="398"/>
      <c r="D64" s="399"/>
      <c r="E64" s="400"/>
      <c r="F64" s="400"/>
      <c r="G64" s="401"/>
      <c r="H64" s="401"/>
      <c r="I64" s="401"/>
      <c r="J64" s="401"/>
      <c r="K64" s="401"/>
      <c r="L64" s="401"/>
      <c r="M64" s="401"/>
      <c r="N64" s="401"/>
      <c r="O64" s="401"/>
      <c r="P64" s="401"/>
      <c r="Q64" s="401"/>
      <c r="R64" s="401"/>
      <c r="S64" s="401"/>
      <c r="T64" s="401"/>
      <c r="U64" s="401"/>
      <c r="V64" s="401"/>
      <c r="W64" s="401"/>
      <c r="X64" s="401"/>
      <c r="Y64" s="401"/>
      <c r="Z64" s="401"/>
      <c r="AA64" s="401"/>
      <c r="AB64" s="401"/>
      <c r="AC64" s="401"/>
      <c r="AD64" s="401"/>
      <c r="AE64" s="401"/>
      <c r="AF64" s="401"/>
      <c r="AG64" s="401"/>
      <c r="AH64" s="401"/>
      <c r="AI64" s="401"/>
      <c r="AJ64" s="401"/>
      <c r="AK64" s="401"/>
      <c r="AL64" s="401"/>
      <c r="AM64" s="401"/>
      <c r="AN64" s="401"/>
      <c r="AO64" s="401"/>
      <c r="AP64" s="401"/>
      <c r="AQ64" s="401"/>
      <c r="AR64" s="401"/>
      <c r="AS64" s="401"/>
      <c r="AT64" s="401"/>
      <c r="AU64" s="401"/>
      <c r="AV64" s="401"/>
      <c r="AW64" s="401"/>
      <c r="AX64" s="401"/>
      <c r="AY64" s="401"/>
      <c r="AZ64" s="402"/>
      <c r="BA64" s="403"/>
      <c r="BB64" s="403"/>
      <c r="BC64" s="403"/>
      <c r="BD64" s="403"/>
      <c r="BE64" s="403"/>
      <c r="BF64" s="403"/>
      <c r="BG64" s="403"/>
      <c r="BH64" s="403"/>
      <c r="BI64" s="403"/>
      <c r="BJ64" s="403"/>
      <c r="BK64" s="403"/>
      <c r="BL64" s="403"/>
      <c r="BM64" s="403"/>
      <c r="BN64" s="403"/>
      <c r="BO64" s="403"/>
      <c r="BP64" s="403"/>
      <c r="BQ64" s="403"/>
      <c r="BR64" s="403"/>
      <c r="BS64" s="403"/>
      <c r="BT64" s="403"/>
      <c r="BU64" s="403"/>
      <c r="BV64" s="403"/>
      <c r="BW64" s="403"/>
      <c r="BX64" s="403"/>
      <c r="BY64" s="403"/>
      <c r="BZ64" s="403"/>
      <c r="CA64" s="403"/>
      <c r="CB64" s="403"/>
      <c r="CC64" s="403"/>
      <c r="CD64" s="403"/>
      <c r="CE64" s="403"/>
      <c r="CF64" s="403"/>
    </row>
    <row r="65" spans="1:84" ht="13.5" customHeight="1">
      <c r="A65" s="398"/>
      <c r="B65" s="398"/>
      <c r="C65" s="398"/>
      <c r="D65" s="399"/>
      <c r="E65" s="400"/>
      <c r="F65" s="400"/>
      <c r="G65" s="401"/>
      <c r="H65" s="401"/>
      <c r="I65" s="401"/>
      <c r="J65" s="401"/>
      <c r="K65" s="401"/>
      <c r="L65" s="401"/>
      <c r="M65" s="401"/>
      <c r="N65" s="401"/>
      <c r="O65" s="401"/>
      <c r="P65" s="401"/>
      <c r="Q65" s="401"/>
      <c r="R65" s="401"/>
      <c r="S65" s="401"/>
      <c r="T65" s="401"/>
      <c r="U65" s="401"/>
      <c r="V65" s="401"/>
      <c r="W65" s="401"/>
      <c r="X65" s="401"/>
      <c r="Y65" s="401"/>
      <c r="Z65" s="401"/>
      <c r="AA65" s="401"/>
      <c r="AB65" s="401"/>
      <c r="AC65" s="401"/>
      <c r="AD65" s="401"/>
      <c r="AE65" s="401"/>
      <c r="AF65" s="401"/>
      <c r="AG65" s="401"/>
      <c r="AH65" s="401"/>
      <c r="AI65" s="401"/>
      <c r="AJ65" s="401"/>
      <c r="AK65" s="401"/>
      <c r="AL65" s="401"/>
      <c r="AM65" s="401"/>
      <c r="AN65" s="401"/>
      <c r="AO65" s="401"/>
      <c r="AP65" s="401"/>
      <c r="AQ65" s="401"/>
      <c r="AR65" s="401"/>
      <c r="AS65" s="401"/>
      <c r="AT65" s="401"/>
      <c r="AU65" s="401"/>
      <c r="AV65" s="401"/>
      <c r="AW65" s="401"/>
      <c r="AX65" s="401"/>
      <c r="AY65" s="401"/>
      <c r="AZ65" s="402"/>
      <c r="BA65" s="403"/>
      <c r="BB65" s="403"/>
      <c r="BC65" s="403"/>
      <c r="BD65" s="403"/>
      <c r="BE65" s="403"/>
      <c r="BF65" s="403"/>
      <c r="BG65" s="403"/>
      <c r="BH65" s="403"/>
      <c r="BI65" s="403"/>
      <c r="BJ65" s="403"/>
      <c r="BK65" s="403"/>
      <c r="BL65" s="403"/>
      <c r="BM65" s="403"/>
      <c r="BN65" s="403"/>
      <c r="BO65" s="403"/>
      <c r="BP65" s="403"/>
      <c r="BQ65" s="403"/>
      <c r="BR65" s="403"/>
      <c r="BS65" s="403"/>
      <c r="BT65" s="403"/>
      <c r="BU65" s="403"/>
      <c r="BV65" s="403"/>
      <c r="BW65" s="403"/>
      <c r="BX65" s="403"/>
      <c r="BY65" s="403"/>
      <c r="BZ65" s="403"/>
      <c r="CA65" s="403"/>
      <c r="CB65" s="403"/>
      <c r="CC65" s="403"/>
      <c r="CD65" s="403"/>
      <c r="CE65" s="403"/>
      <c r="CF65" s="403"/>
    </row>
    <row r="66" spans="1:84" ht="13.5" customHeight="1">
      <c r="A66" s="398"/>
      <c r="B66" s="398"/>
      <c r="C66" s="398"/>
      <c r="D66" s="399"/>
      <c r="E66" s="400"/>
      <c r="F66" s="400"/>
      <c r="G66" s="401"/>
      <c r="H66" s="401"/>
      <c r="I66" s="401"/>
      <c r="J66" s="401"/>
      <c r="K66" s="401"/>
      <c r="L66" s="401"/>
      <c r="M66" s="401"/>
      <c r="N66" s="401"/>
      <c r="O66" s="401"/>
      <c r="P66" s="401"/>
      <c r="Q66" s="401"/>
      <c r="R66" s="401"/>
      <c r="S66" s="401"/>
      <c r="T66" s="401"/>
      <c r="U66" s="401"/>
      <c r="V66" s="401"/>
      <c r="W66" s="401"/>
      <c r="X66" s="401"/>
      <c r="Y66" s="401"/>
      <c r="Z66" s="401"/>
      <c r="AA66" s="401"/>
      <c r="AB66" s="401"/>
      <c r="AC66" s="401"/>
      <c r="AD66" s="401"/>
      <c r="AE66" s="401"/>
      <c r="AF66" s="401"/>
      <c r="AG66" s="401"/>
      <c r="AH66" s="401"/>
      <c r="AI66" s="401"/>
      <c r="AJ66" s="401"/>
      <c r="AK66" s="401"/>
      <c r="AL66" s="401"/>
      <c r="AM66" s="401"/>
      <c r="AN66" s="401"/>
      <c r="AO66" s="401"/>
      <c r="AP66" s="401"/>
      <c r="AQ66" s="401"/>
      <c r="AR66" s="401"/>
      <c r="AS66" s="401"/>
      <c r="AT66" s="401"/>
      <c r="AU66" s="401"/>
      <c r="AV66" s="401"/>
      <c r="AW66" s="401"/>
      <c r="AX66" s="401"/>
      <c r="AY66" s="401"/>
      <c r="AZ66" s="402"/>
      <c r="BA66" s="403"/>
      <c r="BB66" s="403"/>
      <c r="BC66" s="403"/>
      <c r="BD66" s="403"/>
      <c r="BE66" s="403"/>
      <c r="BF66" s="403"/>
      <c r="BG66" s="403"/>
      <c r="BH66" s="403"/>
      <c r="BI66" s="403"/>
      <c r="BJ66" s="403"/>
      <c r="BK66" s="403"/>
      <c r="BL66" s="403"/>
      <c r="BM66" s="403"/>
      <c r="BN66" s="403"/>
      <c r="BO66" s="403"/>
      <c r="BP66" s="403"/>
      <c r="BQ66" s="403"/>
      <c r="BR66" s="403"/>
      <c r="BS66" s="403"/>
      <c r="BT66" s="403"/>
      <c r="BU66" s="403"/>
      <c r="BV66" s="403"/>
      <c r="BW66" s="403"/>
      <c r="BX66" s="403"/>
      <c r="BY66" s="403"/>
      <c r="BZ66" s="403"/>
      <c r="CA66" s="403"/>
      <c r="CB66" s="403"/>
      <c r="CC66" s="403"/>
      <c r="CD66" s="403"/>
      <c r="CE66" s="403"/>
      <c r="CF66" s="403"/>
    </row>
    <row r="67" spans="1:84" ht="13.5" customHeight="1">
      <c r="A67" s="398"/>
      <c r="B67" s="398"/>
      <c r="C67" s="398"/>
      <c r="D67" s="399"/>
      <c r="E67" s="400"/>
      <c r="F67" s="400"/>
      <c r="G67" s="401"/>
      <c r="H67" s="401"/>
      <c r="I67" s="401"/>
      <c r="J67" s="401"/>
      <c r="K67" s="401"/>
      <c r="L67" s="401"/>
      <c r="M67" s="401"/>
      <c r="N67" s="401"/>
      <c r="O67" s="401"/>
      <c r="P67" s="401"/>
      <c r="Q67" s="401"/>
      <c r="R67" s="401"/>
      <c r="S67" s="401"/>
      <c r="T67" s="401"/>
      <c r="U67" s="401"/>
      <c r="V67" s="401"/>
      <c r="W67" s="401"/>
      <c r="X67" s="401"/>
      <c r="Y67" s="401"/>
      <c r="Z67" s="401"/>
      <c r="AA67" s="401"/>
      <c r="AB67" s="401"/>
      <c r="AC67" s="401"/>
      <c r="AD67" s="401"/>
      <c r="AE67" s="401"/>
      <c r="AF67" s="401"/>
      <c r="AG67" s="401"/>
      <c r="AH67" s="401"/>
      <c r="AI67" s="401"/>
      <c r="AJ67" s="401"/>
      <c r="AK67" s="401"/>
      <c r="AL67" s="401"/>
      <c r="AM67" s="401"/>
      <c r="AN67" s="401"/>
      <c r="AO67" s="401"/>
      <c r="AP67" s="401"/>
      <c r="AQ67" s="401"/>
      <c r="AR67" s="401"/>
      <c r="AS67" s="401"/>
      <c r="AT67" s="401"/>
      <c r="AU67" s="401"/>
      <c r="AV67" s="401"/>
      <c r="AW67" s="401"/>
      <c r="AX67" s="401"/>
      <c r="AY67" s="401"/>
      <c r="AZ67" s="402"/>
      <c r="BA67" s="403"/>
      <c r="BB67" s="403"/>
      <c r="BC67" s="403"/>
      <c r="BD67" s="403"/>
      <c r="BE67" s="403"/>
      <c r="BF67" s="403"/>
      <c r="BG67" s="403"/>
      <c r="BH67" s="403"/>
      <c r="BI67" s="403"/>
      <c r="BJ67" s="403"/>
      <c r="BK67" s="403"/>
      <c r="BL67" s="403"/>
      <c r="BM67" s="403"/>
      <c r="BN67" s="403"/>
      <c r="BO67" s="403"/>
      <c r="BP67" s="403"/>
      <c r="BQ67" s="403"/>
      <c r="BR67" s="403"/>
      <c r="BS67" s="403"/>
      <c r="BT67" s="403"/>
      <c r="BU67" s="403"/>
      <c r="BV67" s="403"/>
      <c r="BW67" s="403"/>
      <c r="BX67" s="403"/>
      <c r="BY67" s="403"/>
      <c r="BZ67" s="403"/>
      <c r="CA67" s="403"/>
      <c r="CB67" s="403"/>
      <c r="CC67" s="403"/>
      <c r="CD67" s="403"/>
      <c r="CE67" s="403"/>
      <c r="CF67" s="403"/>
    </row>
    <row r="68" spans="1:84" ht="13.5" customHeight="1">
      <c r="A68" s="398"/>
      <c r="B68" s="398"/>
      <c r="C68" s="398"/>
      <c r="D68" s="399"/>
      <c r="E68" s="400"/>
      <c r="F68" s="400"/>
      <c r="G68" s="401"/>
      <c r="H68" s="401"/>
      <c r="I68" s="401"/>
      <c r="J68" s="401"/>
      <c r="K68" s="401"/>
      <c r="L68" s="401"/>
      <c r="M68" s="401"/>
      <c r="N68" s="401"/>
      <c r="O68" s="401"/>
      <c r="P68" s="401"/>
      <c r="Q68" s="401"/>
      <c r="R68" s="401"/>
      <c r="S68" s="401"/>
      <c r="T68" s="401"/>
      <c r="U68" s="401"/>
      <c r="V68" s="401"/>
      <c r="W68" s="401"/>
      <c r="X68" s="401"/>
      <c r="Y68" s="401"/>
      <c r="Z68" s="401"/>
      <c r="AA68" s="401"/>
      <c r="AB68" s="401"/>
      <c r="AC68" s="401"/>
      <c r="AD68" s="401"/>
      <c r="AE68" s="401"/>
      <c r="AF68" s="401"/>
      <c r="AG68" s="401"/>
      <c r="AH68" s="401"/>
      <c r="AI68" s="401"/>
      <c r="AJ68" s="401"/>
      <c r="AK68" s="401"/>
      <c r="AL68" s="401"/>
      <c r="AM68" s="401"/>
      <c r="AN68" s="401"/>
      <c r="AO68" s="401"/>
      <c r="AP68" s="401"/>
      <c r="AQ68" s="401"/>
      <c r="AR68" s="401"/>
      <c r="AS68" s="401"/>
      <c r="AT68" s="401"/>
      <c r="AU68" s="401"/>
      <c r="AV68" s="401"/>
      <c r="AW68" s="401"/>
      <c r="AX68" s="401"/>
      <c r="AY68" s="401"/>
      <c r="AZ68" s="402"/>
      <c r="BA68" s="403"/>
      <c r="BB68" s="403"/>
      <c r="BC68" s="403"/>
      <c r="BD68" s="403"/>
      <c r="BE68" s="403"/>
      <c r="BF68" s="403"/>
      <c r="BG68" s="403"/>
      <c r="BH68" s="403"/>
      <c r="BI68" s="403"/>
      <c r="BJ68" s="403"/>
      <c r="BK68" s="403"/>
      <c r="BL68" s="403"/>
      <c r="BM68" s="403"/>
      <c r="BN68" s="403"/>
      <c r="BO68" s="403"/>
      <c r="BP68" s="403"/>
      <c r="BQ68" s="403"/>
      <c r="BR68" s="403"/>
      <c r="BS68" s="403"/>
      <c r="BT68" s="403"/>
      <c r="BU68" s="403"/>
      <c r="BV68" s="403"/>
      <c r="BW68" s="403"/>
      <c r="BX68" s="403"/>
      <c r="BY68" s="403"/>
      <c r="BZ68" s="403"/>
      <c r="CA68" s="403"/>
      <c r="CB68" s="403"/>
      <c r="CC68" s="403"/>
      <c r="CD68" s="403"/>
      <c r="CE68" s="403"/>
      <c r="CF68" s="403"/>
    </row>
    <row r="69" spans="1:84" ht="13.5" customHeight="1">
      <c r="A69" s="398"/>
      <c r="B69" s="398"/>
      <c r="C69" s="398"/>
      <c r="D69" s="399"/>
      <c r="E69" s="400"/>
      <c r="F69" s="400"/>
      <c r="G69" s="401"/>
      <c r="H69" s="401"/>
      <c r="I69" s="401"/>
      <c r="J69" s="401"/>
      <c r="K69" s="401"/>
      <c r="L69" s="401"/>
      <c r="M69" s="401"/>
      <c r="N69" s="401"/>
      <c r="O69" s="401"/>
      <c r="P69" s="401"/>
      <c r="Q69" s="401"/>
      <c r="R69" s="401"/>
      <c r="S69" s="401"/>
      <c r="T69" s="401"/>
      <c r="U69" s="401"/>
      <c r="V69" s="401"/>
      <c r="W69" s="401"/>
      <c r="X69" s="401"/>
      <c r="Y69" s="401"/>
      <c r="Z69" s="401"/>
      <c r="AA69" s="401"/>
      <c r="AB69" s="401"/>
      <c r="AC69" s="401"/>
      <c r="AD69" s="401"/>
      <c r="AE69" s="401"/>
      <c r="AF69" s="401"/>
      <c r="AG69" s="401"/>
      <c r="AH69" s="401"/>
      <c r="AI69" s="401"/>
      <c r="AJ69" s="401"/>
      <c r="AK69" s="401"/>
      <c r="AL69" s="401"/>
      <c r="AM69" s="401"/>
      <c r="AN69" s="401"/>
      <c r="AO69" s="401"/>
      <c r="AP69" s="401"/>
      <c r="AQ69" s="401"/>
      <c r="AR69" s="401"/>
      <c r="AS69" s="401"/>
      <c r="AT69" s="401"/>
      <c r="AU69" s="401"/>
      <c r="AV69" s="401"/>
      <c r="AW69" s="401"/>
      <c r="AX69" s="401"/>
      <c r="AY69" s="401"/>
      <c r="AZ69" s="402"/>
      <c r="BA69" s="403"/>
      <c r="BB69" s="403"/>
      <c r="BC69" s="403"/>
      <c r="BD69" s="403"/>
      <c r="BE69" s="403"/>
      <c r="BF69" s="403"/>
      <c r="BG69" s="403"/>
      <c r="BH69" s="403"/>
      <c r="BI69" s="403"/>
      <c r="BJ69" s="403"/>
      <c r="BK69" s="403"/>
      <c r="BL69" s="403"/>
      <c r="BM69" s="403"/>
      <c r="BN69" s="403"/>
      <c r="BO69" s="403"/>
      <c r="BP69" s="403"/>
      <c r="BQ69" s="403"/>
      <c r="BR69" s="403"/>
      <c r="BS69" s="403"/>
      <c r="BT69" s="403"/>
      <c r="BU69" s="403"/>
      <c r="BV69" s="403"/>
      <c r="BW69" s="403"/>
      <c r="BX69" s="403"/>
      <c r="BY69" s="403"/>
      <c r="BZ69" s="403"/>
      <c r="CA69" s="403"/>
      <c r="CB69" s="403"/>
      <c r="CC69" s="403"/>
      <c r="CD69" s="403"/>
      <c r="CE69" s="403"/>
      <c r="CF69" s="403"/>
    </row>
    <row r="70" spans="1:84" ht="13.5" customHeight="1">
      <c r="A70" s="398"/>
      <c r="B70" s="398"/>
      <c r="C70" s="398"/>
      <c r="D70" s="399"/>
      <c r="E70" s="400"/>
      <c r="F70" s="400"/>
      <c r="G70" s="401"/>
      <c r="H70" s="401"/>
      <c r="I70" s="401"/>
      <c r="J70" s="401"/>
      <c r="K70" s="401"/>
      <c r="L70" s="401"/>
      <c r="M70" s="401"/>
      <c r="N70" s="401"/>
      <c r="O70" s="401"/>
      <c r="P70" s="401"/>
      <c r="Q70" s="401"/>
      <c r="R70" s="401"/>
      <c r="S70" s="401"/>
      <c r="T70" s="401"/>
      <c r="U70" s="401"/>
      <c r="V70" s="401"/>
      <c r="W70" s="401"/>
      <c r="X70" s="401"/>
      <c r="Y70" s="401"/>
      <c r="Z70" s="401"/>
      <c r="AA70" s="401"/>
      <c r="AB70" s="401"/>
      <c r="AC70" s="401"/>
      <c r="AD70" s="401"/>
      <c r="AE70" s="401"/>
      <c r="AF70" s="401"/>
      <c r="AG70" s="401"/>
      <c r="AH70" s="401"/>
      <c r="AI70" s="401"/>
      <c r="AJ70" s="401"/>
      <c r="AK70" s="401"/>
      <c r="AL70" s="401"/>
      <c r="AM70" s="401"/>
      <c r="AN70" s="401"/>
      <c r="AO70" s="401"/>
      <c r="AP70" s="401"/>
      <c r="AQ70" s="401"/>
      <c r="AR70" s="401"/>
      <c r="AS70" s="401"/>
      <c r="AT70" s="401"/>
      <c r="AU70" s="401"/>
      <c r="AV70" s="401"/>
      <c r="AW70" s="401"/>
      <c r="AX70" s="401"/>
      <c r="AY70" s="401"/>
      <c r="AZ70" s="402"/>
      <c r="BA70" s="403"/>
      <c r="BB70" s="403"/>
      <c r="BC70" s="403"/>
      <c r="BD70" s="403"/>
      <c r="BE70" s="403"/>
      <c r="BF70" s="403"/>
      <c r="BG70" s="403"/>
      <c r="BH70" s="403"/>
      <c r="BI70" s="403"/>
      <c r="BJ70" s="403"/>
      <c r="BK70" s="403"/>
      <c r="BL70" s="403"/>
      <c r="BM70" s="403"/>
      <c r="BN70" s="403"/>
      <c r="BO70" s="403"/>
      <c r="BP70" s="403"/>
      <c r="BQ70" s="403"/>
      <c r="BR70" s="403"/>
      <c r="BS70" s="403"/>
      <c r="BT70" s="403"/>
      <c r="BU70" s="403"/>
      <c r="BV70" s="403"/>
      <c r="BW70" s="403"/>
      <c r="BX70" s="403"/>
      <c r="BY70" s="403"/>
      <c r="BZ70" s="403"/>
      <c r="CA70" s="403"/>
      <c r="CB70" s="403"/>
      <c r="CC70" s="403"/>
      <c r="CD70" s="403"/>
      <c r="CE70" s="403"/>
      <c r="CF70" s="403"/>
    </row>
    <row r="71" spans="1:84" ht="13.5" customHeight="1">
      <c r="A71" s="398"/>
      <c r="B71" s="398"/>
      <c r="C71" s="398"/>
      <c r="D71" s="399"/>
      <c r="E71" s="400"/>
      <c r="F71" s="400"/>
      <c r="G71" s="401"/>
      <c r="H71" s="401"/>
      <c r="I71" s="401"/>
      <c r="J71" s="401"/>
      <c r="K71" s="401"/>
      <c r="L71" s="401"/>
      <c r="M71" s="401"/>
      <c r="N71" s="401"/>
      <c r="O71" s="401"/>
      <c r="P71" s="401"/>
      <c r="Q71" s="401"/>
      <c r="R71" s="401"/>
      <c r="S71" s="401"/>
      <c r="T71" s="401"/>
      <c r="U71" s="401"/>
      <c r="V71" s="401"/>
      <c r="W71" s="401"/>
      <c r="X71" s="401"/>
      <c r="Y71" s="401"/>
      <c r="Z71" s="401"/>
      <c r="AA71" s="401"/>
      <c r="AB71" s="401"/>
      <c r="AC71" s="401"/>
      <c r="AD71" s="401"/>
      <c r="AE71" s="401"/>
      <c r="AF71" s="401"/>
      <c r="AG71" s="401"/>
      <c r="AH71" s="401"/>
      <c r="AI71" s="401"/>
      <c r="AJ71" s="401"/>
      <c r="AK71" s="401"/>
      <c r="AL71" s="401"/>
      <c r="AM71" s="401"/>
      <c r="AN71" s="401"/>
      <c r="AO71" s="401"/>
      <c r="AP71" s="401"/>
      <c r="AQ71" s="401"/>
      <c r="AR71" s="401"/>
      <c r="AS71" s="401"/>
      <c r="AT71" s="401"/>
      <c r="AU71" s="401"/>
      <c r="AV71" s="401"/>
      <c r="AW71" s="401"/>
      <c r="AX71" s="401"/>
      <c r="AY71" s="401"/>
      <c r="AZ71" s="402"/>
      <c r="BA71" s="403"/>
      <c r="BB71" s="403"/>
      <c r="BC71" s="403"/>
      <c r="BD71" s="403"/>
      <c r="BE71" s="403"/>
      <c r="BF71" s="403"/>
      <c r="BG71" s="403"/>
      <c r="BH71" s="403"/>
      <c r="BI71" s="403"/>
      <c r="BJ71" s="403"/>
      <c r="BK71" s="403"/>
      <c r="BL71" s="403"/>
      <c r="BM71" s="403"/>
      <c r="BN71" s="403"/>
      <c r="BO71" s="403"/>
      <c r="BP71" s="403"/>
      <c r="BQ71" s="403"/>
      <c r="BR71" s="403"/>
      <c r="BS71" s="403"/>
      <c r="BT71" s="403"/>
      <c r="BU71" s="403"/>
      <c r="BV71" s="403"/>
      <c r="BW71" s="403"/>
      <c r="BX71" s="403"/>
      <c r="BY71" s="403"/>
      <c r="BZ71" s="403"/>
      <c r="CA71" s="403"/>
      <c r="CB71" s="403"/>
      <c r="CC71" s="403"/>
      <c r="CD71" s="403"/>
      <c r="CE71" s="403"/>
      <c r="CF71" s="403"/>
    </row>
    <row r="72" spans="1:84" ht="13.5" customHeight="1">
      <c r="A72" s="398"/>
      <c r="B72" s="398"/>
      <c r="C72" s="398"/>
      <c r="D72" s="399"/>
      <c r="E72" s="400"/>
      <c r="F72" s="400"/>
      <c r="G72" s="401"/>
      <c r="H72" s="401"/>
      <c r="I72" s="401"/>
      <c r="J72" s="401"/>
      <c r="K72" s="401"/>
      <c r="L72" s="401"/>
      <c r="M72" s="401"/>
      <c r="N72" s="401"/>
      <c r="O72" s="401"/>
      <c r="P72" s="401"/>
      <c r="Q72" s="401"/>
      <c r="R72" s="401"/>
      <c r="S72" s="401"/>
      <c r="T72" s="401"/>
      <c r="U72" s="401"/>
      <c r="V72" s="401"/>
      <c r="W72" s="401"/>
      <c r="X72" s="401"/>
      <c r="Y72" s="401"/>
      <c r="Z72" s="401"/>
      <c r="AA72" s="401"/>
      <c r="AB72" s="401"/>
      <c r="AC72" s="401"/>
      <c r="AD72" s="401"/>
      <c r="AE72" s="401"/>
      <c r="AF72" s="401"/>
      <c r="AG72" s="401"/>
      <c r="AH72" s="401"/>
      <c r="AI72" s="401"/>
      <c r="AJ72" s="401"/>
      <c r="AK72" s="401"/>
      <c r="AL72" s="401"/>
      <c r="AM72" s="401"/>
      <c r="AN72" s="401"/>
      <c r="AO72" s="401"/>
      <c r="AP72" s="401"/>
      <c r="AQ72" s="401"/>
      <c r="AR72" s="401"/>
      <c r="AS72" s="401"/>
      <c r="AT72" s="401"/>
      <c r="AU72" s="401"/>
      <c r="AV72" s="401"/>
      <c r="AW72" s="401"/>
      <c r="AX72" s="401"/>
      <c r="AY72" s="401"/>
      <c r="AZ72" s="402"/>
      <c r="BA72" s="403"/>
      <c r="BB72" s="403"/>
      <c r="BC72" s="403"/>
      <c r="BD72" s="403"/>
      <c r="BE72" s="403"/>
      <c r="BF72" s="403"/>
      <c r="BG72" s="403"/>
      <c r="BH72" s="403"/>
      <c r="BI72" s="403"/>
      <c r="BJ72" s="403"/>
      <c r="BK72" s="403"/>
      <c r="BL72" s="403"/>
      <c r="BM72" s="403"/>
      <c r="BN72" s="403"/>
      <c r="BO72" s="403"/>
      <c r="BP72" s="403"/>
      <c r="BQ72" s="403"/>
      <c r="BR72" s="403"/>
      <c r="BS72" s="403"/>
      <c r="BT72" s="403"/>
      <c r="BU72" s="403"/>
      <c r="BV72" s="403"/>
      <c r="BW72" s="403"/>
      <c r="BX72" s="403"/>
      <c r="BY72" s="403"/>
      <c r="BZ72" s="403"/>
      <c r="CA72" s="403"/>
      <c r="CB72" s="403"/>
      <c r="CC72" s="403"/>
      <c r="CD72" s="403"/>
      <c r="CE72" s="403"/>
      <c r="CF72" s="403"/>
    </row>
    <row r="73" spans="1:84" ht="13.5" customHeight="1">
      <c r="A73" s="398"/>
      <c r="B73" s="398"/>
      <c r="C73" s="398"/>
      <c r="D73" s="399"/>
      <c r="E73" s="400"/>
      <c r="F73" s="400"/>
      <c r="G73" s="401"/>
      <c r="H73" s="401"/>
      <c r="I73" s="401"/>
      <c r="J73" s="401"/>
      <c r="K73" s="401"/>
      <c r="L73" s="401"/>
      <c r="M73" s="401"/>
      <c r="N73" s="401"/>
      <c r="O73" s="401"/>
      <c r="P73" s="401"/>
      <c r="Q73" s="401"/>
      <c r="R73" s="401"/>
      <c r="S73" s="401"/>
      <c r="T73" s="401"/>
      <c r="U73" s="401"/>
      <c r="V73" s="401"/>
      <c r="W73" s="401"/>
      <c r="X73" s="401"/>
      <c r="Y73" s="401"/>
      <c r="Z73" s="401"/>
      <c r="AA73" s="401"/>
      <c r="AB73" s="401"/>
      <c r="AC73" s="401"/>
      <c r="AD73" s="401"/>
      <c r="AE73" s="401"/>
      <c r="AF73" s="401"/>
      <c r="AG73" s="401"/>
      <c r="AH73" s="401"/>
      <c r="AI73" s="401"/>
      <c r="AJ73" s="401"/>
      <c r="AK73" s="401"/>
      <c r="AL73" s="401"/>
      <c r="AM73" s="401"/>
      <c r="AN73" s="401"/>
      <c r="AO73" s="401"/>
      <c r="AP73" s="401"/>
      <c r="AQ73" s="401"/>
      <c r="AR73" s="401"/>
      <c r="AS73" s="401"/>
      <c r="AT73" s="401"/>
      <c r="AU73" s="401"/>
      <c r="AV73" s="401"/>
      <c r="AW73" s="401"/>
      <c r="AX73" s="401"/>
      <c r="AY73" s="401"/>
      <c r="AZ73" s="402"/>
      <c r="BA73" s="403"/>
      <c r="BB73" s="403"/>
      <c r="BC73" s="403"/>
      <c r="BD73" s="403"/>
      <c r="BE73" s="403"/>
      <c r="BF73" s="403"/>
      <c r="BG73" s="403"/>
      <c r="BH73" s="403"/>
      <c r="BI73" s="403"/>
      <c r="BJ73" s="403"/>
      <c r="BK73" s="403"/>
      <c r="BL73" s="403"/>
      <c r="BM73" s="403"/>
      <c r="BN73" s="403"/>
      <c r="BO73" s="403"/>
      <c r="BP73" s="403"/>
      <c r="BQ73" s="403"/>
      <c r="BR73" s="403"/>
      <c r="BS73" s="403"/>
      <c r="BT73" s="403"/>
      <c r="BU73" s="403"/>
      <c r="BV73" s="403"/>
      <c r="BW73" s="403"/>
      <c r="BX73" s="403"/>
      <c r="BY73" s="403"/>
      <c r="BZ73" s="403"/>
      <c r="CA73" s="403"/>
      <c r="CB73" s="403"/>
      <c r="CC73" s="403"/>
      <c r="CD73" s="403"/>
      <c r="CE73" s="403"/>
      <c r="CF73" s="403"/>
    </row>
    <row r="74" spans="1:84" ht="13.5" customHeight="1">
      <c r="A74" s="398"/>
      <c r="B74" s="398"/>
      <c r="C74" s="398"/>
      <c r="D74" s="399"/>
      <c r="E74" s="400"/>
      <c r="F74" s="400"/>
      <c r="G74" s="401"/>
      <c r="H74" s="401"/>
      <c r="I74" s="401"/>
      <c r="J74" s="401"/>
      <c r="K74" s="401"/>
      <c r="L74" s="401"/>
      <c r="M74" s="401"/>
      <c r="N74" s="401"/>
      <c r="O74" s="401"/>
      <c r="P74" s="401"/>
      <c r="Q74" s="401"/>
      <c r="R74" s="401"/>
      <c r="S74" s="401"/>
      <c r="T74" s="401"/>
      <c r="U74" s="401"/>
      <c r="V74" s="401"/>
      <c r="W74" s="401"/>
      <c r="X74" s="401"/>
      <c r="Y74" s="401"/>
      <c r="Z74" s="401"/>
      <c r="AA74" s="401"/>
      <c r="AB74" s="401"/>
      <c r="AC74" s="401"/>
      <c r="AD74" s="401"/>
      <c r="AE74" s="401"/>
      <c r="AF74" s="401"/>
      <c r="AG74" s="401"/>
      <c r="AH74" s="401"/>
      <c r="AI74" s="401"/>
      <c r="AJ74" s="401"/>
      <c r="AK74" s="401"/>
      <c r="AL74" s="401"/>
      <c r="AM74" s="401"/>
      <c r="AN74" s="401"/>
      <c r="AO74" s="401"/>
      <c r="AP74" s="401"/>
      <c r="AQ74" s="401"/>
      <c r="AR74" s="401"/>
      <c r="AS74" s="401"/>
      <c r="AT74" s="401"/>
      <c r="AU74" s="401"/>
      <c r="AV74" s="401"/>
      <c r="AW74" s="401"/>
      <c r="AX74" s="401"/>
      <c r="AY74" s="401"/>
      <c r="AZ74" s="402"/>
      <c r="BA74" s="403"/>
      <c r="BB74" s="403"/>
      <c r="BC74" s="403"/>
      <c r="BD74" s="403"/>
      <c r="BE74" s="403"/>
      <c r="BF74" s="403"/>
      <c r="BG74" s="403"/>
      <c r="BH74" s="403"/>
      <c r="BI74" s="403"/>
      <c r="BJ74" s="403"/>
      <c r="BK74" s="403"/>
      <c r="BL74" s="403"/>
      <c r="BM74" s="403"/>
      <c r="BN74" s="403"/>
      <c r="BO74" s="403"/>
      <c r="BP74" s="403"/>
      <c r="BQ74" s="403"/>
      <c r="BR74" s="403"/>
      <c r="BS74" s="403"/>
      <c r="BT74" s="403"/>
      <c r="BU74" s="403"/>
      <c r="BV74" s="403"/>
      <c r="BW74" s="403"/>
      <c r="BX74" s="403"/>
      <c r="BY74" s="403"/>
      <c r="BZ74" s="403"/>
      <c r="CA74" s="403"/>
      <c r="CB74" s="403"/>
      <c r="CC74" s="403"/>
      <c r="CD74" s="403"/>
      <c r="CE74" s="403"/>
      <c r="CF74" s="403"/>
    </row>
    <row r="75" spans="1:84" ht="13.5" customHeight="1">
      <c r="A75" s="398"/>
      <c r="B75" s="398"/>
      <c r="C75" s="398"/>
      <c r="D75" s="399"/>
      <c r="E75" s="400"/>
      <c r="F75" s="400"/>
      <c r="G75" s="401"/>
      <c r="H75" s="401"/>
      <c r="I75" s="401"/>
      <c r="J75" s="401"/>
      <c r="K75" s="401"/>
      <c r="L75" s="401"/>
      <c r="M75" s="401"/>
      <c r="N75" s="401"/>
      <c r="O75" s="401"/>
      <c r="P75" s="401"/>
      <c r="Q75" s="401"/>
      <c r="R75" s="401"/>
      <c r="S75" s="401"/>
      <c r="T75" s="401"/>
      <c r="U75" s="401"/>
      <c r="V75" s="401"/>
      <c r="W75" s="401"/>
      <c r="X75" s="401"/>
      <c r="Y75" s="401"/>
      <c r="Z75" s="401"/>
      <c r="AA75" s="401"/>
      <c r="AB75" s="401"/>
      <c r="AC75" s="401"/>
      <c r="AD75" s="401"/>
      <c r="AE75" s="401"/>
      <c r="AF75" s="401"/>
      <c r="AG75" s="401"/>
      <c r="AH75" s="401"/>
      <c r="AI75" s="401"/>
      <c r="AJ75" s="401"/>
      <c r="AK75" s="401"/>
      <c r="AL75" s="401"/>
      <c r="AM75" s="401"/>
      <c r="AN75" s="401"/>
      <c r="AO75" s="401"/>
      <c r="AP75" s="401"/>
      <c r="AQ75" s="401"/>
      <c r="AR75" s="401"/>
      <c r="AS75" s="401"/>
      <c r="AT75" s="401"/>
      <c r="AU75" s="401"/>
      <c r="AV75" s="401"/>
      <c r="AW75" s="401"/>
      <c r="AX75" s="401"/>
      <c r="AY75" s="401"/>
      <c r="AZ75" s="402"/>
      <c r="BA75" s="403"/>
      <c r="BB75" s="403"/>
      <c r="BC75" s="403"/>
      <c r="BD75" s="403"/>
      <c r="BE75" s="403"/>
      <c r="BF75" s="403"/>
      <c r="BG75" s="403"/>
      <c r="BH75" s="403"/>
      <c r="BI75" s="403"/>
      <c r="BJ75" s="403"/>
      <c r="BK75" s="403"/>
      <c r="BL75" s="403"/>
      <c r="BM75" s="403"/>
      <c r="BN75" s="403"/>
      <c r="BO75" s="403"/>
      <c r="BP75" s="403"/>
      <c r="BQ75" s="403"/>
      <c r="BR75" s="403"/>
      <c r="BS75" s="403"/>
      <c r="BT75" s="403"/>
      <c r="BU75" s="403"/>
      <c r="BV75" s="403"/>
      <c r="BW75" s="403"/>
      <c r="BX75" s="403"/>
      <c r="BY75" s="403"/>
      <c r="BZ75" s="403"/>
      <c r="CA75" s="403"/>
      <c r="CB75" s="403"/>
      <c r="CC75" s="403"/>
      <c r="CD75" s="403"/>
      <c r="CE75" s="403"/>
      <c r="CF75" s="403"/>
    </row>
    <row r="76" spans="1:84" ht="13.5" customHeight="1">
      <c r="A76" s="398"/>
      <c r="B76" s="398"/>
      <c r="C76" s="398"/>
      <c r="D76" s="399"/>
      <c r="E76" s="400"/>
      <c r="F76" s="400"/>
      <c r="G76" s="401"/>
      <c r="H76" s="401"/>
      <c r="I76" s="401"/>
      <c r="J76" s="401"/>
      <c r="K76" s="401"/>
      <c r="L76" s="401"/>
      <c r="M76" s="401"/>
      <c r="N76" s="401"/>
      <c r="O76" s="401"/>
      <c r="P76" s="401"/>
      <c r="Q76" s="401"/>
      <c r="R76" s="401"/>
      <c r="S76" s="401"/>
      <c r="T76" s="401"/>
      <c r="U76" s="401"/>
      <c r="V76" s="401"/>
      <c r="W76" s="401"/>
      <c r="X76" s="401"/>
      <c r="Y76" s="401"/>
      <c r="Z76" s="401"/>
      <c r="AA76" s="401"/>
      <c r="AB76" s="401"/>
      <c r="AC76" s="401"/>
      <c r="AD76" s="401"/>
      <c r="AE76" s="401"/>
      <c r="AF76" s="401"/>
      <c r="AG76" s="401"/>
      <c r="AH76" s="401"/>
      <c r="AI76" s="401"/>
      <c r="AJ76" s="401"/>
      <c r="AK76" s="401"/>
      <c r="AL76" s="401"/>
      <c r="AM76" s="401"/>
      <c r="AN76" s="401"/>
      <c r="AO76" s="401"/>
      <c r="AP76" s="401"/>
      <c r="AQ76" s="401"/>
      <c r="AR76" s="401"/>
      <c r="AS76" s="401"/>
      <c r="AT76" s="401"/>
      <c r="AU76" s="401"/>
      <c r="AV76" s="401"/>
      <c r="AW76" s="401"/>
      <c r="AX76" s="401"/>
      <c r="AY76" s="401"/>
      <c r="AZ76" s="402"/>
      <c r="BA76" s="403"/>
      <c r="BB76" s="403"/>
      <c r="BC76" s="403"/>
      <c r="BD76" s="403"/>
      <c r="BE76" s="403"/>
      <c r="BF76" s="403"/>
      <c r="BG76" s="403"/>
      <c r="BH76" s="403"/>
      <c r="BI76" s="403"/>
      <c r="BJ76" s="403"/>
      <c r="BK76" s="403"/>
      <c r="BL76" s="403"/>
      <c r="BM76" s="403"/>
      <c r="BN76" s="403"/>
      <c r="BO76" s="403"/>
      <c r="BP76" s="403"/>
      <c r="BQ76" s="403"/>
      <c r="BR76" s="403"/>
      <c r="BS76" s="403"/>
      <c r="BT76" s="403"/>
      <c r="BU76" s="403"/>
      <c r="BV76" s="403"/>
      <c r="BW76" s="403"/>
      <c r="BX76" s="403"/>
      <c r="BY76" s="403"/>
      <c r="BZ76" s="403"/>
      <c r="CA76" s="403"/>
      <c r="CB76" s="403"/>
      <c r="CC76" s="403"/>
      <c r="CD76" s="403"/>
      <c r="CE76" s="403"/>
      <c r="CF76" s="403"/>
    </row>
    <row r="77" spans="1:84" ht="13.5" customHeight="1">
      <c r="A77" s="398"/>
      <c r="B77" s="398"/>
      <c r="C77" s="398"/>
      <c r="D77" s="399"/>
      <c r="E77" s="400"/>
      <c r="F77" s="400"/>
      <c r="G77" s="401"/>
      <c r="H77" s="401"/>
      <c r="I77" s="401"/>
      <c r="J77" s="401"/>
      <c r="K77" s="401"/>
      <c r="L77" s="401"/>
      <c r="M77" s="401"/>
      <c r="N77" s="401"/>
      <c r="O77" s="401"/>
      <c r="P77" s="401"/>
      <c r="Q77" s="401"/>
      <c r="R77" s="401"/>
      <c r="S77" s="401"/>
      <c r="T77" s="401"/>
      <c r="U77" s="401"/>
      <c r="V77" s="401"/>
      <c r="W77" s="401"/>
      <c r="X77" s="401"/>
      <c r="Y77" s="401"/>
      <c r="Z77" s="401"/>
      <c r="AA77" s="401"/>
      <c r="AB77" s="401"/>
      <c r="AC77" s="401"/>
      <c r="AD77" s="401"/>
      <c r="AE77" s="401"/>
      <c r="AF77" s="401"/>
      <c r="AG77" s="401"/>
      <c r="AH77" s="401"/>
      <c r="AI77" s="401"/>
      <c r="AJ77" s="401"/>
      <c r="AK77" s="401"/>
      <c r="AL77" s="401"/>
      <c r="AM77" s="401"/>
      <c r="AN77" s="401"/>
      <c r="AO77" s="401"/>
      <c r="AP77" s="401"/>
      <c r="AQ77" s="401"/>
      <c r="AR77" s="401"/>
      <c r="AS77" s="401"/>
      <c r="AT77" s="401"/>
      <c r="AU77" s="401"/>
      <c r="AV77" s="401"/>
      <c r="AW77" s="401"/>
      <c r="AX77" s="401"/>
      <c r="AY77" s="401"/>
      <c r="AZ77" s="402"/>
      <c r="BA77" s="403"/>
      <c r="BB77" s="403"/>
      <c r="BC77" s="403"/>
      <c r="BD77" s="403"/>
      <c r="BE77" s="403"/>
      <c r="BF77" s="403"/>
      <c r="BG77" s="403"/>
      <c r="BH77" s="403"/>
      <c r="BI77" s="403"/>
      <c r="BJ77" s="403"/>
      <c r="BK77" s="403"/>
      <c r="BL77" s="403"/>
      <c r="BM77" s="403"/>
      <c r="BN77" s="403"/>
      <c r="BO77" s="403"/>
      <c r="BP77" s="403"/>
      <c r="BQ77" s="403"/>
      <c r="BR77" s="403"/>
      <c r="BS77" s="403"/>
      <c r="BT77" s="403"/>
      <c r="BU77" s="403"/>
      <c r="BV77" s="403"/>
      <c r="BW77" s="403"/>
      <c r="BX77" s="403"/>
      <c r="BY77" s="403"/>
      <c r="BZ77" s="403"/>
      <c r="CA77" s="403"/>
      <c r="CB77" s="403"/>
      <c r="CC77" s="403"/>
      <c r="CD77" s="403"/>
      <c r="CE77" s="403"/>
      <c r="CF77" s="403"/>
    </row>
    <row r="78" spans="1:84" ht="13.5" customHeight="1">
      <c r="A78" s="398"/>
      <c r="B78" s="398"/>
      <c r="C78" s="398"/>
      <c r="D78" s="399"/>
      <c r="E78" s="400"/>
      <c r="F78" s="400"/>
      <c r="G78" s="401"/>
      <c r="H78" s="401"/>
      <c r="I78" s="401"/>
      <c r="J78" s="401"/>
      <c r="K78" s="401"/>
      <c r="L78" s="401"/>
      <c r="M78" s="401"/>
      <c r="N78" s="401"/>
      <c r="O78" s="401"/>
      <c r="P78" s="401"/>
      <c r="Q78" s="401"/>
      <c r="R78" s="401"/>
      <c r="S78" s="401"/>
      <c r="T78" s="401"/>
      <c r="U78" s="401"/>
      <c r="V78" s="401"/>
      <c r="W78" s="401"/>
      <c r="X78" s="401"/>
      <c r="Y78" s="401"/>
      <c r="Z78" s="401"/>
      <c r="AA78" s="401"/>
      <c r="AB78" s="401"/>
      <c r="AC78" s="401"/>
      <c r="AD78" s="401"/>
      <c r="AE78" s="401"/>
      <c r="AF78" s="401"/>
      <c r="AG78" s="401"/>
      <c r="AH78" s="401"/>
      <c r="AI78" s="401"/>
      <c r="AJ78" s="401"/>
      <c r="AK78" s="401"/>
      <c r="AL78" s="401"/>
      <c r="AM78" s="401"/>
      <c r="AN78" s="401"/>
      <c r="AO78" s="401"/>
      <c r="AP78" s="401"/>
      <c r="AQ78" s="401"/>
      <c r="AR78" s="401"/>
      <c r="AS78" s="401"/>
      <c r="AT78" s="401"/>
      <c r="AU78" s="401"/>
      <c r="AV78" s="401"/>
      <c r="AW78" s="401"/>
      <c r="AX78" s="401"/>
      <c r="AY78" s="401"/>
      <c r="AZ78" s="402"/>
      <c r="BA78" s="403"/>
      <c r="BB78" s="403"/>
      <c r="BC78" s="403"/>
      <c r="BD78" s="403"/>
      <c r="BE78" s="403"/>
      <c r="BF78" s="403"/>
      <c r="BG78" s="403"/>
      <c r="BH78" s="403"/>
      <c r="BI78" s="403"/>
      <c r="BJ78" s="403"/>
      <c r="BK78" s="403"/>
      <c r="BL78" s="403"/>
      <c r="BM78" s="403"/>
      <c r="BN78" s="403"/>
      <c r="BO78" s="403"/>
      <c r="BP78" s="403"/>
      <c r="BQ78" s="403"/>
      <c r="BR78" s="403"/>
      <c r="BS78" s="403"/>
      <c r="BT78" s="403"/>
      <c r="BU78" s="403"/>
      <c r="BV78" s="403"/>
      <c r="BW78" s="403"/>
      <c r="BX78" s="403"/>
      <c r="BY78" s="403"/>
      <c r="BZ78" s="403"/>
      <c r="CA78" s="403"/>
      <c r="CB78" s="403"/>
      <c r="CC78" s="403"/>
      <c r="CD78" s="403"/>
      <c r="CE78" s="403"/>
      <c r="CF78" s="403"/>
    </row>
    <row r="79" spans="1:84" ht="13.5" customHeight="1">
      <c r="A79" s="398"/>
      <c r="B79" s="398"/>
      <c r="C79" s="398"/>
      <c r="D79" s="399"/>
      <c r="E79" s="400"/>
      <c r="F79" s="400"/>
      <c r="G79" s="401"/>
      <c r="H79" s="401"/>
      <c r="I79" s="401"/>
      <c r="J79" s="401"/>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K79" s="401"/>
      <c r="AL79" s="401"/>
      <c r="AM79" s="401"/>
      <c r="AN79" s="401"/>
      <c r="AO79" s="401"/>
      <c r="AP79" s="401"/>
      <c r="AQ79" s="401"/>
      <c r="AR79" s="401"/>
      <c r="AS79" s="401"/>
      <c r="AT79" s="401"/>
      <c r="AU79" s="401"/>
      <c r="AV79" s="401"/>
      <c r="AW79" s="401"/>
      <c r="AX79" s="401"/>
      <c r="AY79" s="401"/>
      <c r="AZ79" s="402"/>
      <c r="BA79" s="403"/>
      <c r="BB79" s="403"/>
      <c r="BC79" s="403"/>
      <c r="BD79" s="403"/>
      <c r="BE79" s="403"/>
      <c r="BF79" s="403"/>
      <c r="BG79" s="403"/>
      <c r="BH79" s="403"/>
      <c r="BI79" s="403"/>
      <c r="BJ79" s="403"/>
      <c r="BK79" s="403"/>
      <c r="BL79" s="403"/>
      <c r="BM79" s="403"/>
      <c r="BN79" s="403"/>
      <c r="BO79" s="403"/>
      <c r="BP79" s="403"/>
      <c r="BQ79" s="403"/>
      <c r="BR79" s="403"/>
      <c r="BS79" s="403"/>
      <c r="BT79" s="403"/>
      <c r="BU79" s="403"/>
      <c r="BV79" s="403"/>
      <c r="BW79" s="403"/>
      <c r="BX79" s="403"/>
      <c r="BY79" s="403"/>
      <c r="BZ79" s="403"/>
      <c r="CA79" s="403"/>
      <c r="CB79" s="403"/>
      <c r="CC79" s="403"/>
      <c r="CD79" s="403"/>
      <c r="CE79" s="403"/>
      <c r="CF79" s="403"/>
    </row>
    <row r="80" spans="1:84" ht="13.5" customHeight="1">
      <c r="A80" s="398"/>
      <c r="B80" s="398"/>
      <c r="C80" s="398"/>
      <c r="D80" s="399"/>
      <c r="E80" s="400"/>
      <c r="F80" s="400"/>
      <c r="G80" s="401"/>
      <c r="H80" s="401"/>
      <c r="I80" s="401"/>
      <c r="J80" s="401"/>
      <c r="K80" s="401"/>
      <c r="L80" s="401"/>
      <c r="M80" s="401"/>
      <c r="N80" s="401"/>
      <c r="O80" s="401"/>
      <c r="P80" s="401"/>
      <c r="Q80" s="401"/>
      <c r="R80" s="401"/>
      <c r="S80" s="401"/>
      <c r="T80" s="401"/>
      <c r="U80" s="401"/>
      <c r="V80" s="401"/>
      <c r="W80" s="401"/>
      <c r="X80" s="401"/>
      <c r="Y80" s="401"/>
      <c r="Z80" s="401"/>
      <c r="AA80" s="401"/>
      <c r="AB80" s="401"/>
      <c r="AC80" s="401"/>
      <c r="AD80" s="401"/>
      <c r="AE80" s="401"/>
      <c r="AF80" s="401"/>
      <c r="AG80" s="401"/>
      <c r="AH80" s="401"/>
      <c r="AI80" s="401"/>
      <c r="AJ80" s="401"/>
      <c r="AK80" s="401"/>
      <c r="AL80" s="401"/>
      <c r="AM80" s="401"/>
      <c r="AN80" s="401"/>
      <c r="AO80" s="401"/>
      <c r="AP80" s="401"/>
      <c r="AQ80" s="401"/>
      <c r="AR80" s="401"/>
      <c r="AS80" s="401"/>
      <c r="AT80" s="401"/>
      <c r="AU80" s="401"/>
      <c r="AV80" s="401"/>
      <c r="AW80" s="401"/>
      <c r="AX80" s="401"/>
      <c r="AY80" s="401"/>
      <c r="AZ80" s="402"/>
      <c r="BA80" s="403"/>
      <c r="BB80" s="403"/>
      <c r="BC80" s="403"/>
      <c r="BD80" s="403"/>
      <c r="BE80" s="403"/>
      <c r="BF80" s="403"/>
      <c r="BG80" s="403"/>
      <c r="BH80" s="403"/>
      <c r="BI80" s="403"/>
      <c r="BJ80" s="403"/>
      <c r="BK80" s="403"/>
      <c r="BL80" s="403"/>
      <c r="BM80" s="403"/>
      <c r="BN80" s="403"/>
      <c r="BO80" s="403"/>
      <c r="BP80" s="403"/>
      <c r="BQ80" s="403"/>
      <c r="BR80" s="403"/>
      <c r="BS80" s="403"/>
      <c r="BT80" s="403"/>
      <c r="BU80" s="403"/>
      <c r="BV80" s="403"/>
      <c r="BW80" s="403"/>
      <c r="BX80" s="403"/>
      <c r="BY80" s="403"/>
      <c r="BZ80" s="403"/>
      <c r="CA80" s="403"/>
      <c r="CB80" s="403"/>
      <c r="CC80" s="403"/>
      <c r="CD80" s="403"/>
      <c r="CE80" s="403"/>
      <c r="CF80" s="403"/>
    </row>
    <row r="81" spans="1:84" ht="13.5" customHeight="1">
      <c r="A81" s="398"/>
      <c r="B81" s="398"/>
      <c r="C81" s="398"/>
      <c r="D81" s="399"/>
      <c r="E81" s="400"/>
      <c r="F81" s="400"/>
      <c r="G81" s="401"/>
      <c r="H81" s="401"/>
      <c r="I81" s="401"/>
      <c r="J81" s="401"/>
      <c r="K81" s="401"/>
      <c r="L81" s="401"/>
      <c r="M81" s="401"/>
      <c r="N81" s="401"/>
      <c r="O81" s="401"/>
      <c r="P81" s="401"/>
      <c r="Q81" s="401"/>
      <c r="R81" s="401"/>
      <c r="S81" s="401"/>
      <c r="T81" s="401"/>
      <c r="U81" s="401"/>
      <c r="V81" s="401"/>
      <c r="W81" s="401"/>
      <c r="X81" s="401"/>
      <c r="Y81" s="401"/>
      <c r="Z81" s="401"/>
      <c r="AA81" s="401"/>
      <c r="AB81" s="40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1"/>
      <c r="AY81" s="401"/>
      <c r="AZ81" s="402"/>
      <c r="BA81" s="403"/>
      <c r="BB81" s="403"/>
      <c r="BC81" s="403"/>
      <c r="BD81" s="403"/>
      <c r="BE81" s="403"/>
      <c r="BF81" s="403"/>
      <c r="BG81" s="403"/>
      <c r="BH81" s="403"/>
      <c r="BI81" s="403"/>
      <c r="BJ81" s="403"/>
      <c r="BK81" s="403"/>
      <c r="BL81" s="403"/>
      <c r="BM81" s="403"/>
      <c r="BN81" s="403"/>
      <c r="BO81" s="403"/>
      <c r="BP81" s="403"/>
      <c r="BQ81" s="403"/>
      <c r="BR81" s="403"/>
      <c r="BS81" s="403"/>
      <c r="BT81" s="403"/>
      <c r="BU81" s="403"/>
      <c r="BV81" s="403"/>
      <c r="BW81" s="403"/>
      <c r="BX81" s="403"/>
      <c r="BY81" s="403"/>
      <c r="BZ81" s="403"/>
      <c r="CA81" s="403"/>
      <c r="CB81" s="403"/>
      <c r="CC81" s="403"/>
      <c r="CD81" s="403"/>
      <c r="CE81" s="403"/>
      <c r="CF81" s="403"/>
    </row>
    <row r="82" spans="1:84" ht="13.5" customHeight="1">
      <c r="A82" s="398"/>
      <c r="B82" s="398"/>
      <c r="C82" s="398"/>
      <c r="D82" s="399"/>
      <c r="E82" s="400"/>
      <c r="F82" s="400"/>
      <c r="G82" s="401"/>
      <c r="H82" s="401"/>
      <c r="I82" s="401"/>
      <c r="J82" s="401"/>
      <c r="K82" s="401"/>
      <c r="L82" s="401"/>
      <c r="M82" s="401"/>
      <c r="N82" s="401"/>
      <c r="O82" s="401"/>
      <c r="P82" s="401"/>
      <c r="Q82" s="401"/>
      <c r="R82" s="401"/>
      <c r="S82" s="401"/>
      <c r="T82" s="401"/>
      <c r="U82" s="401"/>
      <c r="V82" s="401"/>
      <c r="W82" s="401"/>
      <c r="X82" s="401"/>
      <c r="Y82" s="401"/>
      <c r="Z82" s="401"/>
      <c r="AA82" s="401"/>
      <c r="AB82" s="401"/>
      <c r="AC82" s="401"/>
      <c r="AD82" s="401"/>
      <c r="AE82" s="401"/>
      <c r="AF82" s="401"/>
      <c r="AG82" s="401"/>
      <c r="AH82" s="401"/>
      <c r="AI82" s="401"/>
      <c r="AJ82" s="401"/>
      <c r="AK82" s="401"/>
      <c r="AL82" s="401"/>
      <c r="AM82" s="401"/>
      <c r="AN82" s="401"/>
      <c r="AO82" s="401"/>
      <c r="AP82" s="401"/>
      <c r="AQ82" s="401"/>
      <c r="AR82" s="401"/>
      <c r="AS82" s="401"/>
      <c r="AT82" s="401"/>
      <c r="AU82" s="401"/>
      <c r="AV82" s="401"/>
      <c r="AW82" s="401"/>
      <c r="AX82" s="401"/>
      <c r="AY82" s="401"/>
      <c r="AZ82" s="402"/>
      <c r="BA82" s="403"/>
      <c r="BB82" s="403"/>
      <c r="BC82" s="403"/>
      <c r="BD82" s="403"/>
      <c r="BE82" s="403"/>
      <c r="BF82" s="403"/>
      <c r="BG82" s="403"/>
      <c r="BH82" s="403"/>
      <c r="BI82" s="403"/>
      <c r="BJ82" s="403"/>
      <c r="BK82" s="403"/>
      <c r="BL82" s="403"/>
      <c r="BM82" s="403"/>
      <c r="BN82" s="403"/>
      <c r="BO82" s="403"/>
      <c r="BP82" s="403"/>
      <c r="BQ82" s="403"/>
      <c r="BR82" s="403"/>
      <c r="BS82" s="403"/>
      <c r="BT82" s="403"/>
      <c r="BU82" s="403"/>
      <c r="BV82" s="403"/>
      <c r="BW82" s="403"/>
      <c r="BX82" s="403"/>
      <c r="BY82" s="403"/>
      <c r="BZ82" s="403"/>
      <c r="CA82" s="403"/>
      <c r="CB82" s="403"/>
      <c r="CC82" s="403"/>
      <c r="CD82" s="403"/>
      <c r="CE82" s="403"/>
      <c r="CF82" s="403"/>
    </row>
    <row r="83" spans="1:84" ht="13.5" customHeight="1">
      <c r="A83" s="398"/>
      <c r="B83" s="398"/>
      <c r="C83" s="398"/>
      <c r="D83" s="399"/>
      <c r="E83" s="400"/>
      <c r="F83" s="400"/>
      <c r="G83" s="401"/>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401"/>
      <c r="AL83" s="401"/>
      <c r="AM83" s="401"/>
      <c r="AN83" s="401"/>
      <c r="AO83" s="401"/>
      <c r="AP83" s="401"/>
      <c r="AQ83" s="401"/>
      <c r="AR83" s="401"/>
      <c r="AS83" s="401"/>
      <c r="AT83" s="401"/>
      <c r="AU83" s="401"/>
      <c r="AV83" s="401"/>
      <c r="AW83" s="401"/>
      <c r="AX83" s="401"/>
      <c r="AY83" s="401"/>
      <c r="AZ83" s="402"/>
      <c r="BA83" s="403"/>
      <c r="BB83" s="403"/>
      <c r="BC83" s="403"/>
      <c r="BD83" s="403"/>
      <c r="BE83" s="403"/>
      <c r="BF83" s="403"/>
      <c r="BG83" s="403"/>
      <c r="BH83" s="403"/>
      <c r="BI83" s="403"/>
      <c r="BJ83" s="403"/>
      <c r="BK83" s="403"/>
      <c r="BL83" s="403"/>
      <c r="BM83" s="403"/>
      <c r="BN83" s="403"/>
      <c r="BO83" s="403"/>
      <c r="BP83" s="403"/>
      <c r="BQ83" s="403"/>
      <c r="BR83" s="403"/>
      <c r="BS83" s="403"/>
      <c r="BT83" s="403"/>
      <c r="BU83" s="403"/>
      <c r="BV83" s="403"/>
      <c r="BW83" s="403"/>
      <c r="BX83" s="403"/>
      <c r="BY83" s="403"/>
      <c r="BZ83" s="403"/>
      <c r="CA83" s="403"/>
      <c r="CB83" s="403"/>
      <c r="CC83" s="403"/>
      <c r="CD83" s="403"/>
      <c r="CE83" s="403"/>
      <c r="CF83" s="403"/>
    </row>
    <row r="84" spans="1:84" ht="13.5" customHeight="1">
      <c r="A84" s="398"/>
      <c r="B84" s="398"/>
      <c r="C84" s="398"/>
      <c r="D84" s="399"/>
      <c r="E84" s="400"/>
      <c r="F84" s="400"/>
      <c r="G84" s="401"/>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401"/>
      <c r="AL84" s="401"/>
      <c r="AM84" s="401"/>
      <c r="AN84" s="401"/>
      <c r="AO84" s="401"/>
      <c r="AP84" s="401"/>
      <c r="AQ84" s="401"/>
      <c r="AR84" s="401"/>
      <c r="AS84" s="401"/>
      <c r="AT84" s="401"/>
      <c r="AU84" s="401"/>
      <c r="AV84" s="401"/>
      <c r="AW84" s="401"/>
      <c r="AX84" s="401"/>
      <c r="AY84" s="401"/>
      <c r="AZ84" s="402"/>
      <c r="BA84" s="403"/>
      <c r="BB84" s="403"/>
      <c r="BC84" s="403"/>
      <c r="BD84" s="403"/>
      <c r="BE84" s="403"/>
      <c r="BF84" s="403"/>
      <c r="BG84" s="403"/>
      <c r="BH84" s="403"/>
      <c r="BI84" s="403"/>
      <c r="BJ84" s="403"/>
      <c r="BK84" s="403"/>
      <c r="BL84" s="403"/>
      <c r="BM84" s="403"/>
      <c r="BN84" s="403"/>
      <c r="BO84" s="403"/>
      <c r="BP84" s="403"/>
      <c r="BQ84" s="403"/>
      <c r="BR84" s="403"/>
      <c r="BS84" s="403"/>
      <c r="BT84" s="403"/>
      <c r="BU84" s="403"/>
      <c r="BV84" s="403"/>
      <c r="BW84" s="403"/>
      <c r="BX84" s="403"/>
      <c r="BY84" s="403"/>
      <c r="BZ84" s="403"/>
      <c r="CA84" s="403"/>
      <c r="CB84" s="403"/>
      <c r="CC84" s="403"/>
      <c r="CD84" s="403"/>
      <c r="CE84" s="403"/>
      <c r="CF84" s="403"/>
    </row>
    <row r="85" spans="1:84" ht="13.5" customHeight="1">
      <c r="A85" s="398"/>
      <c r="B85" s="398"/>
      <c r="C85" s="398"/>
      <c r="D85" s="399"/>
      <c r="E85" s="400"/>
      <c r="F85" s="400"/>
      <c r="G85" s="401"/>
      <c r="H85" s="401"/>
      <c r="I85" s="401"/>
      <c r="J85" s="401"/>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401"/>
      <c r="AL85" s="401"/>
      <c r="AM85" s="401"/>
      <c r="AN85" s="401"/>
      <c r="AO85" s="401"/>
      <c r="AP85" s="401"/>
      <c r="AQ85" s="401"/>
      <c r="AR85" s="401"/>
      <c r="AS85" s="401"/>
      <c r="AT85" s="401"/>
      <c r="AU85" s="401"/>
      <c r="AV85" s="401"/>
      <c r="AW85" s="401"/>
      <c r="AX85" s="401"/>
      <c r="AY85" s="401"/>
      <c r="AZ85" s="402"/>
      <c r="BA85" s="403"/>
      <c r="BB85" s="403"/>
      <c r="BC85" s="403"/>
      <c r="BD85" s="403"/>
      <c r="BE85" s="403"/>
      <c r="BF85" s="403"/>
      <c r="BG85" s="403"/>
      <c r="BH85" s="403"/>
      <c r="BI85" s="403"/>
      <c r="BJ85" s="403"/>
      <c r="BK85" s="403"/>
      <c r="BL85" s="403"/>
      <c r="BM85" s="403"/>
      <c r="BN85" s="403"/>
      <c r="BO85" s="403"/>
      <c r="BP85" s="403"/>
      <c r="BQ85" s="403"/>
      <c r="BR85" s="403"/>
      <c r="BS85" s="403"/>
      <c r="BT85" s="403"/>
      <c r="BU85" s="403"/>
      <c r="BV85" s="403"/>
      <c r="BW85" s="403"/>
      <c r="BX85" s="403"/>
      <c r="BY85" s="403"/>
      <c r="BZ85" s="403"/>
      <c r="CA85" s="403"/>
      <c r="CB85" s="403"/>
      <c r="CC85" s="403"/>
      <c r="CD85" s="403"/>
      <c r="CE85" s="403"/>
      <c r="CF85" s="403"/>
    </row>
    <row r="86" spans="1:84" ht="13.5" customHeight="1">
      <c r="A86" s="398"/>
      <c r="B86" s="398"/>
      <c r="C86" s="398"/>
      <c r="D86" s="399"/>
      <c r="E86" s="400"/>
      <c r="F86" s="400"/>
      <c r="G86" s="401"/>
      <c r="H86" s="401"/>
      <c r="I86" s="401"/>
      <c r="J86" s="401"/>
      <c r="K86" s="401"/>
      <c r="L86" s="401"/>
      <c r="M86" s="401"/>
      <c r="N86" s="401"/>
      <c r="O86" s="401"/>
      <c r="P86" s="401"/>
      <c r="Q86" s="401"/>
      <c r="R86" s="401"/>
      <c r="S86" s="401"/>
      <c r="T86" s="401"/>
      <c r="U86" s="401"/>
      <c r="V86" s="401"/>
      <c r="W86" s="401"/>
      <c r="X86" s="401"/>
      <c r="Y86" s="401"/>
      <c r="Z86" s="401"/>
      <c r="AA86" s="401"/>
      <c r="AB86" s="401"/>
      <c r="AC86" s="401"/>
      <c r="AD86" s="401"/>
      <c r="AE86" s="401"/>
      <c r="AF86" s="401"/>
      <c r="AG86" s="401"/>
      <c r="AH86" s="401"/>
      <c r="AI86" s="401"/>
      <c r="AJ86" s="401"/>
      <c r="AK86" s="401"/>
      <c r="AL86" s="401"/>
      <c r="AM86" s="401"/>
      <c r="AN86" s="401"/>
      <c r="AO86" s="401"/>
      <c r="AP86" s="401"/>
      <c r="AQ86" s="401"/>
      <c r="AR86" s="401"/>
      <c r="AS86" s="401"/>
      <c r="AT86" s="401"/>
      <c r="AU86" s="401"/>
      <c r="AV86" s="401"/>
      <c r="AW86" s="401"/>
      <c r="AX86" s="401"/>
      <c r="AY86" s="401"/>
      <c r="AZ86" s="402"/>
      <c r="BA86" s="403"/>
      <c r="BB86" s="403"/>
      <c r="BC86" s="403"/>
      <c r="BD86" s="403"/>
      <c r="BE86" s="403"/>
      <c r="BF86" s="403"/>
      <c r="BG86" s="403"/>
      <c r="BH86" s="403"/>
      <c r="BI86" s="403"/>
      <c r="BJ86" s="403"/>
      <c r="BK86" s="403"/>
      <c r="BL86" s="403"/>
      <c r="BM86" s="403"/>
      <c r="BN86" s="403"/>
      <c r="BO86" s="403"/>
      <c r="BP86" s="403"/>
      <c r="BQ86" s="403"/>
      <c r="BR86" s="403"/>
      <c r="BS86" s="403"/>
      <c r="BT86" s="403"/>
      <c r="BU86" s="403"/>
      <c r="BV86" s="403"/>
      <c r="BW86" s="403"/>
      <c r="BX86" s="403"/>
      <c r="BY86" s="403"/>
      <c r="BZ86" s="403"/>
      <c r="CA86" s="403"/>
      <c r="CB86" s="403"/>
      <c r="CC86" s="403"/>
      <c r="CD86" s="403"/>
      <c r="CE86" s="403"/>
      <c r="CF86" s="403"/>
    </row>
    <row r="87" spans="1:84" ht="13.5" customHeight="1">
      <c r="A87" s="398"/>
      <c r="B87" s="398"/>
      <c r="C87" s="398"/>
      <c r="D87" s="399"/>
      <c r="E87" s="400"/>
      <c r="F87" s="400"/>
      <c r="G87" s="401"/>
      <c r="H87" s="401"/>
      <c r="I87" s="401"/>
      <c r="J87" s="401"/>
      <c r="K87" s="401"/>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K87" s="401"/>
      <c r="AL87" s="401"/>
      <c r="AM87" s="401"/>
      <c r="AN87" s="401"/>
      <c r="AO87" s="401"/>
      <c r="AP87" s="401"/>
      <c r="AQ87" s="401"/>
      <c r="AR87" s="401"/>
      <c r="AS87" s="401"/>
      <c r="AT87" s="401"/>
      <c r="AU87" s="401"/>
      <c r="AV87" s="401"/>
      <c r="AW87" s="401"/>
      <c r="AX87" s="401"/>
      <c r="AY87" s="401"/>
      <c r="AZ87" s="402"/>
      <c r="BA87" s="403"/>
      <c r="BB87" s="403"/>
      <c r="BC87" s="403"/>
      <c r="BD87" s="403"/>
      <c r="BE87" s="403"/>
      <c r="BF87" s="403"/>
      <c r="BG87" s="403"/>
      <c r="BH87" s="403"/>
      <c r="BI87" s="403"/>
      <c r="BJ87" s="403"/>
      <c r="BK87" s="403"/>
      <c r="BL87" s="403"/>
      <c r="BM87" s="403"/>
      <c r="BN87" s="403"/>
      <c r="BO87" s="403"/>
      <c r="BP87" s="403"/>
      <c r="BQ87" s="403"/>
      <c r="BR87" s="403"/>
      <c r="BS87" s="403"/>
      <c r="BT87" s="403"/>
      <c r="BU87" s="403"/>
      <c r="BV87" s="403"/>
      <c r="BW87" s="403"/>
      <c r="BX87" s="403"/>
      <c r="BY87" s="403"/>
      <c r="BZ87" s="403"/>
      <c r="CA87" s="403"/>
      <c r="CB87" s="403"/>
      <c r="CC87" s="403"/>
      <c r="CD87" s="403"/>
      <c r="CE87" s="403"/>
      <c r="CF87" s="403"/>
    </row>
    <row r="88" spans="1:84" ht="13.5" customHeight="1">
      <c r="A88" s="398"/>
      <c r="B88" s="398"/>
      <c r="C88" s="398"/>
      <c r="D88" s="399"/>
      <c r="E88" s="400"/>
      <c r="F88" s="400"/>
      <c r="G88" s="401"/>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401"/>
      <c r="AL88" s="401"/>
      <c r="AM88" s="401"/>
      <c r="AN88" s="401"/>
      <c r="AO88" s="401"/>
      <c r="AP88" s="401"/>
      <c r="AQ88" s="401"/>
      <c r="AR88" s="401"/>
      <c r="AS88" s="401"/>
      <c r="AT88" s="401"/>
      <c r="AU88" s="401"/>
      <c r="AV88" s="401"/>
      <c r="AW88" s="401"/>
      <c r="AX88" s="401"/>
      <c r="AY88" s="401"/>
      <c r="AZ88" s="402"/>
      <c r="BA88" s="403"/>
      <c r="BB88" s="403"/>
      <c r="BC88" s="403"/>
      <c r="BD88" s="403"/>
      <c r="BE88" s="403"/>
      <c r="BF88" s="403"/>
      <c r="BG88" s="403"/>
      <c r="BH88" s="403"/>
      <c r="BI88" s="403"/>
      <c r="BJ88" s="403"/>
      <c r="BK88" s="403"/>
      <c r="BL88" s="403"/>
      <c r="BM88" s="403"/>
      <c r="BN88" s="403"/>
      <c r="BO88" s="403"/>
      <c r="BP88" s="403"/>
      <c r="BQ88" s="403"/>
      <c r="BR88" s="403"/>
      <c r="BS88" s="403"/>
      <c r="BT88" s="403"/>
      <c r="BU88" s="403"/>
      <c r="BV88" s="403"/>
      <c r="BW88" s="403"/>
      <c r="BX88" s="403"/>
      <c r="BY88" s="403"/>
      <c r="BZ88" s="403"/>
      <c r="CA88" s="403"/>
      <c r="CB88" s="403"/>
      <c r="CC88" s="403"/>
      <c r="CD88" s="403"/>
      <c r="CE88" s="403"/>
      <c r="CF88" s="403"/>
    </row>
    <row r="89" spans="1:84" ht="13.5" customHeight="1">
      <c r="A89" s="398"/>
      <c r="B89" s="398"/>
      <c r="C89" s="398"/>
      <c r="D89" s="399"/>
      <c r="E89" s="400"/>
      <c r="F89" s="400"/>
      <c r="G89" s="401"/>
      <c r="H89" s="401"/>
      <c r="I89" s="401"/>
      <c r="J89" s="401"/>
      <c r="K89" s="401"/>
      <c r="L89" s="401"/>
      <c r="M89" s="401"/>
      <c r="N89" s="401"/>
      <c r="O89" s="401"/>
      <c r="P89" s="401"/>
      <c r="Q89" s="401"/>
      <c r="R89" s="401"/>
      <c r="S89" s="401"/>
      <c r="T89" s="401"/>
      <c r="U89" s="401"/>
      <c r="V89" s="401"/>
      <c r="W89" s="401"/>
      <c r="X89" s="401"/>
      <c r="Y89" s="401"/>
      <c r="Z89" s="401"/>
      <c r="AA89" s="401"/>
      <c r="AB89" s="401"/>
      <c r="AC89" s="401"/>
      <c r="AD89" s="401"/>
      <c r="AE89" s="401"/>
      <c r="AF89" s="401"/>
      <c r="AG89" s="401"/>
      <c r="AH89" s="401"/>
      <c r="AI89" s="401"/>
      <c r="AJ89" s="401"/>
      <c r="AK89" s="401"/>
      <c r="AL89" s="401"/>
      <c r="AM89" s="401"/>
      <c r="AN89" s="401"/>
      <c r="AO89" s="401"/>
      <c r="AP89" s="401"/>
      <c r="AQ89" s="401"/>
      <c r="AR89" s="401"/>
      <c r="AS89" s="401"/>
      <c r="AT89" s="401"/>
      <c r="AU89" s="401"/>
      <c r="AV89" s="401"/>
      <c r="AW89" s="401"/>
      <c r="AX89" s="401"/>
      <c r="AY89" s="401"/>
      <c r="AZ89" s="402"/>
      <c r="BA89" s="403"/>
      <c r="BB89" s="403"/>
      <c r="BC89" s="403"/>
      <c r="BD89" s="403"/>
      <c r="BE89" s="403"/>
      <c r="BF89" s="403"/>
      <c r="BG89" s="403"/>
      <c r="BH89" s="403"/>
      <c r="BI89" s="403"/>
      <c r="BJ89" s="403"/>
      <c r="BK89" s="403"/>
      <c r="BL89" s="403"/>
      <c r="BM89" s="403"/>
      <c r="BN89" s="403"/>
      <c r="BO89" s="403"/>
      <c r="BP89" s="403"/>
      <c r="BQ89" s="403"/>
      <c r="BR89" s="403"/>
      <c r="BS89" s="403"/>
      <c r="BT89" s="403"/>
      <c r="BU89" s="403"/>
      <c r="BV89" s="403"/>
      <c r="BW89" s="403"/>
      <c r="BX89" s="403"/>
      <c r="BY89" s="403"/>
      <c r="BZ89" s="403"/>
      <c r="CA89" s="403"/>
      <c r="CB89" s="403"/>
      <c r="CC89" s="403"/>
      <c r="CD89" s="403"/>
      <c r="CE89" s="403"/>
      <c r="CF89" s="403"/>
    </row>
    <row r="90" spans="1:84" ht="13.5" customHeight="1">
      <c r="A90" s="398"/>
      <c r="B90" s="398"/>
      <c r="C90" s="398"/>
      <c r="D90" s="399"/>
      <c r="E90" s="400"/>
      <c r="F90" s="400"/>
      <c r="G90" s="401"/>
      <c r="H90" s="401"/>
      <c r="I90" s="401"/>
      <c r="J90" s="401"/>
      <c r="K90" s="401"/>
      <c r="L90" s="401"/>
      <c r="M90" s="401"/>
      <c r="N90" s="401"/>
      <c r="O90" s="401"/>
      <c r="P90" s="401"/>
      <c r="Q90" s="401"/>
      <c r="R90" s="401"/>
      <c r="S90" s="401"/>
      <c r="T90" s="401"/>
      <c r="U90" s="401"/>
      <c r="V90" s="401"/>
      <c r="W90" s="401"/>
      <c r="X90" s="401"/>
      <c r="Y90" s="401"/>
      <c r="Z90" s="401"/>
      <c r="AA90" s="401"/>
      <c r="AB90" s="401"/>
      <c r="AC90" s="401"/>
      <c r="AD90" s="401"/>
      <c r="AE90" s="401"/>
      <c r="AF90" s="401"/>
      <c r="AG90" s="401"/>
      <c r="AH90" s="401"/>
      <c r="AI90" s="401"/>
      <c r="AJ90" s="401"/>
      <c r="AK90" s="401"/>
      <c r="AL90" s="401"/>
      <c r="AM90" s="401"/>
      <c r="AN90" s="401"/>
      <c r="AO90" s="401"/>
      <c r="AP90" s="401"/>
      <c r="AQ90" s="401"/>
      <c r="AR90" s="401"/>
      <c r="AS90" s="401"/>
      <c r="AT90" s="401"/>
      <c r="AU90" s="401"/>
      <c r="AV90" s="401"/>
      <c r="AW90" s="401"/>
      <c r="AX90" s="401"/>
      <c r="AY90" s="401"/>
      <c r="AZ90" s="402"/>
      <c r="BA90" s="403"/>
      <c r="BB90" s="403"/>
      <c r="BC90" s="403"/>
      <c r="BD90" s="403"/>
      <c r="BE90" s="403"/>
      <c r="BF90" s="403"/>
      <c r="BG90" s="403"/>
      <c r="BH90" s="403"/>
      <c r="BI90" s="403"/>
      <c r="BJ90" s="403"/>
      <c r="BK90" s="403"/>
      <c r="BL90" s="403"/>
      <c r="BM90" s="403"/>
      <c r="BN90" s="403"/>
      <c r="BO90" s="403"/>
      <c r="BP90" s="403"/>
      <c r="BQ90" s="403"/>
      <c r="BR90" s="403"/>
      <c r="BS90" s="403"/>
      <c r="BT90" s="403"/>
      <c r="BU90" s="403"/>
      <c r="BV90" s="403"/>
      <c r="BW90" s="403"/>
      <c r="BX90" s="403"/>
      <c r="BY90" s="403"/>
      <c r="BZ90" s="403"/>
      <c r="CA90" s="403"/>
      <c r="CB90" s="403"/>
      <c r="CC90" s="403"/>
      <c r="CD90" s="403"/>
      <c r="CE90" s="403"/>
      <c r="CF90" s="403"/>
    </row>
    <row r="91" spans="1:84" ht="13.5" customHeight="1">
      <c r="A91" s="398"/>
      <c r="B91" s="398"/>
      <c r="C91" s="398"/>
      <c r="D91" s="399"/>
      <c r="E91" s="400"/>
      <c r="F91" s="400"/>
      <c r="G91" s="401"/>
      <c r="H91" s="401"/>
      <c r="I91" s="401"/>
      <c r="J91" s="401"/>
      <c r="K91" s="401"/>
      <c r="L91" s="401"/>
      <c r="M91" s="401"/>
      <c r="N91" s="401"/>
      <c r="O91" s="401"/>
      <c r="P91" s="401"/>
      <c r="Q91" s="401"/>
      <c r="R91" s="401"/>
      <c r="S91" s="401"/>
      <c r="T91" s="401"/>
      <c r="U91" s="401"/>
      <c r="V91" s="401"/>
      <c r="W91" s="401"/>
      <c r="X91" s="401"/>
      <c r="Y91" s="401"/>
      <c r="Z91" s="401"/>
      <c r="AA91" s="401"/>
      <c r="AB91" s="401"/>
      <c r="AC91" s="401"/>
      <c r="AD91" s="401"/>
      <c r="AE91" s="401"/>
      <c r="AF91" s="401"/>
      <c r="AG91" s="401"/>
      <c r="AH91" s="401"/>
      <c r="AI91" s="401"/>
      <c r="AJ91" s="401"/>
      <c r="AK91" s="401"/>
      <c r="AL91" s="401"/>
      <c r="AM91" s="401"/>
      <c r="AN91" s="401"/>
      <c r="AO91" s="401"/>
      <c r="AP91" s="401"/>
      <c r="AQ91" s="401"/>
      <c r="AR91" s="401"/>
      <c r="AS91" s="401"/>
      <c r="AT91" s="401"/>
      <c r="AU91" s="401"/>
      <c r="AV91" s="401"/>
      <c r="AW91" s="401"/>
      <c r="AX91" s="401"/>
      <c r="AY91" s="401"/>
      <c r="AZ91" s="402"/>
      <c r="BA91" s="403"/>
      <c r="BB91" s="403"/>
      <c r="BC91" s="403"/>
      <c r="BD91" s="403"/>
      <c r="BE91" s="403"/>
      <c r="BF91" s="403"/>
      <c r="BG91" s="403"/>
      <c r="BH91" s="403"/>
      <c r="BI91" s="403"/>
      <c r="BJ91" s="403"/>
      <c r="BK91" s="403"/>
      <c r="BL91" s="403"/>
      <c r="BM91" s="403"/>
      <c r="BN91" s="403"/>
      <c r="BO91" s="403"/>
      <c r="BP91" s="403"/>
      <c r="BQ91" s="403"/>
      <c r="BR91" s="403"/>
      <c r="BS91" s="403"/>
      <c r="BT91" s="403"/>
      <c r="BU91" s="403"/>
      <c r="BV91" s="403"/>
      <c r="BW91" s="403"/>
      <c r="BX91" s="403"/>
      <c r="BY91" s="403"/>
      <c r="BZ91" s="403"/>
      <c r="CA91" s="403"/>
      <c r="CB91" s="403"/>
      <c r="CC91" s="403"/>
      <c r="CD91" s="403"/>
      <c r="CE91" s="403"/>
      <c r="CF91" s="403"/>
    </row>
    <row r="92" spans="1:84" ht="13.5" customHeight="1">
      <c r="A92" s="398"/>
      <c r="B92" s="398"/>
      <c r="C92" s="398"/>
      <c r="D92" s="399"/>
      <c r="E92" s="400"/>
      <c r="F92" s="400"/>
      <c r="G92" s="401"/>
      <c r="H92" s="401"/>
      <c r="I92" s="401"/>
      <c r="J92" s="401"/>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401"/>
      <c r="AL92" s="401"/>
      <c r="AM92" s="401"/>
      <c r="AN92" s="401"/>
      <c r="AO92" s="401"/>
      <c r="AP92" s="401"/>
      <c r="AQ92" s="401"/>
      <c r="AR92" s="401"/>
      <c r="AS92" s="401"/>
      <c r="AT92" s="401"/>
      <c r="AU92" s="401"/>
      <c r="AV92" s="401"/>
      <c r="AW92" s="401"/>
      <c r="AX92" s="401"/>
      <c r="AY92" s="401"/>
      <c r="AZ92" s="402"/>
      <c r="BA92" s="403"/>
      <c r="BB92" s="403"/>
      <c r="BC92" s="403"/>
      <c r="BD92" s="403"/>
      <c r="BE92" s="403"/>
      <c r="BF92" s="403"/>
      <c r="BG92" s="403"/>
      <c r="BH92" s="403"/>
      <c r="BI92" s="403"/>
      <c r="BJ92" s="403"/>
      <c r="BK92" s="403"/>
      <c r="BL92" s="403"/>
      <c r="BM92" s="403"/>
      <c r="BN92" s="403"/>
      <c r="BO92" s="403"/>
      <c r="BP92" s="403"/>
      <c r="BQ92" s="403"/>
      <c r="BR92" s="403"/>
      <c r="BS92" s="403"/>
      <c r="BT92" s="403"/>
      <c r="BU92" s="403"/>
      <c r="BV92" s="403"/>
      <c r="BW92" s="403"/>
      <c r="BX92" s="403"/>
      <c r="BY92" s="403"/>
      <c r="BZ92" s="403"/>
      <c r="CA92" s="403"/>
      <c r="CB92" s="403"/>
      <c r="CC92" s="403"/>
      <c r="CD92" s="403"/>
      <c r="CE92" s="403"/>
      <c r="CF92" s="403"/>
    </row>
    <row r="93" spans="1:84" ht="13.5" customHeight="1">
      <c r="A93" s="398"/>
      <c r="B93" s="398"/>
      <c r="C93" s="398"/>
      <c r="D93" s="399"/>
      <c r="E93" s="400"/>
      <c r="F93" s="400"/>
      <c r="G93" s="401"/>
      <c r="H93" s="401"/>
      <c r="I93" s="401"/>
      <c r="J93" s="401"/>
      <c r="K93" s="401"/>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K93" s="401"/>
      <c r="AL93" s="401"/>
      <c r="AM93" s="401"/>
      <c r="AN93" s="401"/>
      <c r="AO93" s="401"/>
      <c r="AP93" s="401"/>
      <c r="AQ93" s="401"/>
      <c r="AR93" s="401"/>
      <c r="AS93" s="401"/>
      <c r="AT93" s="401"/>
      <c r="AU93" s="401"/>
      <c r="AV93" s="401"/>
      <c r="AW93" s="401"/>
      <c r="AX93" s="401"/>
      <c r="AY93" s="401"/>
      <c r="AZ93" s="402"/>
      <c r="BA93" s="403"/>
      <c r="BB93" s="403"/>
      <c r="BC93" s="403"/>
      <c r="BD93" s="403"/>
      <c r="BE93" s="403"/>
      <c r="BF93" s="403"/>
      <c r="BG93" s="403"/>
      <c r="BH93" s="403"/>
      <c r="BI93" s="403"/>
      <c r="BJ93" s="403"/>
      <c r="BK93" s="403"/>
      <c r="BL93" s="403"/>
      <c r="BM93" s="403"/>
      <c r="BN93" s="403"/>
      <c r="BO93" s="403"/>
      <c r="BP93" s="403"/>
      <c r="BQ93" s="403"/>
      <c r="BR93" s="403"/>
      <c r="BS93" s="403"/>
      <c r="BT93" s="403"/>
      <c r="BU93" s="403"/>
      <c r="BV93" s="403"/>
      <c r="BW93" s="403"/>
      <c r="BX93" s="403"/>
      <c r="BY93" s="403"/>
      <c r="BZ93" s="403"/>
      <c r="CA93" s="403"/>
      <c r="CB93" s="403"/>
      <c r="CC93" s="403"/>
      <c r="CD93" s="403"/>
      <c r="CE93" s="403"/>
      <c r="CF93" s="403"/>
    </row>
    <row r="94" spans="1:84" ht="13.5" customHeight="1">
      <c r="A94" s="398"/>
      <c r="B94" s="398"/>
      <c r="C94" s="398"/>
      <c r="D94" s="399"/>
      <c r="E94" s="400"/>
      <c r="F94" s="400"/>
      <c r="G94" s="401"/>
      <c r="H94" s="401"/>
      <c r="I94" s="401"/>
      <c r="J94" s="401"/>
      <c r="K94" s="401"/>
      <c r="L94" s="401"/>
      <c r="M94" s="401"/>
      <c r="N94" s="401"/>
      <c r="O94" s="401"/>
      <c r="P94" s="401"/>
      <c r="Q94" s="401"/>
      <c r="R94" s="401"/>
      <c r="S94" s="401"/>
      <c r="T94" s="401"/>
      <c r="U94" s="401"/>
      <c r="V94" s="401"/>
      <c r="W94" s="401"/>
      <c r="X94" s="401"/>
      <c r="Y94" s="401"/>
      <c r="Z94" s="401"/>
      <c r="AA94" s="401"/>
      <c r="AB94" s="401"/>
      <c r="AC94" s="401"/>
      <c r="AD94" s="401"/>
      <c r="AE94" s="401"/>
      <c r="AF94" s="401"/>
      <c r="AG94" s="401"/>
      <c r="AH94" s="401"/>
      <c r="AI94" s="401"/>
      <c r="AJ94" s="401"/>
      <c r="AK94" s="401"/>
      <c r="AL94" s="401"/>
      <c r="AM94" s="401"/>
      <c r="AN94" s="401"/>
      <c r="AO94" s="401"/>
      <c r="AP94" s="401"/>
      <c r="AQ94" s="401"/>
      <c r="AR94" s="401"/>
      <c r="AS94" s="401"/>
      <c r="AT94" s="401"/>
      <c r="AU94" s="401"/>
      <c r="AV94" s="401"/>
      <c r="AW94" s="401"/>
      <c r="AX94" s="401"/>
      <c r="AY94" s="401"/>
      <c r="AZ94" s="402"/>
      <c r="BA94" s="403"/>
      <c r="BB94" s="403"/>
      <c r="BC94" s="403"/>
      <c r="BD94" s="403"/>
      <c r="BE94" s="403"/>
      <c r="BF94" s="403"/>
      <c r="BG94" s="403"/>
      <c r="BH94" s="403"/>
      <c r="BI94" s="403"/>
      <c r="BJ94" s="403"/>
      <c r="BK94" s="403"/>
      <c r="BL94" s="403"/>
      <c r="BM94" s="403"/>
      <c r="BN94" s="403"/>
      <c r="BO94" s="403"/>
      <c r="BP94" s="403"/>
      <c r="BQ94" s="403"/>
      <c r="BR94" s="403"/>
      <c r="BS94" s="403"/>
      <c r="BT94" s="403"/>
      <c r="BU94" s="403"/>
      <c r="BV94" s="403"/>
      <c r="BW94" s="403"/>
      <c r="BX94" s="403"/>
      <c r="BY94" s="403"/>
      <c r="BZ94" s="403"/>
      <c r="CA94" s="403"/>
      <c r="CB94" s="403"/>
      <c r="CC94" s="403"/>
      <c r="CD94" s="403"/>
      <c r="CE94" s="403"/>
      <c r="CF94" s="403"/>
    </row>
    <row r="95" spans="1:84" ht="13.5" customHeight="1">
      <c r="A95" s="398"/>
      <c r="B95" s="398"/>
      <c r="C95" s="398"/>
      <c r="D95" s="399"/>
      <c r="E95" s="400"/>
      <c r="F95" s="400"/>
      <c r="G95" s="401"/>
      <c r="H95" s="401"/>
      <c r="I95" s="401"/>
      <c r="J95" s="401"/>
      <c r="K95" s="401"/>
      <c r="L95" s="401"/>
      <c r="M95" s="401"/>
      <c r="N95" s="401"/>
      <c r="O95" s="401"/>
      <c r="P95" s="401"/>
      <c r="Q95" s="401"/>
      <c r="R95" s="401"/>
      <c r="S95" s="401"/>
      <c r="T95" s="401"/>
      <c r="U95" s="401"/>
      <c r="V95" s="401"/>
      <c r="W95" s="401"/>
      <c r="X95" s="401"/>
      <c r="Y95" s="401"/>
      <c r="Z95" s="401"/>
      <c r="AA95" s="401"/>
      <c r="AB95" s="401"/>
      <c r="AC95" s="401"/>
      <c r="AD95" s="401"/>
      <c r="AE95" s="401"/>
      <c r="AF95" s="401"/>
      <c r="AG95" s="401"/>
      <c r="AH95" s="401"/>
      <c r="AI95" s="401"/>
      <c r="AJ95" s="401"/>
      <c r="AK95" s="401"/>
      <c r="AL95" s="401"/>
      <c r="AM95" s="401"/>
      <c r="AN95" s="401"/>
      <c r="AO95" s="401"/>
      <c r="AP95" s="401"/>
      <c r="AQ95" s="401"/>
      <c r="AR95" s="401"/>
      <c r="AS95" s="401"/>
      <c r="AT95" s="401"/>
      <c r="AU95" s="401"/>
      <c r="AV95" s="401"/>
      <c r="AW95" s="401"/>
      <c r="AX95" s="401"/>
      <c r="AY95" s="401"/>
      <c r="AZ95" s="402"/>
      <c r="BA95" s="403"/>
      <c r="BB95" s="403"/>
      <c r="BC95" s="403"/>
      <c r="BD95" s="403"/>
      <c r="BE95" s="403"/>
      <c r="BF95" s="403"/>
      <c r="BG95" s="403"/>
      <c r="BH95" s="403"/>
      <c r="BI95" s="403"/>
      <c r="BJ95" s="403"/>
      <c r="BK95" s="403"/>
      <c r="BL95" s="403"/>
      <c r="BM95" s="403"/>
      <c r="BN95" s="403"/>
      <c r="BO95" s="403"/>
      <c r="BP95" s="403"/>
      <c r="BQ95" s="403"/>
      <c r="BR95" s="403"/>
      <c r="BS95" s="403"/>
      <c r="BT95" s="403"/>
      <c r="BU95" s="403"/>
      <c r="BV95" s="403"/>
      <c r="BW95" s="403"/>
      <c r="BX95" s="403"/>
      <c r="BY95" s="403"/>
      <c r="BZ95" s="403"/>
      <c r="CA95" s="403"/>
      <c r="CB95" s="403"/>
      <c r="CC95" s="403"/>
      <c r="CD95" s="403"/>
      <c r="CE95" s="403"/>
      <c r="CF95" s="403"/>
    </row>
    <row r="96" spans="1:84" ht="13.5" customHeight="1">
      <c r="A96" s="398"/>
      <c r="B96" s="398"/>
      <c r="C96" s="398"/>
      <c r="D96" s="399"/>
      <c r="E96" s="400"/>
      <c r="F96" s="400"/>
      <c r="G96" s="401"/>
      <c r="H96" s="401"/>
      <c r="I96" s="401"/>
      <c r="J96" s="401"/>
      <c r="K96" s="401"/>
      <c r="L96" s="401"/>
      <c r="M96" s="401"/>
      <c r="N96" s="401"/>
      <c r="O96" s="401"/>
      <c r="P96" s="401"/>
      <c r="Q96" s="401"/>
      <c r="R96" s="401"/>
      <c r="S96" s="401"/>
      <c r="T96" s="401"/>
      <c r="U96" s="401"/>
      <c r="V96" s="401"/>
      <c r="W96" s="401"/>
      <c r="X96" s="401"/>
      <c r="Y96" s="401"/>
      <c r="Z96" s="401"/>
      <c r="AA96" s="401"/>
      <c r="AB96" s="401"/>
      <c r="AC96" s="401"/>
      <c r="AD96" s="401"/>
      <c r="AE96" s="401"/>
      <c r="AF96" s="401"/>
      <c r="AG96" s="401"/>
      <c r="AH96" s="401"/>
      <c r="AI96" s="401"/>
      <c r="AJ96" s="401"/>
      <c r="AK96" s="401"/>
      <c r="AL96" s="401"/>
      <c r="AM96" s="401"/>
      <c r="AN96" s="401"/>
      <c r="AO96" s="401"/>
      <c r="AP96" s="401"/>
      <c r="AQ96" s="401"/>
      <c r="AR96" s="401"/>
      <c r="AS96" s="401"/>
      <c r="AT96" s="401"/>
      <c r="AU96" s="401"/>
      <c r="AV96" s="401"/>
      <c r="AW96" s="401"/>
      <c r="AX96" s="401"/>
      <c r="AY96" s="401"/>
      <c r="AZ96" s="402"/>
      <c r="BA96" s="403"/>
      <c r="BB96" s="403"/>
      <c r="BC96" s="403"/>
      <c r="BD96" s="403"/>
      <c r="BE96" s="403"/>
      <c r="BF96" s="403"/>
      <c r="BG96" s="403"/>
      <c r="BH96" s="403"/>
      <c r="BI96" s="403"/>
      <c r="BJ96" s="403"/>
      <c r="BK96" s="403"/>
      <c r="BL96" s="403"/>
      <c r="BM96" s="403"/>
      <c r="BN96" s="403"/>
      <c r="BO96" s="403"/>
      <c r="BP96" s="403"/>
      <c r="BQ96" s="403"/>
      <c r="BR96" s="403"/>
      <c r="BS96" s="403"/>
      <c r="BT96" s="403"/>
      <c r="BU96" s="403"/>
      <c r="BV96" s="403"/>
      <c r="BW96" s="403"/>
      <c r="BX96" s="403"/>
      <c r="BY96" s="403"/>
      <c r="BZ96" s="403"/>
      <c r="CA96" s="403"/>
      <c r="CB96" s="403"/>
      <c r="CC96" s="403"/>
      <c r="CD96" s="403"/>
      <c r="CE96" s="403"/>
      <c r="CF96" s="403"/>
    </row>
    <row r="97" spans="1:84" ht="13.5" customHeight="1">
      <c r="A97" s="398"/>
      <c r="B97" s="398"/>
      <c r="C97" s="398"/>
      <c r="D97" s="399"/>
      <c r="E97" s="400"/>
      <c r="F97" s="400"/>
      <c r="G97" s="401"/>
      <c r="H97" s="401"/>
      <c r="I97" s="401"/>
      <c r="J97" s="401"/>
      <c r="K97" s="401"/>
      <c r="L97" s="401"/>
      <c r="M97" s="401"/>
      <c r="N97" s="401"/>
      <c r="O97" s="401"/>
      <c r="P97" s="401"/>
      <c r="Q97" s="401"/>
      <c r="R97" s="401"/>
      <c r="S97" s="401"/>
      <c r="T97" s="401"/>
      <c r="U97" s="401"/>
      <c r="V97" s="401"/>
      <c r="W97" s="401"/>
      <c r="X97" s="401"/>
      <c r="Y97" s="401"/>
      <c r="Z97" s="401"/>
      <c r="AA97" s="401"/>
      <c r="AB97" s="401"/>
      <c r="AC97" s="401"/>
      <c r="AD97" s="401"/>
      <c r="AE97" s="401"/>
      <c r="AF97" s="401"/>
      <c r="AG97" s="401"/>
      <c r="AH97" s="401"/>
      <c r="AI97" s="401"/>
      <c r="AJ97" s="401"/>
      <c r="AK97" s="401"/>
      <c r="AL97" s="401"/>
      <c r="AM97" s="401"/>
      <c r="AN97" s="401"/>
      <c r="AO97" s="401"/>
      <c r="AP97" s="401"/>
      <c r="AQ97" s="401"/>
      <c r="AR97" s="401"/>
      <c r="AS97" s="401"/>
      <c r="AT97" s="401"/>
      <c r="AU97" s="401"/>
      <c r="AV97" s="401"/>
      <c r="AW97" s="401"/>
      <c r="AX97" s="401"/>
      <c r="AY97" s="401"/>
      <c r="AZ97" s="402"/>
      <c r="BA97" s="403"/>
      <c r="BB97" s="403"/>
      <c r="BC97" s="403"/>
      <c r="BD97" s="403"/>
      <c r="BE97" s="403"/>
      <c r="BF97" s="403"/>
      <c r="BG97" s="403"/>
      <c r="BH97" s="403"/>
      <c r="BI97" s="403"/>
      <c r="BJ97" s="403"/>
      <c r="BK97" s="403"/>
      <c r="BL97" s="403"/>
      <c r="BM97" s="403"/>
      <c r="BN97" s="403"/>
      <c r="BO97" s="403"/>
      <c r="BP97" s="403"/>
      <c r="BQ97" s="403"/>
      <c r="BR97" s="403"/>
      <c r="BS97" s="403"/>
      <c r="BT97" s="403"/>
      <c r="BU97" s="403"/>
      <c r="BV97" s="403"/>
      <c r="BW97" s="403"/>
      <c r="BX97" s="403"/>
      <c r="BY97" s="403"/>
      <c r="BZ97" s="403"/>
      <c r="CA97" s="403"/>
      <c r="CB97" s="403"/>
      <c r="CC97" s="403"/>
      <c r="CD97" s="403"/>
      <c r="CE97" s="403"/>
      <c r="CF97" s="403"/>
    </row>
    <row r="98" spans="1:84" ht="13.5" customHeight="1">
      <c r="A98" s="398"/>
      <c r="B98" s="398"/>
      <c r="C98" s="398"/>
      <c r="D98" s="399"/>
      <c r="E98" s="400"/>
      <c r="F98" s="400"/>
      <c r="G98" s="401"/>
      <c r="H98" s="401"/>
      <c r="I98" s="401"/>
      <c r="J98" s="401"/>
      <c r="K98" s="401"/>
      <c r="L98" s="401"/>
      <c r="M98" s="401"/>
      <c r="N98" s="401"/>
      <c r="O98" s="401"/>
      <c r="P98" s="401"/>
      <c r="Q98" s="401"/>
      <c r="R98" s="401"/>
      <c r="S98" s="401"/>
      <c r="T98" s="401"/>
      <c r="U98" s="401"/>
      <c r="V98" s="401"/>
      <c r="W98" s="401"/>
      <c r="X98" s="401"/>
      <c r="Y98" s="401"/>
      <c r="Z98" s="401"/>
      <c r="AA98" s="401"/>
      <c r="AB98" s="401"/>
      <c r="AC98" s="401"/>
      <c r="AD98" s="401"/>
      <c r="AE98" s="401"/>
      <c r="AF98" s="401"/>
      <c r="AG98" s="401"/>
      <c r="AH98" s="401"/>
      <c r="AI98" s="401"/>
      <c r="AJ98" s="401"/>
      <c r="AK98" s="401"/>
      <c r="AL98" s="401"/>
      <c r="AM98" s="401"/>
      <c r="AN98" s="401"/>
      <c r="AO98" s="401"/>
      <c r="AP98" s="401"/>
      <c r="AQ98" s="401"/>
      <c r="AR98" s="401"/>
      <c r="AS98" s="401"/>
      <c r="AT98" s="401"/>
      <c r="AU98" s="401"/>
      <c r="AV98" s="401"/>
      <c r="AW98" s="401"/>
      <c r="AX98" s="401"/>
      <c r="AY98" s="401"/>
      <c r="AZ98" s="402"/>
      <c r="BA98" s="403"/>
      <c r="BB98" s="403"/>
      <c r="BC98" s="403"/>
      <c r="BD98" s="403"/>
      <c r="BE98" s="403"/>
      <c r="BF98" s="403"/>
      <c r="BG98" s="403"/>
      <c r="BH98" s="403"/>
      <c r="BI98" s="403"/>
      <c r="BJ98" s="403"/>
      <c r="BK98" s="403"/>
      <c r="BL98" s="403"/>
      <c r="BM98" s="403"/>
      <c r="BN98" s="403"/>
      <c r="BO98" s="403"/>
      <c r="BP98" s="403"/>
      <c r="BQ98" s="403"/>
      <c r="BR98" s="403"/>
      <c r="BS98" s="403"/>
      <c r="BT98" s="403"/>
      <c r="BU98" s="403"/>
      <c r="BV98" s="403"/>
      <c r="BW98" s="403"/>
      <c r="BX98" s="403"/>
      <c r="BY98" s="403"/>
      <c r="BZ98" s="403"/>
      <c r="CA98" s="403"/>
      <c r="CB98" s="403"/>
      <c r="CC98" s="403"/>
      <c r="CD98" s="403"/>
      <c r="CE98" s="403"/>
      <c r="CF98" s="403"/>
    </row>
    <row r="99" spans="1:84" ht="13.5" customHeight="1">
      <c r="A99" s="398"/>
      <c r="B99" s="398"/>
      <c r="C99" s="398"/>
      <c r="D99" s="399"/>
      <c r="E99" s="400"/>
      <c r="F99" s="400"/>
      <c r="G99" s="401"/>
      <c r="H99" s="401"/>
      <c r="I99" s="401"/>
      <c r="J99" s="401"/>
      <c r="K99" s="401"/>
      <c r="L99" s="401"/>
      <c r="M99" s="401"/>
      <c r="N99" s="401"/>
      <c r="O99" s="401"/>
      <c r="P99" s="401"/>
      <c r="Q99" s="401"/>
      <c r="R99" s="401"/>
      <c r="S99" s="401"/>
      <c r="T99" s="401"/>
      <c r="U99" s="401"/>
      <c r="V99" s="401"/>
      <c r="W99" s="401"/>
      <c r="X99" s="401"/>
      <c r="Y99" s="401"/>
      <c r="Z99" s="401"/>
      <c r="AA99" s="401"/>
      <c r="AB99" s="401"/>
      <c r="AC99" s="401"/>
      <c r="AD99" s="401"/>
      <c r="AE99" s="401"/>
      <c r="AF99" s="401"/>
      <c r="AG99" s="401"/>
      <c r="AH99" s="401"/>
      <c r="AI99" s="401"/>
      <c r="AJ99" s="401"/>
      <c r="AK99" s="401"/>
      <c r="AL99" s="401"/>
      <c r="AM99" s="401"/>
      <c r="AN99" s="401"/>
      <c r="AO99" s="401"/>
      <c r="AP99" s="401"/>
      <c r="AQ99" s="401"/>
      <c r="AR99" s="401"/>
      <c r="AS99" s="401"/>
      <c r="AT99" s="401"/>
      <c r="AU99" s="401"/>
      <c r="AV99" s="401"/>
      <c r="AW99" s="401"/>
      <c r="AX99" s="401"/>
      <c r="AY99" s="401"/>
      <c r="AZ99" s="402"/>
      <c r="BA99" s="403"/>
      <c r="BB99" s="403"/>
      <c r="BC99" s="403"/>
      <c r="BD99" s="403"/>
      <c r="BE99" s="403"/>
      <c r="BF99" s="403"/>
      <c r="BG99" s="403"/>
      <c r="BH99" s="403"/>
      <c r="BI99" s="403"/>
      <c r="BJ99" s="403"/>
      <c r="BK99" s="403"/>
      <c r="BL99" s="403"/>
      <c r="BM99" s="403"/>
      <c r="BN99" s="403"/>
      <c r="BO99" s="403"/>
      <c r="BP99" s="403"/>
      <c r="BQ99" s="403"/>
      <c r="BR99" s="403"/>
      <c r="BS99" s="403"/>
      <c r="BT99" s="403"/>
      <c r="BU99" s="403"/>
      <c r="BV99" s="403"/>
      <c r="BW99" s="403"/>
      <c r="BX99" s="403"/>
      <c r="BY99" s="403"/>
      <c r="BZ99" s="403"/>
      <c r="CA99" s="403"/>
      <c r="CB99" s="403"/>
      <c r="CC99" s="403"/>
      <c r="CD99" s="403"/>
      <c r="CE99" s="403"/>
      <c r="CF99" s="403"/>
    </row>
    <row r="100" spans="1:84" ht="13.5" customHeight="1">
      <c r="A100" s="398"/>
      <c r="B100" s="398"/>
      <c r="C100" s="398"/>
      <c r="D100" s="399"/>
      <c r="E100" s="400"/>
      <c r="F100" s="400"/>
      <c r="G100" s="401"/>
      <c r="H100" s="401"/>
      <c r="I100" s="401"/>
      <c r="J100" s="401"/>
      <c r="K100" s="401"/>
      <c r="L100" s="401"/>
      <c r="M100" s="401"/>
      <c r="N100" s="401"/>
      <c r="O100" s="401"/>
      <c r="P100" s="401"/>
      <c r="Q100" s="401"/>
      <c r="R100" s="401"/>
      <c r="S100" s="401"/>
      <c r="T100" s="401"/>
      <c r="U100" s="401"/>
      <c r="V100" s="401"/>
      <c r="W100" s="401"/>
      <c r="X100" s="401"/>
      <c r="Y100" s="401"/>
      <c r="Z100" s="401"/>
      <c r="AA100" s="401"/>
      <c r="AB100" s="401"/>
      <c r="AC100" s="401"/>
      <c r="AD100" s="401"/>
      <c r="AE100" s="401"/>
      <c r="AF100" s="401"/>
      <c r="AG100" s="401"/>
      <c r="AH100" s="401"/>
      <c r="AI100" s="401"/>
      <c r="AJ100" s="401"/>
      <c r="AK100" s="401"/>
      <c r="AL100" s="401"/>
      <c r="AM100" s="401"/>
      <c r="AN100" s="401"/>
      <c r="AO100" s="401"/>
      <c r="AP100" s="401"/>
      <c r="AQ100" s="401"/>
      <c r="AR100" s="401"/>
      <c r="AS100" s="401"/>
      <c r="AT100" s="401"/>
      <c r="AU100" s="401"/>
      <c r="AV100" s="401"/>
      <c r="AW100" s="401"/>
      <c r="AX100" s="401"/>
      <c r="AY100" s="401"/>
      <c r="AZ100" s="402"/>
      <c r="BA100" s="403"/>
      <c r="BB100" s="403"/>
      <c r="BC100" s="403"/>
      <c r="BD100" s="403"/>
      <c r="BE100" s="403"/>
      <c r="BF100" s="403"/>
      <c r="BG100" s="403"/>
      <c r="BH100" s="403"/>
      <c r="BI100" s="403"/>
      <c r="BJ100" s="403"/>
      <c r="BK100" s="403"/>
      <c r="BL100" s="403"/>
      <c r="BM100" s="403"/>
      <c r="BN100" s="403"/>
      <c r="BO100" s="403"/>
      <c r="BP100" s="403"/>
      <c r="BQ100" s="403"/>
      <c r="BR100" s="403"/>
      <c r="BS100" s="403"/>
      <c r="BT100" s="403"/>
      <c r="BU100" s="403"/>
      <c r="BV100" s="403"/>
      <c r="BW100" s="403"/>
      <c r="BX100" s="403"/>
      <c r="BY100" s="403"/>
      <c r="BZ100" s="403"/>
      <c r="CA100" s="403"/>
      <c r="CB100" s="403"/>
      <c r="CC100" s="403"/>
      <c r="CD100" s="403"/>
      <c r="CE100" s="403"/>
      <c r="CF100" s="403"/>
    </row>
    <row r="101" spans="1:84" ht="13.5" customHeight="1">
      <c r="A101" s="398"/>
      <c r="B101" s="398"/>
      <c r="C101" s="398"/>
      <c r="D101" s="399"/>
      <c r="E101" s="400"/>
      <c r="F101" s="400"/>
      <c r="G101" s="401"/>
      <c r="H101" s="401"/>
      <c r="I101" s="401"/>
      <c r="J101" s="401"/>
      <c r="K101" s="401"/>
      <c r="L101" s="401"/>
      <c r="M101" s="401"/>
      <c r="N101" s="401"/>
      <c r="O101" s="401"/>
      <c r="P101" s="401"/>
      <c r="Q101" s="401"/>
      <c r="R101" s="401"/>
      <c r="S101" s="401"/>
      <c r="T101" s="401"/>
      <c r="U101" s="401"/>
      <c r="V101" s="401"/>
      <c r="W101" s="401"/>
      <c r="X101" s="401"/>
      <c r="Y101" s="401"/>
      <c r="Z101" s="401"/>
      <c r="AA101" s="401"/>
      <c r="AB101" s="401"/>
      <c r="AC101" s="401"/>
      <c r="AD101" s="401"/>
      <c r="AE101" s="401"/>
      <c r="AF101" s="401"/>
      <c r="AG101" s="401"/>
      <c r="AH101" s="401"/>
      <c r="AI101" s="401"/>
      <c r="AJ101" s="401"/>
      <c r="AK101" s="401"/>
      <c r="AL101" s="401"/>
      <c r="AM101" s="401"/>
      <c r="AN101" s="401"/>
      <c r="AO101" s="401"/>
      <c r="AP101" s="401"/>
      <c r="AQ101" s="401"/>
      <c r="AR101" s="401"/>
      <c r="AS101" s="401"/>
      <c r="AT101" s="401"/>
      <c r="AU101" s="401"/>
      <c r="AV101" s="401"/>
      <c r="AW101" s="401"/>
      <c r="AX101" s="401"/>
      <c r="AY101" s="401"/>
      <c r="AZ101" s="402"/>
      <c r="BA101" s="403"/>
      <c r="BB101" s="403"/>
      <c r="BC101" s="403"/>
      <c r="BD101" s="403"/>
      <c r="BE101" s="403"/>
      <c r="BF101" s="403"/>
      <c r="BG101" s="403"/>
      <c r="BH101" s="403"/>
      <c r="BI101" s="403"/>
      <c r="BJ101" s="403"/>
      <c r="BK101" s="403"/>
      <c r="BL101" s="403"/>
      <c r="BM101" s="403"/>
      <c r="BN101" s="403"/>
      <c r="BO101" s="403"/>
      <c r="BP101" s="403"/>
      <c r="BQ101" s="403"/>
      <c r="BR101" s="403"/>
      <c r="BS101" s="403"/>
      <c r="BT101" s="403"/>
      <c r="BU101" s="403"/>
      <c r="BV101" s="403"/>
      <c r="BW101" s="403"/>
      <c r="BX101" s="403"/>
      <c r="BY101" s="403"/>
      <c r="BZ101" s="403"/>
      <c r="CA101" s="403"/>
      <c r="CB101" s="403"/>
      <c r="CC101" s="403"/>
      <c r="CD101" s="403"/>
      <c r="CE101" s="403"/>
      <c r="CF101" s="403"/>
    </row>
    <row r="102" spans="1:84" ht="13.5" customHeight="1">
      <c r="A102" s="398"/>
      <c r="B102" s="398"/>
      <c r="C102" s="398"/>
      <c r="D102" s="399"/>
      <c r="E102" s="400"/>
      <c r="F102" s="400"/>
      <c r="G102" s="401"/>
      <c r="H102" s="401"/>
      <c r="I102" s="401"/>
      <c r="J102" s="401"/>
      <c r="K102" s="401"/>
      <c r="L102" s="401"/>
      <c r="M102" s="401"/>
      <c r="N102" s="401"/>
      <c r="O102" s="401"/>
      <c r="P102" s="401"/>
      <c r="Q102" s="401"/>
      <c r="R102" s="401"/>
      <c r="S102" s="401"/>
      <c r="T102" s="401"/>
      <c r="U102" s="401"/>
      <c r="V102" s="401"/>
      <c r="W102" s="401"/>
      <c r="X102" s="401"/>
      <c r="Y102" s="401"/>
      <c r="Z102" s="401"/>
      <c r="AA102" s="401"/>
      <c r="AB102" s="401"/>
      <c r="AC102" s="401"/>
      <c r="AD102" s="401"/>
      <c r="AE102" s="401"/>
      <c r="AF102" s="401"/>
      <c r="AG102" s="401"/>
      <c r="AH102" s="401"/>
      <c r="AI102" s="401"/>
      <c r="AJ102" s="401"/>
      <c r="AK102" s="401"/>
      <c r="AL102" s="401"/>
      <c r="AM102" s="401"/>
      <c r="AN102" s="401"/>
      <c r="AO102" s="401"/>
      <c r="AP102" s="401"/>
      <c r="AQ102" s="401"/>
      <c r="AR102" s="401"/>
      <c r="AS102" s="401"/>
      <c r="AT102" s="401"/>
      <c r="AU102" s="401"/>
      <c r="AV102" s="401"/>
      <c r="AW102" s="401"/>
      <c r="AX102" s="401"/>
      <c r="AY102" s="401"/>
      <c r="AZ102" s="402"/>
      <c r="BA102" s="403"/>
      <c r="BB102" s="403"/>
      <c r="BC102" s="403"/>
      <c r="BD102" s="403"/>
      <c r="BE102" s="403"/>
      <c r="BF102" s="403"/>
      <c r="BG102" s="403"/>
      <c r="BH102" s="403"/>
      <c r="BI102" s="403"/>
      <c r="BJ102" s="403"/>
      <c r="BK102" s="403"/>
      <c r="BL102" s="403"/>
      <c r="BM102" s="403"/>
      <c r="BN102" s="403"/>
      <c r="BO102" s="403"/>
      <c r="BP102" s="403"/>
      <c r="BQ102" s="403"/>
      <c r="BR102" s="403"/>
      <c r="BS102" s="403"/>
      <c r="BT102" s="403"/>
      <c r="BU102" s="403"/>
      <c r="BV102" s="403"/>
      <c r="BW102" s="403"/>
      <c r="BX102" s="403"/>
      <c r="BY102" s="403"/>
      <c r="BZ102" s="403"/>
      <c r="CA102" s="403"/>
      <c r="CB102" s="403"/>
      <c r="CC102" s="403"/>
      <c r="CD102" s="403"/>
      <c r="CE102" s="403"/>
      <c r="CF102" s="403"/>
    </row>
    <row r="103" spans="1:84" ht="13.5" customHeight="1">
      <c r="A103" s="398"/>
      <c r="B103" s="398"/>
      <c r="C103" s="398"/>
      <c r="D103" s="399"/>
      <c r="E103" s="400"/>
      <c r="F103" s="400"/>
      <c r="G103" s="401"/>
      <c r="H103" s="401"/>
      <c r="I103" s="401"/>
      <c r="J103" s="401"/>
      <c r="K103" s="401"/>
      <c r="L103" s="401"/>
      <c r="M103" s="401"/>
      <c r="N103" s="401"/>
      <c r="O103" s="401"/>
      <c r="P103" s="401"/>
      <c r="Q103" s="401"/>
      <c r="R103" s="401"/>
      <c r="S103" s="401"/>
      <c r="T103" s="401"/>
      <c r="U103" s="401"/>
      <c r="V103" s="401"/>
      <c r="W103" s="401"/>
      <c r="X103" s="401"/>
      <c r="Y103" s="401"/>
      <c r="Z103" s="401"/>
      <c r="AA103" s="401"/>
      <c r="AB103" s="401"/>
      <c r="AC103" s="401"/>
      <c r="AD103" s="401"/>
      <c r="AE103" s="401"/>
      <c r="AF103" s="401"/>
      <c r="AG103" s="401"/>
      <c r="AH103" s="401"/>
      <c r="AI103" s="401"/>
      <c r="AJ103" s="401"/>
      <c r="AK103" s="401"/>
      <c r="AL103" s="401"/>
      <c r="AM103" s="401"/>
      <c r="AN103" s="401"/>
      <c r="AO103" s="401"/>
      <c r="AP103" s="401"/>
      <c r="AQ103" s="401"/>
      <c r="AR103" s="401"/>
      <c r="AS103" s="401"/>
      <c r="AT103" s="401"/>
      <c r="AU103" s="401"/>
      <c r="AV103" s="401"/>
      <c r="AW103" s="401"/>
      <c r="AX103" s="401"/>
      <c r="AY103" s="401"/>
      <c r="AZ103" s="402"/>
      <c r="BA103" s="403"/>
      <c r="BB103" s="403"/>
      <c r="BC103" s="403"/>
      <c r="BD103" s="403"/>
      <c r="BE103" s="403"/>
      <c r="BF103" s="403"/>
      <c r="BG103" s="403"/>
      <c r="BH103" s="403"/>
      <c r="BI103" s="403"/>
      <c r="BJ103" s="403"/>
      <c r="BK103" s="403"/>
      <c r="BL103" s="403"/>
      <c r="BM103" s="403"/>
      <c r="BN103" s="403"/>
      <c r="BO103" s="403"/>
      <c r="BP103" s="403"/>
      <c r="BQ103" s="403"/>
      <c r="BR103" s="403"/>
      <c r="BS103" s="403"/>
      <c r="BT103" s="403"/>
      <c r="BU103" s="403"/>
      <c r="BV103" s="403"/>
      <c r="BW103" s="403"/>
      <c r="BX103" s="403"/>
      <c r="BY103" s="403"/>
      <c r="BZ103" s="403"/>
      <c r="CA103" s="403"/>
      <c r="CB103" s="403"/>
      <c r="CC103" s="403"/>
      <c r="CD103" s="403"/>
      <c r="CE103" s="403"/>
      <c r="CF103" s="403"/>
    </row>
    <row r="104" spans="1:84" ht="13.5" customHeight="1">
      <c r="A104" s="398"/>
      <c r="B104" s="398"/>
      <c r="C104" s="398"/>
      <c r="D104" s="399"/>
      <c r="E104" s="400"/>
      <c r="F104" s="400"/>
      <c r="G104" s="401"/>
      <c r="H104" s="401"/>
      <c r="I104" s="401"/>
      <c r="J104" s="401"/>
      <c r="K104" s="401"/>
      <c r="L104" s="401"/>
      <c r="M104" s="401"/>
      <c r="N104" s="401"/>
      <c r="O104" s="401"/>
      <c r="P104" s="401"/>
      <c r="Q104" s="401"/>
      <c r="R104" s="401"/>
      <c r="S104" s="401"/>
      <c r="T104" s="401"/>
      <c r="U104" s="401"/>
      <c r="V104" s="401"/>
      <c r="W104" s="401"/>
      <c r="X104" s="401"/>
      <c r="Y104" s="401"/>
      <c r="Z104" s="401"/>
      <c r="AA104" s="401"/>
      <c r="AB104" s="401"/>
      <c r="AC104" s="401"/>
      <c r="AD104" s="401"/>
      <c r="AE104" s="401"/>
      <c r="AF104" s="401"/>
      <c r="AG104" s="401"/>
      <c r="AH104" s="401"/>
      <c r="AI104" s="401"/>
      <c r="AJ104" s="401"/>
      <c r="AK104" s="401"/>
      <c r="AL104" s="401"/>
      <c r="AM104" s="401"/>
      <c r="AN104" s="401"/>
      <c r="AO104" s="401"/>
      <c r="AP104" s="401"/>
      <c r="AQ104" s="401"/>
      <c r="AR104" s="401"/>
      <c r="AS104" s="401"/>
      <c r="AT104" s="401"/>
      <c r="AU104" s="401"/>
      <c r="AV104" s="401"/>
      <c r="AW104" s="401"/>
      <c r="AX104" s="401"/>
      <c r="AY104" s="401"/>
      <c r="AZ104" s="402"/>
      <c r="BA104" s="403"/>
      <c r="BB104" s="403"/>
      <c r="BC104" s="403"/>
      <c r="BD104" s="403"/>
      <c r="BE104" s="403"/>
      <c r="BF104" s="403"/>
      <c r="BG104" s="403"/>
      <c r="BH104" s="403"/>
      <c r="BI104" s="403"/>
      <c r="BJ104" s="403"/>
      <c r="BK104" s="403"/>
      <c r="BL104" s="403"/>
      <c r="BM104" s="403"/>
      <c r="BN104" s="403"/>
      <c r="BO104" s="403"/>
      <c r="BP104" s="403"/>
      <c r="BQ104" s="403"/>
      <c r="BR104" s="403"/>
      <c r="BS104" s="403"/>
      <c r="BT104" s="403"/>
      <c r="BU104" s="403"/>
      <c r="BV104" s="403"/>
      <c r="BW104" s="403"/>
      <c r="BX104" s="403"/>
      <c r="BY104" s="403"/>
      <c r="BZ104" s="403"/>
      <c r="CA104" s="403"/>
      <c r="CB104" s="403"/>
      <c r="CC104" s="403"/>
      <c r="CD104" s="403"/>
      <c r="CE104" s="403"/>
      <c r="CF104" s="403"/>
    </row>
    <row r="105" spans="1:84" ht="13.5" customHeight="1">
      <c r="A105" s="398"/>
      <c r="B105" s="398"/>
      <c r="C105" s="398"/>
      <c r="D105" s="399"/>
      <c r="E105" s="400"/>
      <c r="F105" s="400"/>
      <c r="G105" s="401"/>
      <c r="H105" s="401"/>
      <c r="I105" s="401"/>
      <c r="J105" s="401"/>
      <c r="K105" s="401"/>
      <c r="L105" s="401"/>
      <c r="M105" s="401"/>
      <c r="N105" s="401"/>
      <c r="O105" s="401"/>
      <c r="P105" s="401"/>
      <c r="Q105" s="401"/>
      <c r="R105" s="401"/>
      <c r="S105" s="401"/>
      <c r="T105" s="401"/>
      <c r="U105" s="401"/>
      <c r="V105" s="401"/>
      <c r="W105" s="401"/>
      <c r="X105" s="401"/>
      <c r="Y105" s="401"/>
      <c r="Z105" s="401"/>
      <c r="AA105" s="401"/>
      <c r="AB105" s="401"/>
      <c r="AC105" s="401"/>
      <c r="AD105" s="401"/>
      <c r="AE105" s="401"/>
      <c r="AF105" s="401"/>
      <c r="AG105" s="401"/>
      <c r="AH105" s="401"/>
      <c r="AI105" s="401"/>
      <c r="AJ105" s="401"/>
      <c r="AK105" s="401"/>
      <c r="AL105" s="401"/>
      <c r="AM105" s="401"/>
      <c r="AN105" s="401"/>
      <c r="AO105" s="401"/>
      <c r="AP105" s="401"/>
      <c r="AQ105" s="401"/>
      <c r="AR105" s="401"/>
      <c r="AS105" s="401"/>
      <c r="AT105" s="401"/>
      <c r="AU105" s="401"/>
      <c r="AV105" s="401"/>
      <c r="AW105" s="401"/>
      <c r="AX105" s="401"/>
      <c r="AY105" s="401"/>
      <c r="AZ105" s="402"/>
      <c r="BA105" s="403"/>
      <c r="BB105" s="403"/>
      <c r="BC105" s="403"/>
      <c r="BD105" s="403"/>
      <c r="BE105" s="403"/>
      <c r="BF105" s="403"/>
      <c r="BG105" s="403"/>
      <c r="BH105" s="403"/>
      <c r="BI105" s="403"/>
      <c r="BJ105" s="403"/>
      <c r="BK105" s="403"/>
      <c r="BL105" s="403"/>
      <c r="BM105" s="403"/>
      <c r="BN105" s="403"/>
      <c r="BO105" s="403"/>
      <c r="BP105" s="403"/>
      <c r="BQ105" s="403"/>
      <c r="BR105" s="403"/>
      <c r="BS105" s="403"/>
      <c r="BT105" s="403"/>
      <c r="BU105" s="403"/>
      <c r="BV105" s="403"/>
      <c r="BW105" s="403"/>
      <c r="BX105" s="403"/>
      <c r="BY105" s="403"/>
      <c r="BZ105" s="403"/>
      <c r="CA105" s="403"/>
      <c r="CB105" s="403"/>
      <c r="CC105" s="403"/>
      <c r="CD105" s="403"/>
      <c r="CE105" s="403"/>
      <c r="CF105" s="403"/>
    </row>
    <row r="106" spans="1:84" ht="13.5" customHeight="1">
      <c r="A106" s="398"/>
      <c r="B106" s="398"/>
      <c r="C106" s="398"/>
      <c r="D106" s="399"/>
      <c r="E106" s="400"/>
      <c r="F106" s="400"/>
      <c r="G106" s="401"/>
      <c r="H106" s="401"/>
      <c r="I106" s="401"/>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401"/>
      <c r="AM106" s="401"/>
      <c r="AN106" s="401"/>
      <c r="AO106" s="401"/>
      <c r="AP106" s="401"/>
      <c r="AQ106" s="401"/>
      <c r="AR106" s="401"/>
      <c r="AS106" s="401"/>
      <c r="AT106" s="401"/>
      <c r="AU106" s="401"/>
      <c r="AV106" s="401"/>
      <c r="AW106" s="401"/>
      <c r="AX106" s="401"/>
      <c r="AY106" s="401"/>
      <c r="AZ106" s="402"/>
      <c r="BA106" s="403"/>
      <c r="BB106" s="403"/>
      <c r="BC106" s="403"/>
      <c r="BD106" s="403"/>
      <c r="BE106" s="403"/>
      <c r="BF106" s="403"/>
      <c r="BG106" s="403"/>
      <c r="BH106" s="403"/>
      <c r="BI106" s="403"/>
      <c r="BJ106" s="403"/>
      <c r="BK106" s="403"/>
      <c r="BL106" s="403"/>
      <c r="BM106" s="403"/>
      <c r="BN106" s="403"/>
      <c r="BO106" s="403"/>
      <c r="BP106" s="403"/>
      <c r="BQ106" s="403"/>
      <c r="BR106" s="403"/>
      <c r="BS106" s="403"/>
      <c r="BT106" s="403"/>
      <c r="BU106" s="403"/>
      <c r="BV106" s="403"/>
      <c r="BW106" s="403"/>
      <c r="BX106" s="403"/>
      <c r="BY106" s="403"/>
      <c r="BZ106" s="403"/>
      <c r="CA106" s="403"/>
      <c r="CB106" s="403"/>
      <c r="CC106" s="403"/>
      <c r="CD106" s="403"/>
      <c r="CE106" s="403"/>
      <c r="CF106" s="403"/>
    </row>
    <row r="107" spans="1:84" ht="13.5" customHeight="1">
      <c r="A107" s="398"/>
      <c r="B107" s="398"/>
      <c r="C107" s="398"/>
      <c r="D107" s="399"/>
      <c r="E107" s="400"/>
      <c r="F107" s="400"/>
      <c r="G107" s="401"/>
      <c r="H107" s="401"/>
      <c r="I107" s="401"/>
      <c r="J107" s="401"/>
      <c r="K107" s="401"/>
      <c r="L107" s="401"/>
      <c r="M107" s="401"/>
      <c r="N107" s="401"/>
      <c r="O107" s="401"/>
      <c r="P107" s="401"/>
      <c r="Q107" s="401"/>
      <c r="R107" s="401"/>
      <c r="S107" s="401"/>
      <c r="T107" s="401"/>
      <c r="U107" s="401"/>
      <c r="V107" s="401"/>
      <c r="W107" s="401"/>
      <c r="X107" s="401"/>
      <c r="Y107" s="401"/>
      <c r="Z107" s="401"/>
      <c r="AA107" s="401"/>
      <c r="AB107" s="401"/>
      <c r="AC107" s="401"/>
      <c r="AD107" s="401"/>
      <c r="AE107" s="401"/>
      <c r="AF107" s="401"/>
      <c r="AG107" s="401"/>
      <c r="AH107" s="401"/>
      <c r="AI107" s="401"/>
      <c r="AJ107" s="401"/>
      <c r="AK107" s="401"/>
      <c r="AL107" s="401"/>
      <c r="AM107" s="401"/>
      <c r="AN107" s="401"/>
      <c r="AO107" s="401"/>
      <c r="AP107" s="401"/>
      <c r="AQ107" s="401"/>
      <c r="AR107" s="401"/>
      <c r="AS107" s="401"/>
      <c r="AT107" s="401"/>
      <c r="AU107" s="401"/>
      <c r="AV107" s="401"/>
      <c r="AW107" s="401"/>
      <c r="AX107" s="401"/>
      <c r="AY107" s="401"/>
      <c r="AZ107" s="402"/>
      <c r="BA107" s="403"/>
      <c r="BB107" s="403"/>
      <c r="BC107" s="403"/>
      <c r="BD107" s="403"/>
      <c r="BE107" s="403"/>
      <c r="BF107" s="403"/>
      <c r="BG107" s="403"/>
      <c r="BH107" s="403"/>
      <c r="BI107" s="403"/>
      <c r="BJ107" s="403"/>
      <c r="BK107" s="403"/>
      <c r="BL107" s="403"/>
      <c r="BM107" s="403"/>
      <c r="BN107" s="403"/>
      <c r="BO107" s="403"/>
      <c r="BP107" s="403"/>
      <c r="BQ107" s="403"/>
      <c r="BR107" s="403"/>
      <c r="BS107" s="403"/>
      <c r="BT107" s="403"/>
      <c r="BU107" s="403"/>
      <c r="BV107" s="403"/>
      <c r="BW107" s="403"/>
      <c r="BX107" s="403"/>
      <c r="BY107" s="403"/>
      <c r="BZ107" s="403"/>
      <c r="CA107" s="403"/>
      <c r="CB107" s="403"/>
      <c r="CC107" s="403"/>
      <c r="CD107" s="403"/>
      <c r="CE107" s="403"/>
      <c r="CF107" s="403"/>
    </row>
    <row r="108" spans="1:84" ht="13.5" customHeight="1">
      <c r="A108" s="398"/>
      <c r="B108" s="398"/>
      <c r="C108" s="398"/>
      <c r="D108" s="399"/>
      <c r="E108" s="400"/>
      <c r="F108" s="400"/>
      <c r="G108" s="401"/>
      <c r="H108" s="401"/>
      <c r="I108" s="401"/>
      <c r="J108" s="401"/>
      <c r="K108" s="401"/>
      <c r="L108" s="401"/>
      <c r="M108" s="401"/>
      <c r="N108" s="401"/>
      <c r="O108" s="401"/>
      <c r="P108" s="401"/>
      <c r="Q108" s="401"/>
      <c r="R108" s="401"/>
      <c r="S108" s="401"/>
      <c r="T108" s="401"/>
      <c r="U108" s="401"/>
      <c r="V108" s="401"/>
      <c r="W108" s="401"/>
      <c r="X108" s="401"/>
      <c r="Y108" s="401"/>
      <c r="Z108" s="401"/>
      <c r="AA108" s="401"/>
      <c r="AB108" s="401"/>
      <c r="AC108" s="401"/>
      <c r="AD108" s="401"/>
      <c r="AE108" s="401"/>
      <c r="AF108" s="401"/>
      <c r="AG108" s="401"/>
      <c r="AH108" s="401"/>
      <c r="AI108" s="401"/>
      <c r="AJ108" s="401"/>
      <c r="AK108" s="401"/>
      <c r="AL108" s="401"/>
      <c r="AM108" s="401"/>
      <c r="AN108" s="401"/>
      <c r="AO108" s="401"/>
      <c r="AP108" s="401"/>
      <c r="AQ108" s="401"/>
      <c r="AR108" s="401"/>
      <c r="AS108" s="401"/>
      <c r="AT108" s="401"/>
      <c r="AU108" s="401"/>
      <c r="AV108" s="401"/>
      <c r="AW108" s="401"/>
      <c r="AX108" s="401"/>
      <c r="AY108" s="401"/>
      <c r="AZ108" s="402"/>
      <c r="BA108" s="403"/>
      <c r="BB108" s="403"/>
      <c r="BC108" s="403"/>
      <c r="BD108" s="403"/>
      <c r="BE108" s="403"/>
      <c r="BF108" s="403"/>
      <c r="BG108" s="403"/>
      <c r="BH108" s="403"/>
      <c r="BI108" s="403"/>
      <c r="BJ108" s="403"/>
      <c r="BK108" s="403"/>
      <c r="BL108" s="403"/>
      <c r="BM108" s="403"/>
      <c r="BN108" s="403"/>
      <c r="BO108" s="403"/>
      <c r="BP108" s="403"/>
      <c r="BQ108" s="403"/>
      <c r="BR108" s="403"/>
      <c r="BS108" s="403"/>
      <c r="BT108" s="403"/>
      <c r="BU108" s="403"/>
      <c r="BV108" s="403"/>
      <c r="BW108" s="403"/>
      <c r="BX108" s="403"/>
      <c r="BY108" s="403"/>
      <c r="BZ108" s="403"/>
      <c r="CA108" s="403"/>
      <c r="CB108" s="403"/>
      <c r="CC108" s="403"/>
      <c r="CD108" s="403"/>
      <c r="CE108" s="403"/>
      <c r="CF108" s="403"/>
    </row>
    <row r="109" spans="1:84" ht="13.5" customHeight="1">
      <c r="A109" s="398"/>
      <c r="B109" s="398"/>
      <c r="C109" s="398"/>
      <c r="D109" s="399"/>
      <c r="E109" s="400"/>
      <c r="F109" s="400"/>
      <c r="G109" s="401"/>
      <c r="H109" s="401"/>
      <c r="I109" s="401"/>
      <c r="J109" s="401"/>
      <c r="K109" s="401"/>
      <c r="L109" s="401"/>
      <c r="M109" s="401"/>
      <c r="N109" s="401"/>
      <c r="O109" s="401"/>
      <c r="P109" s="401"/>
      <c r="Q109" s="401"/>
      <c r="R109" s="401"/>
      <c r="S109" s="401"/>
      <c r="T109" s="401"/>
      <c r="U109" s="401"/>
      <c r="V109" s="401"/>
      <c r="W109" s="401"/>
      <c r="X109" s="401"/>
      <c r="Y109" s="401"/>
      <c r="Z109" s="401"/>
      <c r="AA109" s="401"/>
      <c r="AB109" s="401"/>
      <c r="AC109" s="401"/>
      <c r="AD109" s="401"/>
      <c r="AE109" s="401"/>
      <c r="AF109" s="401"/>
      <c r="AG109" s="401"/>
      <c r="AH109" s="401"/>
      <c r="AI109" s="401"/>
      <c r="AJ109" s="401"/>
      <c r="AK109" s="401"/>
      <c r="AL109" s="401"/>
      <c r="AM109" s="401"/>
      <c r="AN109" s="401"/>
      <c r="AO109" s="401"/>
      <c r="AP109" s="401"/>
      <c r="AQ109" s="401"/>
      <c r="AR109" s="401"/>
      <c r="AS109" s="401"/>
      <c r="AT109" s="401"/>
      <c r="AU109" s="401"/>
      <c r="AV109" s="401"/>
      <c r="AW109" s="401"/>
      <c r="AX109" s="401"/>
      <c r="AY109" s="401"/>
      <c r="AZ109" s="402"/>
      <c r="BA109" s="403"/>
      <c r="BB109" s="403"/>
      <c r="BC109" s="403"/>
      <c r="BD109" s="403"/>
      <c r="BE109" s="403"/>
      <c r="BF109" s="403"/>
      <c r="BG109" s="403"/>
      <c r="BH109" s="403"/>
      <c r="BI109" s="403"/>
      <c r="BJ109" s="403"/>
      <c r="BK109" s="403"/>
      <c r="BL109" s="403"/>
      <c r="BM109" s="403"/>
      <c r="BN109" s="403"/>
      <c r="BO109" s="403"/>
      <c r="BP109" s="403"/>
      <c r="BQ109" s="403"/>
      <c r="BR109" s="403"/>
      <c r="BS109" s="403"/>
      <c r="BT109" s="403"/>
      <c r="BU109" s="403"/>
      <c r="BV109" s="403"/>
      <c r="BW109" s="403"/>
      <c r="BX109" s="403"/>
      <c r="BY109" s="403"/>
      <c r="BZ109" s="403"/>
      <c r="CA109" s="403"/>
      <c r="CB109" s="403"/>
      <c r="CC109" s="403"/>
      <c r="CD109" s="403"/>
      <c r="CE109" s="403"/>
      <c r="CF109" s="403"/>
    </row>
    <row r="110" spans="1:84" ht="13.5" customHeight="1">
      <c r="A110" s="398"/>
      <c r="B110" s="398"/>
      <c r="C110" s="398"/>
      <c r="D110" s="399"/>
      <c r="E110" s="400"/>
      <c r="F110" s="400"/>
      <c r="G110" s="401"/>
      <c r="H110" s="401"/>
      <c r="I110" s="401"/>
      <c r="J110" s="401"/>
      <c r="K110" s="401"/>
      <c r="L110" s="401"/>
      <c r="M110" s="401"/>
      <c r="N110" s="401"/>
      <c r="O110" s="401"/>
      <c r="P110" s="401"/>
      <c r="Q110" s="401"/>
      <c r="R110" s="401"/>
      <c r="S110" s="401"/>
      <c r="T110" s="401"/>
      <c r="U110" s="401"/>
      <c r="V110" s="401"/>
      <c r="W110" s="401"/>
      <c r="X110" s="401"/>
      <c r="Y110" s="401"/>
      <c r="Z110" s="401"/>
      <c r="AA110" s="401"/>
      <c r="AB110" s="401"/>
      <c r="AC110" s="401"/>
      <c r="AD110" s="401"/>
      <c r="AE110" s="401"/>
      <c r="AF110" s="401"/>
      <c r="AG110" s="401"/>
      <c r="AH110" s="401"/>
      <c r="AI110" s="401"/>
      <c r="AJ110" s="401"/>
      <c r="AK110" s="401"/>
      <c r="AL110" s="401"/>
      <c r="AM110" s="401"/>
      <c r="AN110" s="401"/>
      <c r="AO110" s="401"/>
      <c r="AP110" s="401"/>
      <c r="AQ110" s="401"/>
      <c r="AR110" s="401"/>
      <c r="AS110" s="401"/>
      <c r="AT110" s="401"/>
      <c r="AU110" s="401"/>
      <c r="AV110" s="401"/>
      <c r="AW110" s="401"/>
      <c r="AX110" s="401"/>
      <c r="AY110" s="401"/>
      <c r="AZ110" s="402"/>
      <c r="BA110" s="403"/>
      <c r="BB110" s="403"/>
      <c r="BC110" s="403"/>
      <c r="BD110" s="403"/>
      <c r="BE110" s="403"/>
      <c r="BF110" s="403"/>
      <c r="BG110" s="403"/>
      <c r="BH110" s="403"/>
      <c r="BI110" s="403"/>
      <c r="BJ110" s="403"/>
      <c r="BK110" s="403"/>
      <c r="BL110" s="403"/>
      <c r="BM110" s="403"/>
      <c r="BN110" s="403"/>
      <c r="BO110" s="403"/>
      <c r="BP110" s="403"/>
      <c r="BQ110" s="403"/>
      <c r="BR110" s="403"/>
      <c r="BS110" s="403"/>
      <c r="BT110" s="403"/>
      <c r="BU110" s="403"/>
      <c r="BV110" s="403"/>
      <c r="BW110" s="403"/>
      <c r="BX110" s="403"/>
      <c r="BY110" s="403"/>
      <c r="BZ110" s="403"/>
      <c r="CA110" s="403"/>
      <c r="CB110" s="403"/>
      <c r="CC110" s="403"/>
      <c r="CD110" s="403"/>
      <c r="CE110" s="403"/>
      <c r="CF110" s="403"/>
    </row>
    <row r="111" spans="1:84" ht="13.5" customHeight="1">
      <c r="A111" s="398"/>
      <c r="B111" s="398"/>
      <c r="C111" s="398"/>
      <c r="D111" s="399"/>
      <c r="E111" s="400"/>
      <c r="F111" s="400"/>
      <c r="G111" s="401"/>
      <c r="H111" s="401"/>
      <c r="I111" s="401"/>
      <c r="J111" s="401"/>
      <c r="K111" s="401"/>
      <c r="L111" s="401"/>
      <c r="M111" s="401"/>
      <c r="N111" s="401"/>
      <c r="O111" s="401"/>
      <c r="P111" s="401"/>
      <c r="Q111" s="401"/>
      <c r="R111" s="401"/>
      <c r="S111" s="401"/>
      <c r="T111" s="401"/>
      <c r="U111" s="401"/>
      <c r="V111" s="401"/>
      <c r="W111" s="401"/>
      <c r="X111" s="401"/>
      <c r="Y111" s="401"/>
      <c r="Z111" s="401"/>
      <c r="AA111" s="401"/>
      <c r="AB111" s="401"/>
      <c r="AC111" s="401"/>
      <c r="AD111" s="401"/>
      <c r="AE111" s="401"/>
      <c r="AF111" s="401"/>
      <c r="AG111" s="401"/>
      <c r="AH111" s="401"/>
      <c r="AI111" s="401"/>
      <c r="AJ111" s="401"/>
      <c r="AK111" s="401"/>
      <c r="AL111" s="401"/>
      <c r="AM111" s="401"/>
      <c r="AN111" s="401"/>
      <c r="AO111" s="401"/>
      <c r="AP111" s="401"/>
      <c r="AQ111" s="401"/>
      <c r="AR111" s="401"/>
      <c r="AS111" s="401"/>
      <c r="AT111" s="401"/>
      <c r="AU111" s="401"/>
      <c r="AV111" s="401"/>
      <c r="AW111" s="401"/>
      <c r="AX111" s="401"/>
      <c r="AY111" s="401"/>
      <c r="AZ111" s="402"/>
      <c r="BA111" s="403"/>
      <c r="BB111" s="403"/>
      <c r="BC111" s="403"/>
      <c r="BD111" s="403"/>
      <c r="BE111" s="403"/>
      <c r="BF111" s="403"/>
      <c r="BG111" s="403"/>
      <c r="BH111" s="403"/>
      <c r="BI111" s="403"/>
      <c r="BJ111" s="403"/>
      <c r="BK111" s="403"/>
      <c r="BL111" s="403"/>
      <c r="BM111" s="403"/>
      <c r="BN111" s="403"/>
      <c r="BO111" s="403"/>
      <c r="BP111" s="403"/>
      <c r="BQ111" s="403"/>
      <c r="BR111" s="403"/>
      <c r="BS111" s="403"/>
      <c r="BT111" s="403"/>
      <c r="BU111" s="403"/>
      <c r="BV111" s="403"/>
      <c r="BW111" s="403"/>
      <c r="BX111" s="403"/>
      <c r="BY111" s="403"/>
      <c r="BZ111" s="403"/>
      <c r="CA111" s="403"/>
      <c r="CB111" s="403"/>
      <c r="CC111" s="403"/>
      <c r="CD111" s="403"/>
      <c r="CE111" s="403"/>
      <c r="CF111" s="403"/>
    </row>
    <row r="112" spans="1:84" ht="13.5" customHeight="1">
      <c r="A112" s="398"/>
      <c r="B112" s="398"/>
      <c r="C112" s="398"/>
      <c r="D112" s="399"/>
      <c r="E112" s="400"/>
      <c r="F112" s="400"/>
      <c r="G112" s="401"/>
      <c r="H112" s="401"/>
      <c r="I112" s="401"/>
      <c r="J112" s="401"/>
      <c r="K112" s="401"/>
      <c r="L112" s="401"/>
      <c r="M112" s="401"/>
      <c r="N112" s="401"/>
      <c r="O112" s="401"/>
      <c r="P112" s="401"/>
      <c r="Q112" s="401"/>
      <c r="R112" s="401"/>
      <c r="S112" s="401"/>
      <c r="T112" s="401"/>
      <c r="U112" s="401"/>
      <c r="V112" s="401"/>
      <c r="W112" s="401"/>
      <c r="X112" s="401"/>
      <c r="Y112" s="401"/>
      <c r="Z112" s="401"/>
      <c r="AA112" s="401"/>
      <c r="AB112" s="401"/>
      <c r="AC112" s="401"/>
      <c r="AD112" s="401"/>
      <c r="AE112" s="401"/>
      <c r="AF112" s="401"/>
      <c r="AG112" s="401"/>
      <c r="AH112" s="401"/>
      <c r="AI112" s="401"/>
      <c r="AJ112" s="401"/>
      <c r="AK112" s="401"/>
      <c r="AL112" s="401"/>
      <c r="AM112" s="401"/>
      <c r="AN112" s="401"/>
      <c r="AO112" s="401"/>
      <c r="AP112" s="401"/>
      <c r="AQ112" s="401"/>
      <c r="AR112" s="401"/>
      <c r="AS112" s="401"/>
      <c r="AT112" s="401"/>
      <c r="AU112" s="401"/>
      <c r="AV112" s="401"/>
      <c r="AW112" s="401"/>
      <c r="AX112" s="401"/>
      <c r="AY112" s="401"/>
      <c r="AZ112" s="402"/>
      <c r="BA112" s="403"/>
      <c r="BB112" s="403"/>
      <c r="BC112" s="403"/>
      <c r="BD112" s="403"/>
      <c r="BE112" s="403"/>
      <c r="BF112" s="403"/>
      <c r="BG112" s="403"/>
      <c r="BH112" s="403"/>
      <c r="BI112" s="403"/>
      <c r="BJ112" s="403"/>
      <c r="BK112" s="403"/>
      <c r="BL112" s="403"/>
      <c r="BM112" s="403"/>
      <c r="BN112" s="403"/>
      <c r="BO112" s="403"/>
      <c r="BP112" s="403"/>
      <c r="BQ112" s="403"/>
      <c r="BR112" s="403"/>
      <c r="BS112" s="403"/>
      <c r="BT112" s="403"/>
      <c r="BU112" s="403"/>
      <c r="BV112" s="403"/>
      <c r="BW112" s="403"/>
      <c r="BX112" s="403"/>
      <c r="BY112" s="403"/>
      <c r="BZ112" s="403"/>
      <c r="CA112" s="403"/>
      <c r="CB112" s="403"/>
      <c r="CC112" s="403"/>
      <c r="CD112" s="403"/>
      <c r="CE112" s="403"/>
      <c r="CF112" s="403"/>
    </row>
    <row r="113" spans="1:84" ht="13.5" customHeight="1">
      <c r="A113" s="398"/>
      <c r="B113" s="398"/>
      <c r="C113" s="398"/>
      <c r="D113" s="399"/>
      <c r="E113" s="400"/>
      <c r="F113" s="400"/>
      <c r="G113" s="401"/>
      <c r="H113" s="401"/>
      <c r="I113" s="401"/>
      <c r="J113" s="401"/>
      <c r="K113" s="401"/>
      <c r="L113" s="401"/>
      <c r="M113" s="401"/>
      <c r="N113" s="401"/>
      <c r="O113" s="401"/>
      <c r="P113" s="401"/>
      <c r="Q113" s="401"/>
      <c r="R113" s="401"/>
      <c r="S113" s="401"/>
      <c r="T113" s="401"/>
      <c r="U113" s="401"/>
      <c r="V113" s="401"/>
      <c r="W113" s="401"/>
      <c r="X113" s="401"/>
      <c r="Y113" s="401"/>
      <c r="Z113" s="401"/>
      <c r="AA113" s="401"/>
      <c r="AB113" s="401"/>
      <c r="AC113" s="401"/>
      <c r="AD113" s="401"/>
      <c r="AE113" s="401"/>
      <c r="AF113" s="401"/>
      <c r="AG113" s="401"/>
      <c r="AH113" s="401"/>
      <c r="AI113" s="401"/>
      <c r="AJ113" s="401"/>
      <c r="AK113" s="401"/>
      <c r="AL113" s="401"/>
      <c r="AM113" s="401"/>
      <c r="AN113" s="401"/>
      <c r="AO113" s="401"/>
      <c r="AP113" s="401"/>
      <c r="AQ113" s="401"/>
      <c r="AR113" s="401"/>
      <c r="AS113" s="401"/>
      <c r="AT113" s="401"/>
      <c r="AU113" s="401"/>
      <c r="AV113" s="401"/>
      <c r="AW113" s="401"/>
      <c r="AX113" s="401"/>
      <c r="AY113" s="401"/>
      <c r="AZ113" s="402"/>
      <c r="BA113" s="403"/>
      <c r="BB113" s="403"/>
      <c r="BC113" s="403"/>
      <c r="BD113" s="403"/>
      <c r="BE113" s="403"/>
      <c r="BF113" s="403"/>
      <c r="BG113" s="403"/>
      <c r="BH113" s="403"/>
      <c r="BI113" s="403"/>
      <c r="BJ113" s="403"/>
      <c r="BK113" s="403"/>
      <c r="BL113" s="403"/>
      <c r="BM113" s="403"/>
      <c r="BN113" s="403"/>
      <c r="BO113" s="403"/>
      <c r="BP113" s="403"/>
      <c r="BQ113" s="403"/>
      <c r="BR113" s="403"/>
      <c r="BS113" s="403"/>
      <c r="BT113" s="403"/>
      <c r="BU113" s="403"/>
      <c r="BV113" s="403"/>
      <c r="BW113" s="403"/>
      <c r="BX113" s="403"/>
      <c r="BY113" s="403"/>
      <c r="BZ113" s="403"/>
      <c r="CA113" s="403"/>
      <c r="CB113" s="403"/>
      <c r="CC113" s="403"/>
      <c r="CD113" s="403"/>
      <c r="CE113" s="403"/>
      <c r="CF113" s="403"/>
    </row>
    <row r="114" spans="1:84" ht="13.5" customHeight="1">
      <c r="A114" s="398"/>
      <c r="B114" s="398"/>
      <c r="C114" s="398"/>
      <c r="D114" s="399"/>
      <c r="E114" s="400"/>
      <c r="F114" s="400"/>
      <c r="G114" s="401"/>
      <c r="H114" s="401"/>
      <c r="I114" s="401"/>
      <c r="J114" s="401"/>
      <c r="K114" s="401"/>
      <c r="L114" s="401"/>
      <c r="M114" s="401"/>
      <c r="N114" s="401"/>
      <c r="O114" s="401"/>
      <c r="P114" s="401"/>
      <c r="Q114" s="401"/>
      <c r="R114" s="401"/>
      <c r="S114" s="401"/>
      <c r="T114" s="401"/>
      <c r="U114" s="401"/>
      <c r="V114" s="401"/>
      <c r="W114" s="401"/>
      <c r="X114" s="401"/>
      <c r="Y114" s="401"/>
      <c r="Z114" s="401"/>
      <c r="AA114" s="401"/>
      <c r="AB114" s="401"/>
      <c r="AC114" s="401"/>
      <c r="AD114" s="401"/>
      <c r="AE114" s="401"/>
      <c r="AF114" s="401"/>
      <c r="AG114" s="401"/>
      <c r="AH114" s="401"/>
      <c r="AI114" s="401"/>
      <c r="AJ114" s="401"/>
      <c r="AK114" s="401"/>
      <c r="AL114" s="401"/>
      <c r="AM114" s="401"/>
      <c r="AN114" s="401"/>
      <c r="AO114" s="401"/>
      <c r="AP114" s="401"/>
      <c r="AQ114" s="401"/>
      <c r="AR114" s="401"/>
      <c r="AS114" s="401"/>
      <c r="AT114" s="401"/>
      <c r="AU114" s="401"/>
      <c r="AV114" s="401"/>
      <c r="AW114" s="401"/>
      <c r="AX114" s="401"/>
      <c r="AY114" s="401"/>
      <c r="AZ114" s="402"/>
      <c r="BA114" s="403"/>
      <c r="BB114" s="403"/>
      <c r="BC114" s="403"/>
      <c r="BD114" s="403"/>
      <c r="BE114" s="403"/>
      <c r="BF114" s="403"/>
      <c r="BG114" s="403"/>
      <c r="BH114" s="403"/>
      <c r="BI114" s="403"/>
      <c r="BJ114" s="403"/>
      <c r="BK114" s="403"/>
      <c r="BL114" s="403"/>
      <c r="BM114" s="403"/>
      <c r="BN114" s="403"/>
      <c r="BO114" s="403"/>
      <c r="BP114" s="403"/>
      <c r="BQ114" s="403"/>
      <c r="BR114" s="403"/>
      <c r="BS114" s="403"/>
      <c r="BT114" s="403"/>
      <c r="BU114" s="403"/>
      <c r="BV114" s="403"/>
      <c r="BW114" s="403"/>
      <c r="BX114" s="403"/>
      <c r="BY114" s="403"/>
      <c r="BZ114" s="403"/>
      <c r="CA114" s="403"/>
      <c r="CB114" s="403"/>
      <c r="CC114" s="403"/>
      <c r="CD114" s="403"/>
      <c r="CE114" s="403"/>
      <c r="CF114" s="403"/>
    </row>
    <row r="115" spans="1:84" ht="13.5" customHeight="1">
      <c r="A115" s="398"/>
      <c r="B115" s="398"/>
      <c r="C115" s="398"/>
      <c r="D115" s="399"/>
      <c r="E115" s="400"/>
      <c r="F115" s="400"/>
      <c r="G115" s="401"/>
      <c r="H115" s="401"/>
      <c r="I115" s="401"/>
      <c r="J115" s="401"/>
      <c r="K115" s="401"/>
      <c r="L115" s="401"/>
      <c r="M115" s="401"/>
      <c r="N115" s="401"/>
      <c r="O115" s="401"/>
      <c r="P115" s="401"/>
      <c r="Q115" s="401"/>
      <c r="R115" s="401"/>
      <c r="S115" s="401"/>
      <c r="T115" s="401"/>
      <c r="U115" s="401"/>
      <c r="V115" s="401"/>
      <c r="W115" s="401"/>
      <c r="X115" s="401"/>
      <c r="Y115" s="401"/>
      <c r="Z115" s="401"/>
      <c r="AA115" s="401"/>
      <c r="AB115" s="401"/>
      <c r="AC115" s="401"/>
      <c r="AD115" s="401"/>
      <c r="AE115" s="401"/>
      <c r="AF115" s="401"/>
      <c r="AG115" s="401"/>
      <c r="AH115" s="401"/>
      <c r="AI115" s="401"/>
      <c r="AJ115" s="401"/>
      <c r="AK115" s="401"/>
      <c r="AL115" s="401"/>
      <c r="AM115" s="401"/>
      <c r="AN115" s="401"/>
      <c r="AO115" s="401"/>
      <c r="AP115" s="401"/>
      <c r="AQ115" s="401"/>
      <c r="AR115" s="401"/>
      <c r="AS115" s="401"/>
      <c r="AT115" s="401"/>
      <c r="AU115" s="401"/>
      <c r="AV115" s="401"/>
      <c r="AW115" s="401"/>
      <c r="AX115" s="401"/>
      <c r="AY115" s="401"/>
      <c r="AZ115" s="402"/>
      <c r="BA115" s="403"/>
      <c r="BB115" s="403"/>
      <c r="BC115" s="403"/>
      <c r="BD115" s="403"/>
      <c r="BE115" s="403"/>
      <c r="BF115" s="403"/>
      <c r="BG115" s="403"/>
      <c r="BH115" s="403"/>
      <c r="BI115" s="403"/>
      <c r="BJ115" s="403"/>
      <c r="BK115" s="403"/>
      <c r="BL115" s="403"/>
      <c r="BM115" s="403"/>
      <c r="BN115" s="403"/>
      <c r="BO115" s="403"/>
      <c r="BP115" s="403"/>
      <c r="BQ115" s="403"/>
      <c r="BR115" s="403"/>
      <c r="BS115" s="403"/>
      <c r="BT115" s="403"/>
      <c r="BU115" s="403"/>
      <c r="BV115" s="403"/>
      <c r="BW115" s="403"/>
      <c r="BX115" s="403"/>
      <c r="BY115" s="403"/>
      <c r="BZ115" s="403"/>
      <c r="CA115" s="403"/>
      <c r="CB115" s="403"/>
      <c r="CC115" s="403"/>
      <c r="CD115" s="403"/>
      <c r="CE115" s="403"/>
      <c r="CF115" s="403"/>
    </row>
    <row r="116" spans="1:84" ht="13.5" customHeight="1">
      <c r="A116" s="398"/>
      <c r="B116" s="398"/>
      <c r="C116" s="398"/>
      <c r="D116" s="399"/>
      <c r="E116" s="400"/>
      <c r="F116" s="400"/>
      <c r="G116" s="401"/>
      <c r="H116" s="401"/>
      <c r="I116" s="401"/>
      <c r="J116" s="401"/>
      <c r="K116" s="401"/>
      <c r="L116" s="401"/>
      <c r="M116" s="401"/>
      <c r="N116" s="401"/>
      <c r="O116" s="401"/>
      <c r="P116" s="401"/>
      <c r="Q116" s="401"/>
      <c r="R116" s="401"/>
      <c r="S116" s="401"/>
      <c r="T116" s="401"/>
      <c r="U116" s="401"/>
      <c r="V116" s="401"/>
      <c r="W116" s="401"/>
      <c r="X116" s="401"/>
      <c r="Y116" s="401"/>
      <c r="Z116" s="401"/>
      <c r="AA116" s="401"/>
      <c r="AB116" s="401"/>
      <c r="AC116" s="401"/>
      <c r="AD116" s="401"/>
      <c r="AE116" s="401"/>
      <c r="AF116" s="401"/>
      <c r="AG116" s="401"/>
      <c r="AH116" s="401"/>
      <c r="AI116" s="401"/>
      <c r="AJ116" s="401"/>
      <c r="AK116" s="401"/>
      <c r="AL116" s="401"/>
      <c r="AM116" s="401"/>
      <c r="AN116" s="401"/>
      <c r="AO116" s="401"/>
      <c r="AP116" s="401"/>
      <c r="AQ116" s="401"/>
      <c r="AR116" s="401"/>
      <c r="AS116" s="401"/>
      <c r="AT116" s="401"/>
      <c r="AU116" s="401"/>
      <c r="AV116" s="401"/>
      <c r="AW116" s="401"/>
      <c r="AX116" s="401"/>
      <c r="AY116" s="401"/>
      <c r="AZ116" s="402"/>
      <c r="BA116" s="403"/>
      <c r="BB116" s="403"/>
      <c r="BC116" s="403"/>
      <c r="BD116" s="403"/>
      <c r="BE116" s="403"/>
      <c r="BF116" s="403"/>
      <c r="BG116" s="403"/>
      <c r="BH116" s="403"/>
      <c r="BI116" s="403"/>
      <c r="BJ116" s="403"/>
      <c r="BK116" s="403"/>
      <c r="BL116" s="403"/>
      <c r="BM116" s="403"/>
      <c r="BN116" s="403"/>
      <c r="BO116" s="403"/>
      <c r="BP116" s="403"/>
      <c r="BQ116" s="403"/>
      <c r="BR116" s="403"/>
      <c r="BS116" s="403"/>
      <c r="BT116" s="403"/>
      <c r="BU116" s="403"/>
      <c r="BV116" s="403"/>
      <c r="BW116" s="403"/>
      <c r="BX116" s="403"/>
      <c r="BY116" s="403"/>
      <c r="BZ116" s="403"/>
      <c r="CA116" s="403"/>
      <c r="CB116" s="403"/>
      <c r="CC116" s="403"/>
      <c r="CD116" s="403"/>
      <c r="CE116" s="403"/>
      <c r="CF116" s="403"/>
    </row>
    <row r="117" spans="1:84" ht="13.5" customHeight="1">
      <c r="A117" s="398"/>
      <c r="B117" s="398"/>
      <c r="C117" s="398"/>
      <c r="D117" s="399"/>
      <c r="E117" s="400"/>
      <c r="F117" s="400"/>
      <c r="G117" s="401"/>
      <c r="H117" s="401"/>
      <c r="I117" s="401"/>
      <c r="J117" s="401"/>
      <c r="K117" s="401"/>
      <c r="L117" s="401"/>
      <c r="M117" s="401"/>
      <c r="N117" s="401"/>
      <c r="O117" s="401"/>
      <c r="P117" s="401"/>
      <c r="Q117" s="401"/>
      <c r="R117" s="401"/>
      <c r="S117" s="401"/>
      <c r="T117" s="401"/>
      <c r="U117" s="401"/>
      <c r="V117" s="401"/>
      <c r="W117" s="401"/>
      <c r="X117" s="401"/>
      <c r="Y117" s="401"/>
      <c r="Z117" s="401"/>
      <c r="AA117" s="401"/>
      <c r="AB117" s="401"/>
      <c r="AC117" s="401"/>
      <c r="AD117" s="401"/>
      <c r="AE117" s="401"/>
      <c r="AF117" s="401"/>
      <c r="AG117" s="401"/>
      <c r="AH117" s="401"/>
      <c r="AI117" s="401"/>
      <c r="AJ117" s="401"/>
      <c r="AK117" s="401"/>
      <c r="AL117" s="401"/>
      <c r="AM117" s="401"/>
      <c r="AN117" s="401"/>
      <c r="AO117" s="401"/>
      <c r="AP117" s="401"/>
      <c r="AQ117" s="401"/>
      <c r="AR117" s="401"/>
      <c r="AS117" s="401"/>
      <c r="AT117" s="401"/>
      <c r="AU117" s="401"/>
      <c r="AV117" s="401"/>
      <c r="AW117" s="401"/>
      <c r="AX117" s="401"/>
      <c r="AY117" s="401"/>
      <c r="AZ117" s="402"/>
      <c r="BA117" s="403"/>
      <c r="BB117" s="403"/>
      <c r="BC117" s="403"/>
      <c r="BD117" s="403"/>
      <c r="BE117" s="403"/>
      <c r="BF117" s="403"/>
      <c r="BG117" s="403"/>
      <c r="BH117" s="403"/>
      <c r="BI117" s="403"/>
      <c r="BJ117" s="403"/>
      <c r="BK117" s="403"/>
      <c r="BL117" s="403"/>
      <c r="BM117" s="403"/>
      <c r="BN117" s="403"/>
      <c r="BO117" s="403"/>
      <c r="BP117" s="403"/>
      <c r="BQ117" s="403"/>
      <c r="BR117" s="403"/>
      <c r="BS117" s="403"/>
      <c r="BT117" s="403"/>
      <c r="BU117" s="403"/>
      <c r="BV117" s="403"/>
      <c r="BW117" s="403"/>
      <c r="BX117" s="403"/>
      <c r="BY117" s="403"/>
      <c r="BZ117" s="403"/>
      <c r="CA117" s="403"/>
      <c r="CB117" s="403"/>
      <c r="CC117" s="403"/>
      <c r="CD117" s="403"/>
      <c r="CE117" s="403"/>
      <c r="CF117" s="403"/>
    </row>
    <row r="118" spans="1:84" ht="13.5" customHeight="1">
      <c r="A118" s="398"/>
      <c r="B118" s="398"/>
      <c r="C118" s="398"/>
      <c r="D118" s="399"/>
      <c r="E118" s="400"/>
      <c r="F118" s="400"/>
      <c r="G118" s="401"/>
      <c r="H118" s="401"/>
      <c r="I118" s="401"/>
      <c r="J118" s="401"/>
      <c r="K118" s="401"/>
      <c r="L118" s="401"/>
      <c r="M118" s="401"/>
      <c r="N118" s="401"/>
      <c r="O118" s="401"/>
      <c r="P118" s="401"/>
      <c r="Q118" s="401"/>
      <c r="R118" s="401"/>
      <c r="S118" s="401"/>
      <c r="T118" s="401"/>
      <c r="U118" s="401"/>
      <c r="V118" s="401"/>
      <c r="W118" s="401"/>
      <c r="X118" s="401"/>
      <c r="Y118" s="401"/>
      <c r="Z118" s="401"/>
      <c r="AA118" s="401"/>
      <c r="AB118" s="401"/>
      <c r="AC118" s="401"/>
      <c r="AD118" s="401"/>
      <c r="AE118" s="401"/>
      <c r="AF118" s="401"/>
      <c r="AG118" s="401"/>
      <c r="AH118" s="401"/>
      <c r="AI118" s="401"/>
      <c r="AJ118" s="401"/>
      <c r="AK118" s="401"/>
      <c r="AL118" s="401"/>
      <c r="AM118" s="401"/>
      <c r="AN118" s="401"/>
      <c r="AO118" s="401"/>
      <c r="AP118" s="401"/>
      <c r="AQ118" s="401"/>
      <c r="AR118" s="401"/>
      <c r="AS118" s="401"/>
      <c r="AT118" s="401"/>
      <c r="AU118" s="401"/>
      <c r="AV118" s="401"/>
      <c r="AW118" s="401"/>
      <c r="AX118" s="401"/>
      <c r="AY118" s="401"/>
      <c r="AZ118" s="402"/>
      <c r="BA118" s="403"/>
      <c r="BB118" s="403"/>
      <c r="BC118" s="403"/>
      <c r="BD118" s="403"/>
      <c r="BE118" s="403"/>
      <c r="BF118" s="403"/>
      <c r="BG118" s="403"/>
      <c r="BH118" s="403"/>
      <c r="BI118" s="403"/>
      <c r="BJ118" s="403"/>
      <c r="BK118" s="403"/>
      <c r="BL118" s="403"/>
      <c r="BM118" s="403"/>
      <c r="BN118" s="403"/>
      <c r="BO118" s="403"/>
      <c r="BP118" s="403"/>
      <c r="BQ118" s="403"/>
      <c r="BR118" s="403"/>
      <c r="BS118" s="403"/>
      <c r="BT118" s="403"/>
      <c r="BU118" s="403"/>
      <c r="BV118" s="403"/>
      <c r="BW118" s="403"/>
      <c r="BX118" s="403"/>
      <c r="BY118" s="403"/>
      <c r="BZ118" s="403"/>
      <c r="CA118" s="403"/>
      <c r="CB118" s="403"/>
      <c r="CC118" s="403"/>
      <c r="CD118" s="403"/>
      <c r="CE118" s="403"/>
      <c r="CF118" s="403"/>
    </row>
    <row r="119" spans="1:84" ht="13.5" customHeight="1">
      <c r="A119" s="398"/>
      <c r="B119" s="398"/>
      <c r="C119" s="398"/>
      <c r="D119" s="399"/>
      <c r="E119" s="400"/>
      <c r="F119" s="400"/>
      <c r="G119" s="401"/>
      <c r="H119" s="401"/>
      <c r="I119" s="401"/>
      <c r="J119" s="401"/>
      <c r="K119" s="401"/>
      <c r="L119" s="401"/>
      <c r="M119" s="401"/>
      <c r="N119" s="401"/>
      <c r="O119" s="401"/>
      <c r="P119" s="401"/>
      <c r="Q119" s="401"/>
      <c r="R119" s="401"/>
      <c r="S119" s="401"/>
      <c r="T119" s="401"/>
      <c r="U119" s="401"/>
      <c r="V119" s="401"/>
      <c r="W119" s="401"/>
      <c r="X119" s="401"/>
      <c r="Y119" s="401"/>
      <c r="Z119" s="401"/>
      <c r="AA119" s="401"/>
      <c r="AB119" s="401"/>
      <c r="AC119" s="401"/>
      <c r="AD119" s="401"/>
      <c r="AE119" s="401"/>
      <c r="AF119" s="401"/>
      <c r="AG119" s="401"/>
      <c r="AH119" s="401"/>
      <c r="AI119" s="401"/>
      <c r="AJ119" s="401"/>
      <c r="AK119" s="401"/>
      <c r="AL119" s="401"/>
      <c r="AM119" s="401"/>
      <c r="AN119" s="401"/>
      <c r="AO119" s="401"/>
      <c r="AP119" s="401"/>
      <c r="AQ119" s="401"/>
      <c r="AR119" s="401"/>
      <c r="AS119" s="401"/>
      <c r="AT119" s="401"/>
      <c r="AU119" s="401"/>
      <c r="AV119" s="401"/>
      <c r="AW119" s="401"/>
      <c r="AX119" s="401"/>
      <c r="AY119" s="401"/>
      <c r="AZ119" s="402"/>
      <c r="BA119" s="403"/>
      <c r="BB119" s="403"/>
      <c r="BC119" s="403"/>
      <c r="BD119" s="403"/>
      <c r="BE119" s="403"/>
      <c r="BF119" s="403"/>
      <c r="BG119" s="403"/>
      <c r="BH119" s="403"/>
      <c r="BI119" s="403"/>
      <c r="BJ119" s="403"/>
      <c r="BK119" s="403"/>
      <c r="BL119" s="403"/>
      <c r="BM119" s="403"/>
      <c r="BN119" s="403"/>
      <c r="BO119" s="403"/>
      <c r="BP119" s="403"/>
      <c r="BQ119" s="403"/>
      <c r="BR119" s="403"/>
      <c r="BS119" s="403"/>
      <c r="BT119" s="403"/>
      <c r="BU119" s="403"/>
      <c r="BV119" s="403"/>
      <c r="BW119" s="403"/>
      <c r="BX119" s="403"/>
      <c r="BY119" s="403"/>
      <c r="BZ119" s="403"/>
      <c r="CA119" s="403"/>
      <c r="CB119" s="403"/>
      <c r="CC119" s="403"/>
      <c r="CD119" s="403"/>
      <c r="CE119" s="403"/>
      <c r="CF119" s="403"/>
    </row>
    <row r="120" spans="1:84" ht="13.5" customHeight="1">
      <c r="A120" s="398"/>
      <c r="B120" s="398"/>
      <c r="C120" s="398"/>
      <c r="D120" s="399"/>
      <c r="E120" s="400"/>
      <c r="F120" s="400"/>
      <c r="G120" s="401"/>
      <c r="H120" s="401"/>
      <c r="I120" s="401"/>
      <c r="J120" s="401"/>
      <c r="K120" s="401"/>
      <c r="L120" s="401"/>
      <c r="M120" s="401"/>
      <c r="N120" s="401"/>
      <c r="O120" s="401"/>
      <c r="P120" s="401"/>
      <c r="Q120" s="401"/>
      <c r="R120" s="401"/>
      <c r="S120" s="401"/>
      <c r="T120" s="401"/>
      <c r="U120" s="401"/>
      <c r="V120" s="401"/>
      <c r="W120" s="401"/>
      <c r="X120" s="401"/>
      <c r="Y120" s="401"/>
      <c r="Z120" s="401"/>
      <c r="AA120" s="401"/>
      <c r="AB120" s="401"/>
      <c r="AC120" s="401"/>
      <c r="AD120" s="401"/>
      <c r="AE120" s="401"/>
      <c r="AF120" s="401"/>
      <c r="AG120" s="401"/>
      <c r="AH120" s="401"/>
      <c r="AI120" s="401"/>
      <c r="AJ120" s="401"/>
      <c r="AK120" s="401"/>
      <c r="AL120" s="401"/>
      <c r="AM120" s="401"/>
      <c r="AN120" s="401"/>
      <c r="AO120" s="401"/>
      <c r="AP120" s="401"/>
      <c r="AQ120" s="401"/>
      <c r="AR120" s="401"/>
      <c r="AS120" s="401"/>
      <c r="AT120" s="401"/>
      <c r="AU120" s="401"/>
      <c r="AV120" s="401"/>
      <c r="AW120" s="401"/>
      <c r="AX120" s="401"/>
      <c r="AY120" s="401"/>
      <c r="AZ120" s="402"/>
      <c r="BA120" s="403"/>
      <c r="BB120" s="403"/>
      <c r="BC120" s="403"/>
      <c r="BD120" s="403"/>
      <c r="BE120" s="403"/>
      <c r="BF120" s="403"/>
      <c r="BG120" s="403"/>
      <c r="BH120" s="403"/>
      <c r="BI120" s="403"/>
      <c r="BJ120" s="403"/>
      <c r="BK120" s="403"/>
      <c r="BL120" s="403"/>
      <c r="BM120" s="403"/>
      <c r="BN120" s="403"/>
      <c r="BO120" s="403"/>
      <c r="BP120" s="403"/>
      <c r="BQ120" s="403"/>
      <c r="BR120" s="403"/>
      <c r="BS120" s="403"/>
      <c r="BT120" s="403"/>
      <c r="BU120" s="403"/>
      <c r="BV120" s="403"/>
      <c r="BW120" s="403"/>
      <c r="BX120" s="403"/>
      <c r="BY120" s="403"/>
      <c r="BZ120" s="403"/>
      <c r="CA120" s="403"/>
      <c r="CB120" s="403"/>
      <c r="CC120" s="403"/>
      <c r="CD120" s="403"/>
      <c r="CE120" s="403"/>
      <c r="CF120" s="403"/>
    </row>
    <row r="121" spans="1:84" ht="13.5" customHeight="1">
      <c r="A121" s="398"/>
      <c r="B121" s="398"/>
      <c r="C121" s="398"/>
      <c r="D121" s="399"/>
      <c r="E121" s="400"/>
      <c r="F121" s="400"/>
      <c r="G121" s="401"/>
      <c r="H121" s="401"/>
      <c r="I121" s="401"/>
      <c r="J121" s="401"/>
      <c r="K121" s="401"/>
      <c r="L121" s="401"/>
      <c r="M121" s="401"/>
      <c r="N121" s="401"/>
      <c r="O121" s="401"/>
      <c r="P121" s="401"/>
      <c r="Q121" s="401"/>
      <c r="R121" s="401"/>
      <c r="S121" s="401"/>
      <c r="T121" s="401"/>
      <c r="U121" s="401"/>
      <c r="V121" s="401"/>
      <c r="W121" s="401"/>
      <c r="X121" s="401"/>
      <c r="Y121" s="401"/>
      <c r="Z121" s="401"/>
      <c r="AA121" s="401"/>
      <c r="AB121" s="401"/>
      <c r="AC121" s="401"/>
      <c r="AD121" s="401"/>
      <c r="AE121" s="401"/>
      <c r="AF121" s="401"/>
      <c r="AG121" s="401"/>
      <c r="AH121" s="401"/>
      <c r="AI121" s="401"/>
      <c r="AJ121" s="401"/>
      <c r="AK121" s="401"/>
      <c r="AL121" s="401"/>
      <c r="AM121" s="401"/>
      <c r="AN121" s="401"/>
      <c r="AO121" s="401"/>
      <c r="AP121" s="401"/>
      <c r="AQ121" s="401"/>
      <c r="AR121" s="401"/>
      <c r="AS121" s="401"/>
      <c r="AT121" s="401"/>
      <c r="AU121" s="401"/>
      <c r="AV121" s="401"/>
      <c r="AW121" s="401"/>
      <c r="AX121" s="401"/>
      <c r="AY121" s="401"/>
      <c r="AZ121" s="402"/>
      <c r="BA121" s="403"/>
      <c r="BB121" s="403"/>
      <c r="BC121" s="403"/>
      <c r="BD121" s="403"/>
      <c r="BE121" s="403"/>
      <c r="BF121" s="403"/>
      <c r="BG121" s="403"/>
      <c r="BH121" s="403"/>
      <c r="BI121" s="403"/>
      <c r="BJ121" s="403"/>
      <c r="BK121" s="403"/>
      <c r="BL121" s="403"/>
      <c r="BM121" s="403"/>
      <c r="BN121" s="403"/>
      <c r="BO121" s="403"/>
      <c r="BP121" s="403"/>
      <c r="BQ121" s="403"/>
      <c r="BR121" s="403"/>
      <c r="BS121" s="403"/>
      <c r="BT121" s="403"/>
      <c r="BU121" s="403"/>
      <c r="BV121" s="403"/>
      <c r="BW121" s="403"/>
      <c r="BX121" s="403"/>
      <c r="BY121" s="403"/>
      <c r="BZ121" s="403"/>
      <c r="CA121" s="403"/>
      <c r="CB121" s="403"/>
      <c r="CC121" s="403"/>
      <c r="CD121" s="403"/>
      <c r="CE121" s="403"/>
      <c r="CF121" s="403"/>
    </row>
    <row r="122" spans="1:84" ht="13.5" customHeight="1">
      <c r="A122" s="398"/>
      <c r="B122" s="398"/>
      <c r="C122" s="398"/>
      <c r="D122" s="399"/>
      <c r="E122" s="400"/>
      <c r="F122" s="400"/>
      <c r="G122" s="401"/>
      <c r="H122" s="401"/>
      <c r="I122" s="401"/>
      <c r="J122" s="401"/>
      <c r="K122" s="401"/>
      <c r="L122" s="401"/>
      <c r="M122" s="401"/>
      <c r="N122" s="401"/>
      <c r="O122" s="401"/>
      <c r="P122" s="401"/>
      <c r="Q122" s="401"/>
      <c r="R122" s="401"/>
      <c r="S122" s="401"/>
      <c r="T122" s="401"/>
      <c r="U122" s="401"/>
      <c r="V122" s="401"/>
      <c r="W122" s="401"/>
      <c r="X122" s="401"/>
      <c r="Y122" s="401"/>
      <c r="Z122" s="401"/>
      <c r="AA122" s="401"/>
      <c r="AB122" s="401"/>
      <c r="AC122" s="401"/>
      <c r="AD122" s="401"/>
      <c r="AE122" s="401"/>
      <c r="AF122" s="401"/>
      <c r="AG122" s="401"/>
      <c r="AH122" s="401"/>
      <c r="AI122" s="401"/>
      <c r="AJ122" s="401"/>
      <c r="AK122" s="401"/>
      <c r="AL122" s="401"/>
      <c r="AM122" s="401"/>
      <c r="AN122" s="401"/>
      <c r="AO122" s="401"/>
      <c r="AP122" s="401"/>
      <c r="AQ122" s="401"/>
      <c r="AR122" s="401"/>
      <c r="AS122" s="401"/>
      <c r="AT122" s="401"/>
      <c r="AU122" s="401"/>
      <c r="AV122" s="401"/>
      <c r="AW122" s="401"/>
      <c r="AX122" s="401"/>
      <c r="AY122" s="401"/>
      <c r="AZ122" s="402"/>
      <c r="BA122" s="403"/>
      <c r="BB122" s="403"/>
      <c r="BC122" s="403"/>
      <c r="BD122" s="403"/>
      <c r="BE122" s="403"/>
      <c r="BF122" s="403"/>
      <c r="BG122" s="403"/>
      <c r="BH122" s="403"/>
      <c r="BI122" s="403"/>
      <c r="BJ122" s="403"/>
      <c r="BK122" s="403"/>
      <c r="BL122" s="403"/>
      <c r="BM122" s="403"/>
      <c r="BN122" s="403"/>
      <c r="BO122" s="403"/>
      <c r="BP122" s="403"/>
      <c r="BQ122" s="403"/>
      <c r="BR122" s="403"/>
      <c r="BS122" s="403"/>
      <c r="BT122" s="403"/>
      <c r="BU122" s="403"/>
      <c r="BV122" s="403"/>
      <c r="BW122" s="403"/>
      <c r="BX122" s="403"/>
      <c r="BY122" s="403"/>
      <c r="BZ122" s="403"/>
      <c r="CA122" s="403"/>
      <c r="CB122" s="403"/>
      <c r="CC122" s="403"/>
      <c r="CD122" s="403"/>
      <c r="CE122" s="403"/>
      <c r="CF122" s="403"/>
    </row>
    <row r="123" spans="1:84" ht="13.5" customHeight="1">
      <c r="A123" s="398"/>
      <c r="B123" s="398"/>
      <c r="C123" s="398"/>
      <c r="D123" s="399"/>
      <c r="E123" s="400"/>
      <c r="F123" s="400"/>
      <c r="G123" s="401"/>
      <c r="H123" s="401"/>
      <c r="I123" s="401"/>
      <c r="J123" s="401"/>
      <c r="K123" s="401"/>
      <c r="L123" s="401"/>
      <c r="M123" s="401"/>
      <c r="N123" s="401"/>
      <c r="O123" s="401"/>
      <c r="P123" s="401"/>
      <c r="Q123" s="401"/>
      <c r="R123" s="401"/>
      <c r="S123" s="401"/>
      <c r="T123" s="401"/>
      <c r="U123" s="401"/>
      <c r="V123" s="401"/>
      <c r="W123" s="401"/>
      <c r="X123" s="401"/>
      <c r="Y123" s="401"/>
      <c r="Z123" s="401"/>
      <c r="AA123" s="401"/>
      <c r="AB123" s="401"/>
      <c r="AC123" s="401"/>
      <c r="AD123" s="401"/>
      <c r="AE123" s="401"/>
      <c r="AF123" s="401"/>
      <c r="AG123" s="401"/>
      <c r="AH123" s="401"/>
      <c r="AI123" s="401"/>
      <c r="AJ123" s="401"/>
      <c r="AK123" s="401"/>
      <c r="AL123" s="401"/>
      <c r="AM123" s="401"/>
      <c r="AN123" s="401"/>
      <c r="AO123" s="401"/>
      <c r="AP123" s="401"/>
      <c r="AQ123" s="401"/>
      <c r="AR123" s="401"/>
      <c r="AS123" s="401"/>
      <c r="AT123" s="401"/>
      <c r="AU123" s="401"/>
      <c r="AV123" s="401"/>
      <c r="AW123" s="401"/>
      <c r="AX123" s="401"/>
      <c r="AY123" s="401"/>
      <c r="AZ123" s="402"/>
      <c r="BA123" s="403"/>
      <c r="BB123" s="403"/>
      <c r="BC123" s="403"/>
      <c r="BD123" s="403"/>
      <c r="BE123" s="403"/>
      <c r="BF123" s="403"/>
      <c r="BG123" s="403"/>
      <c r="BH123" s="403"/>
      <c r="BI123" s="403"/>
      <c r="BJ123" s="403"/>
      <c r="BK123" s="403"/>
      <c r="BL123" s="403"/>
      <c r="BM123" s="403"/>
      <c r="BN123" s="403"/>
      <c r="BO123" s="403"/>
      <c r="BP123" s="403"/>
      <c r="BQ123" s="403"/>
      <c r="BR123" s="403"/>
      <c r="BS123" s="403"/>
      <c r="BT123" s="403"/>
      <c r="BU123" s="403"/>
      <c r="BV123" s="403"/>
      <c r="BW123" s="403"/>
      <c r="BX123" s="403"/>
      <c r="BY123" s="403"/>
      <c r="BZ123" s="403"/>
      <c r="CA123" s="403"/>
      <c r="CB123" s="403"/>
      <c r="CC123" s="403"/>
      <c r="CD123" s="403"/>
      <c r="CE123" s="403"/>
      <c r="CF123" s="403"/>
    </row>
    <row r="124" spans="1:84" ht="13.5" customHeight="1">
      <c r="A124" s="398"/>
      <c r="B124" s="398"/>
      <c r="C124" s="398"/>
      <c r="D124" s="399"/>
      <c r="E124" s="400"/>
      <c r="F124" s="400"/>
      <c r="G124" s="401"/>
      <c r="H124" s="401"/>
      <c r="I124" s="401"/>
      <c r="J124" s="401"/>
      <c r="K124" s="401"/>
      <c r="L124" s="401"/>
      <c r="M124" s="401"/>
      <c r="N124" s="401"/>
      <c r="O124" s="401"/>
      <c r="P124" s="401"/>
      <c r="Q124" s="401"/>
      <c r="R124" s="401"/>
      <c r="S124" s="401"/>
      <c r="T124" s="401"/>
      <c r="U124" s="401"/>
      <c r="V124" s="401"/>
      <c r="W124" s="401"/>
      <c r="X124" s="401"/>
      <c r="Y124" s="401"/>
      <c r="Z124" s="401"/>
      <c r="AA124" s="401"/>
      <c r="AB124" s="401"/>
      <c r="AC124" s="401"/>
      <c r="AD124" s="401"/>
      <c r="AE124" s="401"/>
      <c r="AF124" s="401"/>
      <c r="AG124" s="401"/>
      <c r="AH124" s="401"/>
      <c r="AI124" s="401"/>
      <c r="AJ124" s="401"/>
      <c r="AK124" s="401"/>
      <c r="AL124" s="401"/>
      <c r="AM124" s="401"/>
      <c r="AN124" s="401"/>
      <c r="AO124" s="401"/>
      <c r="AP124" s="401"/>
      <c r="AQ124" s="401"/>
      <c r="AR124" s="401"/>
      <c r="AS124" s="401"/>
      <c r="AT124" s="401"/>
      <c r="AU124" s="401"/>
      <c r="AV124" s="401"/>
      <c r="AW124" s="401"/>
      <c r="AX124" s="401"/>
      <c r="AY124" s="401"/>
      <c r="AZ124" s="402"/>
      <c r="BA124" s="403"/>
      <c r="BB124" s="403"/>
      <c r="BC124" s="403"/>
      <c r="BD124" s="403"/>
      <c r="BE124" s="403"/>
      <c r="BF124" s="403"/>
      <c r="BG124" s="403"/>
      <c r="BH124" s="403"/>
      <c r="BI124" s="403"/>
      <c r="BJ124" s="403"/>
      <c r="BK124" s="403"/>
      <c r="BL124" s="403"/>
      <c r="BM124" s="403"/>
      <c r="BN124" s="403"/>
      <c r="BO124" s="403"/>
      <c r="BP124" s="403"/>
      <c r="BQ124" s="403"/>
      <c r="BR124" s="403"/>
      <c r="BS124" s="403"/>
      <c r="BT124" s="403"/>
      <c r="BU124" s="403"/>
      <c r="BV124" s="403"/>
      <c r="BW124" s="403"/>
      <c r="BX124" s="403"/>
      <c r="BY124" s="403"/>
      <c r="BZ124" s="403"/>
      <c r="CA124" s="403"/>
      <c r="CB124" s="403"/>
      <c r="CC124" s="403"/>
      <c r="CD124" s="403"/>
      <c r="CE124" s="403"/>
      <c r="CF124" s="403"/>
    </row>
    <row r="125" spans="1:84" ht="13.5" customHeight="1">
      <c r="A125" s="398"/>
      <c r="B125" s="398"/>
      <c r="C125" s="398"/>
      <c r="D125" s="399"/>
      <c r="E125" s="400"/>
      <c r="F125" s="400"/>
      <c r="G125" s="401"/>
      <c r="H125" s="401"/>
      <c r="I125" s="401"/>
      <c r="J125" s="401"/>
      <c r="K125" s="401"/>
      <c r="L125" s="401"/>
      <c r="M125" s="401"/>
      <c r="N125" s="401"/>
      <c r="O125" s="401"/>
      <c r="P125" s="401"/>
      <c r="Q125" s="401"/>
      <c r="R125" s="401"/>
      <c r="S125" s="401"/>
      <c r="T125" s="401"/>
      <c r="U125" s="401"/>
      <c r="V125" s="401"/>
      <c r="W125" s="401"/>
      <c r="X125" s="401"/>
      <c r="Y125" s="401"/>
      <c r="Z125" s="401"/>
      <c r="AA125" s="401"/>
      <c r="AB125" s="401"/>
      <c r="AC125" s="401"/>
      <c r="AD125" s="401"/>
      <c r="AE125" s="401"/>
      <c r="AF125" s="401"/>
      <c r="AG125" s="401"/>
      <c r="AH125" s="401"/>
      <c r="AI125" s="401"/>
      <c r="AJ125" s="401"/>
      <c r="AK125" s="401"/>
      <c r="AL125" s="401"/>
      <c r="AM125" s="401"/>
      <c r="AN125" s="401"/>
      <c r="AO125" s="401"/>
      <c r="AP125" s="401"/>
      <c r="AQ125" s="401"/>
      <c r="AR125" s="401"/>
      <c r="AS125" s="401"/>
      <c r="AT125" s="401"/>
      <c r="AU125" s="401"/>
      <c r="AV125" s="401"/>
      <c r="AW125" s="401"/>
      <c r="AX125" s="401"/>
      <c r="AY125" s="401"/>
      <c r="AZ125" s="402"/>
      <c r="BA125" s="403"/>
      <c r="BB125" s="403"/>
      <c r="BC125" s="403"/>
      <c r="BD125" s="403"/>
      <c r="BE125" s="403"/>
      <c r="BF125" s="403"/>
      <c r="BG125" s="403"/>
      <c r="BH125" s="403"/>
      <c r="BI125" s="403"/>
      <c r="BJ125" s="403"/>
      <c r="BK125" s="403"/>
      <c r="BL125" s="403"/>
      <c r="BM125" s="403"/>
      <c r="BN125" s="403"/>
      <c r="BO125" s="403"/>
      <c r="BP125" s="403"/>
      <c r="BQ125" s="403"/>
      <c r="BR125" s="403"/>
      <c r="BS125" s="403"/>
      <c r="BT125" s="403"/>
      <c r="BU125" s="403"/>
      <c r="BV125" s="403"/>
      <c r="BW125" s="403"/>
      <c r="BX125" s="403"/>
      <c r="BY125" s="403"/>
      <c r="BZ125" s="403"/>
      <c r="CA125" s="403"/>
      <c r="CB125" s="403"/>
      <c r="CC125" s="403"/>
      <c r="CD125" s="403"/>
      <c r="CE125" s="403"/>
      <c r="CF125" s="403"/>
    </row>
    <row r="126" spans="1:84" ht="13.5" customHeight="1">
      <c r="A126" s="398"/>
      <c r="B126" s="398"/>
      <c r="C126" s="398"/>
      <c r="D126" s="399"/>
      <c r="E126" s="400"/>
      <c r="F126" s="400"/>
      <c r="G126" s="401"/>
      <c r="H126" s="401"/>
      <c r="I126" s="401"/>
      <c r="J126" s="401"/>
      <c r="K126" s="401"/>
      <c r="L126" s="401"/>
      <c r="M126" s="401"/>
      <c r="N126" s="401"/>
      <c r="O126" s="401"/>
      <c r="P126" s="401"/>
      <c r="Q126" s="401"/>
      <c r="R126" s="401"/>
      <c r="S126" s="401"/>
      <c r="T126" s="401"/>
      <c r="U126" s="401"/>
      <c r="V126" s="401"/>
      <c r="W126" s="401"/>
      <c r="X126" s="401"/>
      <c r="Y126" s="401"/>
      <c r="Z126" s="401"/>
      <c r="AA126" s="401"/>
      <c r="AB126" s="401"/>
      <c r="AC126" s="401"/>
      <c r="AD126" s="401"/>
      <c r="AE126" s="401"/>
      <c r="AF126" s="401"/>
      <c r="AG126" s="401"/>
      <c r="AH126" s="401"/>
      <c r="AI126" s="401"/>
      <c r="AJ126" s="401"/>
      <c r="AK126" s="401"/>
      <c r="AL126" s="401"/>
      <c r="AM126" s="401"/>
      <c r="AN126" s="401"/>
      <c r="AO126" s="401"/>
      <c r="AP126" s="401"/>
      <c r="AQ126" s="401"/>
      <c r="AR126" s="401"/>
      <c r="AS126" s="401"/>
      <c r="AT126" s="401"/>
      <c r="AU126" s="401"/>
      <c r="AV126" s="401"/>
      <c r="AW126" s="401"/>
      <c r="AX126" s="401"/>
      <c r="AY126" s="401"/>
      <c r="AZ126" s="402"/>
      <c r="BA126" s="403"/>
      <c r="BB126" s="403"/>
      <c r="BC126" s="403"/>
      <c r="BD126" s="403"/>
      <c r="BE126" s="403"/>
      <c r="BF126" s="403"/>
      <c r="BG126" s="403"/>
      <c r="BH126" s="403"/>
      <c r="BI126" s="403"/>
      <c r="BJ126" s="403"/>
      <c r="BK126" s="403"/>
      <c r="BL126" s="403"/>
      <c r="BM126" s="403"/>
      <c r="BN126" s="403"/>
      <c r="BO126" s="403"/>
      <c r="BP126" s="403"/>
      <c r="BQ126" s="403"/>
      <c r="BR126" s="403"/>
      <c r="BS126" s="403"/>
      <c r="BT126" s="403"/>
      <c r="BU126" s="403"/>
      <c r="BV126" s="403"/>
      <c r="BW126" s="403"/>
      <c r="BX126" s="403"/>
      <c r="BY126" s="403"/>
      <c r="BZ126" s="403"/>
      <c r="CA126" s="403"/>
      <c r="CB126" s="403"/>
      <c r="CC126" s="403"/>
      <c r="CD126" s="403"/>
      <c r="CE126" s="403"/>
      <c r="CF126" s="403"/>
    </row>
    <row r="127" spans="1:84" ht="13.5" customHeight="1">
      <c r="A127" s="398"/>
      <c r="B127" s="398"/>
      <c r="C127" s="398"/>
      <c r="D127" s="399"/>
      <c r="E127" s="400"/>
      <c r="F127" s="400"/>
      <c r="G127" s="401"/>
      <c r="H127" s="401"/>
      <c r="I127" s="401"/>
      <c r="J127" s="401"/>
      <c r="K127" s="401"/>
      <c r="L127" s="401"/>
      <c r="M127" s="401"/>
      <c r="N127" s="401"/>
      <c r="O127" s="401"/>
      <c r="P127" s="401"/>
      <c r="Q127" s="401"/>
      <c r="R127" s="401"/>
      <c r="S127" s="401"/>
      <c r="T127" s="401"/>
      <c r="U127" s="401"/>
      <c r="V127" s="401"/>
      <c r="W127" s="401"/>
      <c r="X127" s="401"/>
      <c r="Y127" s="401"/>
      <c r="Z127" s="401"/>
      <c r="AA127" s="401"/>
      <c r="AB127" s="401"/>
      <c r="AC127" s="401"/>
      <c r="AD127" s="401"/>
      <c r="AE127" s="401"/>
      <c r="AF127" s="401"/>
      <c r="AG127" s="401"/>
      <c r="AH127" s="401"/>
      <c r="AI127" s="401"/>
      <c r="AJ127" s="401"/>
      <c r="AK127" s="401"/>
      <c r="AL127" s="401"/>
      <c r="AM127" s="401"/>
      <c r="AN127" s="401"/>
      <c r="AO127" s="401"/>
      <c r="AP127" s="401"/>
      <c r="AQ127" s="401"/>
      <c r="AR127" s="401"/>
      <c r="AS127" s="401"/>
      <c r="AT127" s="401"/>
      <c r="AU127" s="401"/>
      <c r="AV127" s="401"/>
      <c r="AW127" s="401"/>
      <c r="AX127" s="401"/>
      <c r="AY127" s="401"/>
      <c r="AZ127" s="402"/>
      <c r="BA127" s="403"/>
      <c r="BB127" s="403"/>
      <c r="BC127" s="403"/>
      <c r="BD127" s="403"/>
      <c r="BE127" s="403"/>
      <c r="BF127" s="403"/>
      <c r="BG127" s="403"/>
      <c r="BH127" s="403"/>
      <c r="BI127" s="403"/>
      <c r="BJ127" s="403"/>
      <c r="BK127" s="403"/>
      <c r="BL127" s="403"/>
      <c r="BM127" s="403"/>
      <c r="BN127" s="403"/>
      <c r="BO127" s="403"/>
      <c r="BP127" s="403"/>
      <c r="BQ127" s="403"/>
      <c r="BR127" s="403"/>
      <c r="BS127" s="403"/>
      <c r="BT127" s="403"/>
      <c r="BU127" s="403"/>
      <c r="BV127" s="403"/>
      <c r="BW127" s="403"/>
      <c r="BX127" s="403"/>
      <c r="BY127" s="403"/>
      <c r="BZ127" s="403"/>
      <c r="CA127" s="403"/>
      <c r="CB127" s="403"/>
      <c r="CC127" s="403"/>
      <c r="CD127" s="403"/>
      <c r="CE127" s="403"/>
      <c r="CF127" s="403"/>
    </row>
    <row r="128" spans="1:84" ht="13.5" customHeight="1">
      <c r="A128" s="398"/>
      <c r="B128" s="398"/>
      <c r="C128" s="398"/>
      <c r="D128" s="399"/>
      <c r="E128" s="400"/>
      <c r="F128" s="400"/>
      <c r="G128" s="401"/>
      <c r="H128" s="401"/>
      <c r="I128" s="401"/>
      <c r="J128" s="401"/>
      <c r="K128" s="401"/>
      <c r="L128" s="401"/>
      <c r="M128" s="401"/>
      <c r="N128" s="401"/>
      <c r="O128" s="401"/>
      <c r="P128" s="401"/>
      <c r="Q128" s="401"/>
      <c r="R128" s="401"/>
      <c r="S128" s="401"/>
      <c r="T128" s="401"/>
      <c r="U128" s="401"/>
      <c r="V128" s="401"/>
      <c r="W128" s="401"/>
      <c r="X128" s="401"/>
      <c r="Y128" s="401"/>
      <c r="Z128" s="401"/>
      <c r="AA128" s="401"/>
      <c r="AB128" s="401"/>
      <c r="AC128" s="401"/>
      <c r="AD128" s="401"/>
      <c r="AE128" s="401"/>
      <c r="AF128" s="401"/>
      <c r="AG128" s="401"/>
      <c r="AH128" s="401"/>
      <c r="AI128" s="401"/>
      <c r="AJ128" s="401"/>
      <c r="AK128" s="401"/>
      <c r="AL128" s="401"/>
      <c r="AM128" s="401"/>
      <c r="AN128" s="401"/>
      <c r="AO128" s="401"/>
      <c r="AP128" s="401"/>
      <c r="AQ128" s="401"/>
      <c r="AR128" s="401"/>
      <c r="AS128" s="401"/>
      <c r="AT128" s="401"/>
      <c r="AU128" s="401"/>
      <c r="AV128" s="401"/>
      <c r="AW128" s="401"/>
      <c r="AX128" s="401"/>
      <c r="AY128" s="401"/>
      <c r="AZ128" s="402"/>
      <c r="BA128" s="403"/>
      <c r="BB128" s="403"/>
      <c r="BC128" s="403"/>
      <c r="BD128" s="403"/>
      <c r="BE128" s="403"/>
      <c r="BF128" s="403"/>
      <c r="BG128" s="403"/>
      <c r="BH128" s="403"/>
      <c r="BI128" s="403"/>
      <c r="BJ128" s="403"/>
      <c r="BK128" s="403"/>
      <c r="BL128" s="403"/>
      <c r="BM128" s="403"/>
      <c r="BN128" s="403"/>
      <c r="BO128" s="403"/>
      <c r="BP128" s="403"/>
      <c r="BQ128" s="403"/>
      <c r="BR128" s="403"/>
      <c r="BS128" s="403"/>
      <c r="BT128" s="403"/>
      <c r="BU128" s="403"/>
      <c r="BV128" s="403"/>
      <c r="BW128" s="403"/>
      <c r="BX128" s="403"/>
      <c r="BY128" s="403"/>
      <c r="BZ128" s="403"/>
      <c r="CA128" s="403"/>
      <c r="CB128" s="403"/>
      <c r="CC128" s="403"/>
      <c r="CD128" s="403"/>
      <c r="CE128" s="403"/>
      <c r="CF128" s="403"/>
    </row>
    <row r="129" spans="1:84" ht="13.5" customHeight="1">
      <c r="A129" s="398"/>
      <c r="B129" s="398"/>
      <c r="C129" s="398"/>
      <c r="D129" s="399"/>
      <c r="E129" s="400"/>
      <c r="F129" s="400"/>
      <c r="G129" s="401"/>
      <c r="H129" s="401"/>
      <c r="I129" s="401"/>
      <c r="J129" s="401"/>
      <c r="K129" s="401"/>
      <c r="L129" s="401"/>
      <c r="M129" s="401"/>
      <c r="N129" s="401"/>
      <c r="O129" s="401"/>
      <c r="P129" s="401"/>
      <c r="Q129" s="401"/>
      <c r="R129" s="401"/>
      <c r="S129" s="401"/>
      <c r="T129" s="401"/>
      <c r="U129" s="401"/>
      <c r="V129" s="401"/>
      <c r="W129" s="401"/>
      <c r="X129" s="401"/>
      <c r="Y129" s="401"/>
      <c r="Z129" s="401"/>
      <c r="AA129" s="401"/>
      <c r="AB129" s="401"/>
      <c r="AC129" s="401"/>
      <c r="AD129" s="401"/>
      <c r="AE129" s="401"/>
      <c r="AF129" s="401"/>
      <c r="AG129" s="401"/>
      <c r="AH129" s="401"/>
      <c r="AI129" s="401"/>
      <c r="AJ129" s="401"/>
      <c r="AK129" s="401"/>
      <c r="AL129" s="401"/>
      <c r="AM129" s="401"/>
      <c r="AN129" s="401"/>
      <c r="AO129" s="401"/>
      <c r="AP129" s="401"/>
      <c r="AQ129" s="401"/>
      <c r="AR129" s="401"/>
      <c r="AS129" s="401"/>
      <c r="AT129" s="401"/>
      <c r="AU129" s="401"/>
      <c r="AV129" s="401"/>
      <c r="AW129" s="401"/>
      <c r="AX129" s="401"/>
      <c r="AY129" s="401"/>
      <c r="AZ129" s="402"/>
      <c r="BA129" s="403"/>
      <c r="BB129" s="403"/>
      <c r="BC129" s="403"/>
      <c r="BD129" s="403"/>
      <c r="BE129" s="403"/>
      <c r="BF129" s="403"/>
      <c r="BG129" s="403"/>
      <c r="BH129" s="403"/>
      <c r="BI129" s="403"/>
      <c r="BJ129" s="403"/>
      <c r="BK129" s="403"/>
      <c r="BL129" s="403"/>
      <c r="BM129" s="403"/>
      <c r="BN129" s="403"/>
      <c r="BO129" s="403"/>
      <c r="BP129" s="403"/>
      <c r="BQ129" s="403"/>
      <c r="BR129" s="403"/>
      <c r="BS129" s="403"/>
      <c r="BT129" s="403"/>
      <c r="BU129" s="403"/>
      <c r="BV129" s="403"/>
      <c r="BW129" s="403"/>
      <c r="BX129" s="403"/>
      <c r="BY129" s="403"/>
      <c r="BZ129" s="403"/>
      <c r="CA129" s="403"/>
      <c r="CB129" s="403"/>
      <c r="CC129" s="403"/>
      <c r="CD129" s="403"/>
      <c r="CE129" s="403"/>
      <c r="CF129" s="403"/>
    </row>
    <row r="130" spans="1:84" ht="13.5" customHeight="1">
      <c r="A130" s="398"/>
      <c r="B130" s="398"/>
      <c r="C130" s="398"/>
      <c r="D130" s="399"/>
      <c r="E130" s="400"/>
      <c r="F130" s="400"/>
      <c r="G130" s="401"/>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1"/>
      <c r="AY130" s="401"/>
      <c r="AZ130" s="402"/>
      <c r="BA130" s="403"/>
      <c r="BB130" s="403"/>
      <c r="BC130" s="403"/>
      <c r="BD130" s="403"/>
      <c r="BE130" s="403"/>
      <c r="BF130" s="403"/>
      <c r="BG130" s="403"/>
      <c r="BH130" s="403"/>
      <c r="BI130" s="403"/>
      <c r="BJ130" s="403"/>
      <c r="BK130" s="403"/>
      <c r="BL130" s="403"/>
      <c r="BM130" s="403"/>
      <c r="BN130" s="403"/>
      <c r="BO130" s="403"/>
      <c r="BP130" s="403"/>
      <c r="BQ130" s="403"/>
      <c r="BR130" s="403"/>
      <c r="BS130" s="403"/>
      <c r="BT130" s="403"/>
      <c r="BU130" s="403"/>
      <c r="BV130" s="403"/>
      <c r="BW130" s="403"/>
      <c r="BX130" s="403"/>
      <c r="BY130" s="403"/>
      <c r="BZ130" s="403"/>
      <c r="CA130" s="403"/>
      <c r="CB130" s="403"/>
      <c r="CC130" s="403"/>
      <c r="CD130" s="403"/>
      <c r="CE130" s="403"/>
      <c r="CF130" s="403"/>
    </row>
    <row r="131" spans="1:84" ht="13.5" customHeight="1">
      <c r="A131" s="398"/>
      <c r="B131" s="398"/>
      <c r="C131" s="398"/>
      <c r="D131" s="399"/>
      <c r="E131" s="400"/>
      <c r="F131" s="400"/>
      <c r="G131" s="401"/>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1"/>
      <c r="AY131" s="401"/>
      <c r="AZ131" s="402"/>
      <c r="BA131" s="403"/>
      <c r="BB131" s="403"/>
      <c r="BC131" s="403"/>
      <c r="BD131" s="403"/>
      <c r="BE131" s="403"/>
      <c r="BF131" s="403"/>
      <c r="BG131" s="403"/>
      <c r="BH131" s="403"/>
      <c r="BI131" s="403"/>
      <c r="BJ131" s="403"/>
      <c r="BK131" s="403"/>
      <c r="BL131" s="403"/>
      <c r="BM131" s="403"/>
      <c r="BN131" s="403"/>
      <c r="BO131" s="403"/>
      <c r="BP131" s="403"/>
      <c r="BQ131" s="403"/>
      <c r="BR131" s="403"/>
      <c r="BS131" s="403"/>
      <c r="BT131" s="403"/>
      <c r="BU131" s="403"/>
      <c r="BV131" s="403"/>
      <c r="BW131" s="403"/>
      <c r="BX131" s="403"/>
      <c r="BY131" s="403"/>
      <c r="BZ131" s="403"/>
      <c r="CA131" s="403"/>
      <c r="CB131" s="403"/>
      <c r="CC131" s="403"/>
      <c r="CD131" s="403"/>
      <c r="CE131" s="403"/>
      <c r="CF131" s="403"/>
    </row>
    <row r="132" spans="1:84" ht="13.5" customHeight="1">
      <c r="A132" s="398"/>
      <c r="B132" s="398"/>
      <c r="C132" s="398"/>
      <c r="D132" s="399"/>
      <c r="E132" s="400"/>
      <c r="F132" s="400"/>
      <c r="G132" s="401"/>
      <c r="H132" s="401"/>
      <c r="I132" s="401"/>
      <c r="J132" s="401"/>
      <c r="K132" s="401"/>
      <c r="L132" s="401"/>
      <c r="M132" s="401"/>
      <c r="N132" s="401"/>
      <c r="O132" s="401"/>
      <c r="P132" s="401"/>
      <c r="Q132" s="401"/>
      <c r="R132" s="401"/>
      <c r="S132" s="401"/>
      <c r="T132" s="401"/>
      <c r="U132" s="401"/>
      <c r="V132" s="401"/>
      <c r="W132" s="401"/>
      <c r="X132" s="401"/>
      <c r="Y132" s="401"/>
      <c r="Z132" s="401"/>
      <c r="AA132" s="401"/>
      <c r="AB132" s="401"/>
      <c r="AC132" s="401"/>
      <c r="AD132" s="401"/>
      <c r="AE132" s="401"/>
      <c r="AF132" s="401"/>
      <c r="AG132" s="401"/>
      <c r="AH132" s="401"/>
      <c r="AI132" s="401"/>
      <c r="AJ132" s="401"/>
      <c r="AK132" s="401"/>
      <c r="AL132" s="401"/>
      <c r="AM132" s="401"/>
      <c r="AN132" s="401"/>
      <c r="AO132" s="401"/>
      <c r="AP132" s="401"/>
      <c r="AQ132" s="401"/>
      <c r="AR132" s="401"/>
      <c r="AS132" s="401"/>
      <c r="AT132" s="401"/>
      <c r="AU132" s="401"/>
      <c r="AV132" s="401"/>
      <c r="AW132" s="401"/>
      <c r="AX132" s="401"/>
      <c r="AY132" s="401"/>
      <c r="AZ132" s="402"/>
      <c r="BA132" s="403"/>
      <c r="BB132" s="403"/>
      <c r="BC132" s="403"/>
      <c r="BD132" s="403"/>
      <c r="BE132" s="403"/>
      <c r="BF132" s="403"/>
      <c r="BG132" s="403"/>
      <c r="BH132" s="403"/>
      <c r="BI132" s="403"/>
      <c r="BJ132" s="403"/>
      <c r="BK132" s="403"/>
      <c r="BL132" s="403"/>
      <c r="BM132" s="403"/>
      <c r="BN132" s="403"/>
      <c r="BO132" s="403"/>
      <c r="BP132" s="403"/>
      <c r="BQ132" s="403"/>
      <c r="BR132" s="403"/>
      <c r="BS132" s="403"/>
      <c r="BT132" s="403"/>
      <c r="BU132" s="403"/>
      <c r="BV132" s="403"/>
      <c r="BW132" s="403"/>
      <c r="BX132" s="403"/>
      <c r="BY132" s="403"/>
      <c r="BZ132" s="403"/>
      <c r="CA132" s="403"/>
      <c r="CB132" s="403"/>
      <c r="CC132" s="403"/>
      <c r="CD132" s="403"/>
      <c r="CE132" s="403"/>
      <c r="CF132" s="403"/>
    </row>
    <row r="133" spans="1:84" ht="13.5" customHeight="1">
      <c r="A133" s="398"/>
      <c r="B133" s="398"/>
      <c r="C133" s="398"/>
      <c r="D133" s="399"/>
      <c r="E133" s="400"/>
      <c r="F133" s="400"/>
      <c r="G133" s="401"/>
      <c r="H133" s="401"/>
      <c r="I133" s="401"/>
      <c r="J133" s="401"/>
      <c r="K133" s="401"/>
      <c r="L133" s="401"/>
      <c r="M133" s="401"/>
      <c r="N133" s="401"/>
      <c r="O133" s="401"/>
      <c r="P133" s="401"/>
      <c r="Q133" s="401"/>
      <c r="R133" s="401"/>
      <c r="S133" s="401"/>
      <c r="T133" s="401"/>
      <c r="U133" s="401"/>
      <c r="V133" s="401"/>
      <c r="W133" s="401"/>
      <c r="X133" s="401"/>
      <c r="Y133" s="401"/>
      <c r="Z133" s="401"/>
      <c r="AA133" s="401"/>
      <c r="AB133" s="401"/>
      <c r="AC133" s="401"/>
      <c r="AD133" s="401"/>
      <c r="AE133" s="401"/>
      <c r="AF133" s="401"/>
      <c r="AG133" s="401"/>
      <c r="AH133" s="401"/>
      <c r="AI133" s="401"/>
      <c r="AJ133" s="401"/>
      <c r="AK133" s="401"/>
      <c r="AL133" s="401"/>
      <c r="AM133" s="401"/>
      <c r="AN133" s="401"/>
      <c r="AO133" s="401"/>
      <c r="AP133" s="401"/>
      <c r="AQ133" s="401"/>
      <c r="AR133" s="401"/>
      <c r="AS133" s="401"/>
      <c r="AT133" s="401"/>
      <c r="AU133" s="401"/>
      <c r="AV133" s="401"/>
      <c r="AW133" s="401"/>
      <c r="AX133" s="401"/>
      <c r="AY133" s="401"/>
      <c r="AZ133" s="402"/>
      <c r="BA133" s="403"/>
      <c r="BB133" s="403"/>
      <c r="BC133" s="403"/>
      <c r="BD133" s="403"/>
      <c r="BE133" s="403"/>
      <c r="BF133" s="403"/>
      <c r="BG133" s="403"/>
      <c r="BH133" s="403"/>
      <c r="BI133" s="403"/>
      <c r="BJ133" s="403"/>
      <c r="BK133" s="403"/>
      <c r="BL133" s="403"/>
      <c r="BM133" s="403"/>
      <c r="BN133" s="403"/>
      <c r="BO133" s="403"/>
      <c r="BP133" s="403"/>
      <c r="BQ133" s="403"/>
      <c r="BR133" s="403"/>
      <c r="BS133" s="403"/>
      <c r="BT133" s="403"/>
      <c r="BU133" s="403"/>
      <c r="BV133" s="403"/>
      <c r="BW133" s="403"/>
      <c r="BX133" s="403"/>
      <c r="BY133" s="403"/>
      <c r="BZ133" s="403"/>
      <c r="CA133" s="403"/>
      <c r="CB133" s="403"/>
      <c r="CC133" s="403"/>
      <c r="CD133" s="403"/>
      <c r="CE133" s="403"/>
      <c r="CF133" s="403"/>
    </row>
    <row r="134" spans="1:84" ht="13.5" customHeight="1">
      <c r="A134" s="398"/>
      <c r="B134" s="398"/>
      <c r="C134" s="398"/>
      <c r="D134" s="399"/>
      <c r="E134" s="400"/>
      <c r="F134" s="400"/>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1"/>
      <c r="AY134" s="401"/>
      <c r="AZ134" s="402"/>
      <c r="BA134" s="403"/>
      <c r="BB134" s="403"/>
      <c r="BC134" s="403"/>
      <c r="BD134" s="403"/>
      <c r="BE134" s="403"/>
      <c r="BF134" s="403"/>
      <c r="BG134" s="403"/>
      <c r="BH134" s="403"/>
      <c r="BI134" s="403"/>
      <c r="BJ134" s="403"/>
      <c r="BK134" s="403"/>
      <c r="BL134" s="403"/>
      <c r="BM134" s="403"/>
      <c r="BN134" s="403"/>
      <c r="BO134" s="403"/>
      <c r="BP134" s="403"/>
      <c r="BQ134" s="403"/>
      <c r="BR134" s="403"/>
      <c r="BS134" s="403"/>
      <c r="BT134" s="403"/>
      <c r="BU134" s="403"/>
      <c r="BV134" s="403"/>
      <c r="BW134" s="403"/>
      <c r="BX134" s="403"/>
      <c r="BY134" s="403"/>
      <c r="BZ134" s="403"/>
      <c r="CA134" s="403"/>
      <c r="CB134" s="403"/>
      <c r="CC134" s="403"/>
      <c r="CD134" s="403"/>
      <c r="CE134" s="403"/>
      <c r="CF134" s="403"/>
    </row>
    <row r="135" spans="1:84" ht="13.5" customHeight="1">
      <c r="A135" s="398"/>
      <c r="B135" s="398"/>
      <c r="C135" s="398"/>
      <c r="D135" s="399"/>
      <c r="E135" s="400"/>
      <c r="F135" s="400"/>
      <c r="G135" s="401"/>
      <c r="H135" s="401"/>
      <c r="I135" s="401"/>
      <c r="J135" s="401"/>
      <c r="K135" s="401"/>
      <c r="L135" s="401"/>
      <c r="M135" s="401"/>
      <c r="N135" s="401"/>
      <c r="O135" s="401"/>
      <c r="P135" s="401"/>
      <c r="Q135" s="401"/>
      <c r="R135" s="401"/>
      <c r="S135" s="401"/>
      <c r="T135" s="401"/>
      <c r="U135" s="401"/>
      <c r="V135" s="401"/>
      <c r="W135" s="401"/>
      <c r="X135" s="401"/>
      <c r="Y135" s="401"/>
      <c r="Z135" s="401"/>
      <c r="AA135" s="401"/>
      <c r="AB135" s="401"/>
      <c r="AC135" s="401"/>
      <c r="AD135" s="401"/>
      <c r="AE135" s="401"/>
      <c r="AF135" s="401"/>
      <c r="AG135" s="401"/>
      <c r="AH135" s="401"/>
      <c r="AI135" s="401"/>
      <c r="AJ135" s="401"/>
      <c r="AK135" s="401"/>
      <c r="AL135" s="401"/>
      <c r="AM135" s="401"/>
      <c r="AN135" s="401"/>
      <c r="AO135" s="401"/>
      <c r="AP135" s="401"/>
      <c r="AQ135" s="401"/>
      <c r="AR135" s="401"/>
      <c r="AS135" s="401"/>
      <c r="AT135" s="401"/>
      <c r="AU135" s="401"/>
      <c r="AV135" s="401"/>
      <c r="AW135" s="401"/>
      <c r="AX135" s="401"/>
      <c r="AY135" s="401"/>
      <c r="AZ135" s="402"/>
      <c r="BA135" s="403"/>
      <c r="BB135" s="403"/>
      <c r="BC135" s="403"/>
      <c r="BD135" s="403"/>
      <c r="BE135" s="403"/>
      <c r="BF135" s="403"/>
      <c r="BG135" s="403"/>
      <c r="BH135" s="403"/>
      <c r="BI135" s="403"/>
      <c r="BJ135" s="403"/>
      <c r="BK135" s="403"/>
      <c r="BL135" s="403"/>
      <c r="BM135" s="403"/>
      <c r="BN135" s="403"/>
      <c r="BO135" s="403"/>
      <c r="BP135" s="403"/>
      <c r="BQ135" s="403"/>
      <c r="BR135" s="403"/>
      <c r="BS135" s="403"/>
      <c r="BT135" s="403"/>
      <c r="BU135" s="403"/>
      <c r="BV135" s="403"/>
      <c r="BW135" s="403"/>
      <c r="BX135" s="403"/>
      <c r="BY135" s="403"/>
      <c r="BZ135" s="403"/>
      <c r="CA135" s="403"/>
      <c r="CB135" s="403"/>
      <c r="CC135" s="403"/>
      <c r="CD135" s="403"/>
      <c r="CE135" s="403"/>
      <c r="CF135" s="403"/>
    </row>
    <row r="136" spans="1:84" ht="13.5" customHeight="1">
      <c r="A136" s="398"/>
      <c r="B136" s="398"/>
      <c r="C136" s="398"/>
      <c r="D136" s="399"/>
      <c r="E136" s="400"/>
      <c r="F136" s="400"/>
      <c r="G136" s="401"/>
      <c r="H136" s="401"/>
      <c r="I136" s="401"/>
      <c r="J136" s="401"/>
      <c r="K136" s="401"/>
      <c r="L136" s="401"/>
      <c r="M136" s="401"/>
      <c r="N136" s="401"/>
      <c r="O136" s="401"/>
      <c r="P136" s="401"/>
      <c r="Q136" s="401"/>
      <c r="R136" s="401"/>
      <c r="S136" s="401"/>
      <c r="T136" s="401"/>
      <c r="U136" s="401"/>
      <c r="V136" s="401"/>
      <c r="W136" s="401"/>
      <c r="X136" s="401"/>
      <c r="Y136" s="401"/>
      <c r="Z136" s="401"/>
      <c r="AA136" s="401"/>
      <c r="AB136" s="401"/>
      <c r="AC136" s="401"/>
      <c r="AD136" s="401"/>
      <c r="AE136" s="401"/>
      <c r="AF136" s="401"/>
      <c r="AG136" s="401"/>
      <c r="AH136" s="401"/>
      <c r="AI136" s="401"/>
      <c r="AJ136" s="401"/>
      <c r="AK136" s="401"/>
      <c r="AL136" s="401"/>
      <c r="AM136" s="401"/>
      <c r="AN136" s="401"/>
      <c r="AO136" s="401"/>
      <c r="AP136" s="401"/>
      <c r="AQ136" s="401"/>
      <c r="AR136" s="401"/>
      <c r="AS136" s="401"/>
      <c r="AT136" s="401"/>
      <c r="AU136" s="401"/>
      <c r="AV136" s="401"/>
      <c r="AW136" s="401"/>
      <c r="AX136" s="401"/>
      <c r="AY136" s="401"/>
      <c r="AZ136" s="402"/>
      <c r="BA136" s="403"/>
      <c r="BB136" s="403"/>
      <c r="BC136" s="403"/>
      <c r="BD136" s="403"/>
      <c r="BE136" s="403"/>
      <c r="BF136" s="403"/>
      <c r="BG136" s="403"/>
      <c r="BH136" s="403"/>
      <c r="BI136" s="403"/>
      <c r="BJ136" s="403"/>
      <c r="BK136" s="403"/>
      <c r="BL136" s="403"/>
      <c r="BM136" s="403"/>
      <c r="BN136" s="403"/>
      <c r="BO136" s="403"/>
      <c r="BP136" s="403"/>
      <c r="BQ136" s="403"/>
      <c r="BR136" s="403"/>
      <c r="BS136" s="403"/>
      <c r="BT136" s="403"/>
      <c r="BU136" s="403"/>
      <c r="BV136" s="403"/>
      <c r="BW136" s="403"/>
      <c r="BX136" s="403"/>
      <c r="BY136" s="403"/>
      <c r="BZ136" s="403"/>
      <c r="CA136" s="403"/>
      <c r="CB136" s="403"/>
      <c r="CC136" s="403"/>
      <c r="CD136" s="403"/>
      <c r="CE136" s="403"/>
      <c r="CF136" s="403"/>
    </row>
    <row r="137" spans="1:84" ht="13.5" customHeight="1">
      <c r="A137" s="398"/>
      <c r="B137" s="398"/>
      <c r="C137" s="398"/>
      <c r="D137" s="399"/>
      <c r="E137" s="400"/>
      <c r="F137" s="400"/>
      <c r="G137" s="401"/>
      <c r="H137" s="401"/>
      <c r="I137" s="401"/>
      <c r="J137" s="401"/>
      <c r="K137" s="401"/>
      <c r="L137" s="401"/>
      <c r="M137" s="401"/>
      <c r="N137" s="401"/>
      <c r="O137" s="401"/>
      <c r="P137" s="401"/>
      <c r="Q137" s="401"/>
      <c r="R137" s="401"/>
      <c r="S137" s="401"/>
      <c r="T137" s="401"/>
      <c r="U137" s="401"/>
      <c r="V137" s="401"/>
      <c r="W137" s="401"/>
      <c r="X137" s="401"/>
      <c r="Y137" s="401"/>
      <c r="Z137" s="401"/>
      <c r="AA137" s="401"/>
      <c r="AB137" s="401"/>
      <c r="AC137" s="401"/>
      <c r="AD137" s="401"/>
      <c r="AE137" s="401"/>
      <c r="AF137" s="401"/>
      <c r="AG137" s="401"/>
      <c r="AH137" s="401"/>
      <c r="AI137" s="401"/>
      <c r="AJ137" s="401"/>
      <c r="AK137" s="401"/>
      <c r="AL137" s="401"/>
      <c r="AM137" s="401"/>
      <c r="AN137" s="401"/>
      <c r="AO137" s="401"/>
      <c r="AP137" s="401"/>
      <c r="AQ137" s="401"/>
      <c r="AR137" s="401"/>
      <c r="AS137" s="401"/>
      <c r="AT137" s="401"/>
      <c r="AU137" s="401"/>
      <c r="AV137" s="401"/>
      <c r="AW137" s="401"/>
      <c r="AX137" s="401"/>
      <c r="AY137" s="401"/>
      <c r="AZ137" s="402"/>
      <c r="BA137" s="403"/>
      <c r="BB137" s="403"/>
      <c r="BC137" s="403"/>
      <c r="BD137" s="403"/>
      <c r="BE137" s="403"/>
      <c r="BF137" s="403"/>
      <c r="BG137" s="403"/>
      <c r="BH137" s="403"/>
      <c r="BI137" s="403"/>
      <c r="BJ137" s="403"/>
      <c r="BK137" s="403"/>
      <c r="BL137" s="403"/>
      <c r="BM137" s="403"/>
      <c r="BN137" s="403"/>
      <c r="BO137" s="403"/>
      <c r="BP137" s="403"/>
      <c r="BQ137" s="403"/>
      <c r="BR137" s="403"/>
      <c r="BS137" s="403"/>
      <c r="BT137" s="403"/>
      <c r="BU137" s="403"/>
      <c r="BV137" s="403"/>
      <c r="BW137" s="403"/>
      <c r="BX137" s="403"/>
      <c r="BY137" s="403"/>
      <c r="BZ137" s="403"/>
      <c r="CA137" s="403"/>
      <c r="CB137" s="403"/>
      <c r="CC137" s="403"/>
      <c r="CD137" s="403"/>
      <c r="CE137" s="403"/>
      <c r="CF137" s="403"/>
    </row>
    <row r="138" spans="1:84" ht="13.5" customHeight="1">
      <c r="A138" s="398"/>
      <c r="B138" s="398"/>
      <c r="C138" s="398"/>
      <c r="D138" s="399"/>
      <c r="E138" s="400"/>
      <c r="F138" s="400"/>
      <c r="G138" s="401"/>
      <c r="H138" s="401"/>
      <c r="I138" s="401"/>
      <c r="J138" s="401"/>
      <c r="K138" s="401"/>
      <c r="L138" s="401"/>
      <c r="M138" s="401"/>
      <c r="N138" s="401"/>
      <c r="O138" s="401"/>
      <c r="P138" s="401"/>
      <c r="Q138" s="401"/>
      <c r="R138" s="401"/>
      <c r="S138" s="401"/>
      <c r="T138" s="401"/>
      <c r="U138" s="401"/>
      <c r="V138" s="401"/>
      <c r="W138" s="401"/>
      <c r="X138" s="401"/>
      <c r="Y138" s="401"/>
      <c r="Z138" s="401"/>
      <c r="AA138" s="401"/>
      <c r="AB138" s="401"/>
      <c r="AC138" s="401"/>
      <c r="AD138" s="401"/>
      <c r="AE138" s="401"/>
      <c r="AF138" s="401"/>
      <c r="AG138" s="401"/>
      <c r="AH138" s="401"/>
      <c r="AI138" s="401"/>
      <c r="AJ138" s="401"/>
      <c r="AK138" s="401"/>
      <c r="AL138" s="401"/>
      <c r="AM138" s="401"/>
      <c r="AN138" s="401"/>
      <c r="AO138" s="401"/>
      <c r="AP138" s="401"/>
      <c r="AQ138" s="401"/>
      <c r="AR138" s="401"/>
      <c r="AS138" s="401"/>
      <c r="AT138" s="401"/>
      <c r="AU138" s="401"/>
      <c r="AV138" s="401"/>
      <c r="AW138" s="401"/>
      <c r="AX138" s="401"/>
      <c r="AY138" s="401"/>
      <c r="AZ138" s="402"/>
      <c r="BA138" s="403"/>
      <c r="BB138" s="403"/>
      <c r="BC138" s="403"/>
      <c r="BD138" s="403"/>
      <c r="BE138" s="403"/>
      <c r="BF138" s="403"/>
      <c r="BG138" s="403"/>
      <c r="BH138" s="403"/>
      <c r="BI138" s="403"/>
      <c r="BJ138" s="403"/>
      <c r="BK138" s="403"/>
      <c r="BL138" s="403"/>
      <c r="BM138" s="403"/>
      <c r="BN138" s="403"/>
      <c r="BO138" s="403"/>
      <c r="BP138" s="403"/>
      <c r="BQ138" s="403"/>
      <c r="BR138" s="403"/>
      <c r="BS138" s="403"/>
      <c r="BT138" s="403"/>
      <c r="BU138" s="403"/>
      <c r="BV138" s="403"/>
      <c r="BW138" s="403"/>
      <c r="BX138" s="403"/>
      <c r="BY138" s="403"/>
      <c r="BZ138" s="403"/>
      <c r="CA138" s="403"/>
      <c r="CB138" s="403"/>
      <c r="CC138" s="403"/>
      <c r="CD138" s="403"/>
      <c r="CE138" s="403"/>
      <c r="CF138" s="403"/>
    </row>
    <row r="139" spans="1:84" ht="13.5" customHeight="1">
      <c r="A139" s="398"/>
      <c r="B139" s="398"/>
      <c r="C139" s="398"/>
      <c r="D139" s="399"/>
      <c r="E139" s="400"/>
      <c r="F139" s="400"/>
      <c r="G139" s="401"/>
      <c r="H139" s="401"/>
      <c r="I139" s="401"/>
      <c r="J139" s="401"/>
      <c r="K139" s="401"/>
      <c r="L139" s="401"/>
      <c r="M139" s="401"/>
      <c r="N139" s="401"/>
      <c r="O139" s="401"/>
      <c r="P139" s="401"/>
      <c r="Q139" s="401"/>
      <c r="R139" s="401"/>
      <c r="S139" s="401"/>
      <c r="T139" s="401"/>
      <c r="U139" s="401"/>
      <c r="V139" s="401"/>
      <c r="W139" s="401"/>
      <c r="X139" s="401"/>
      <c r="Y139" s="401"/>
      <c r="Z139" s="401"/>
      <c r="AA139" s="401"/>
      <c r="AB139" s="401"/>
      <c r="AC139" s="401"/>
      <c r="AD139" s="401"/>
      <c r="AE139" s="401"/>
      <c r="AF139" s="401"/>
      <c r="AG139" s="401"/>
      <c r="AH139" s="401"/>
      <c r="AI139" s="401"/>
      <c r="AJ139" s="401"/>
      <c r="AK139" s="401"/>
      <c r="AL139" s="401"/>
      <c r="AM139" s="401"/>
      <c r="AN139" s="401"/>
      <c r="AO139" s="401"/>
      <c r="AP139" s="401"/>
      <c r="AQ139" s="401"/>
      <c r="AR139" s="401"/>
      <c r="AS139" s="401"/>
      <c r="AT139" s="401"/>
      <c r="AU139" s="401"/>
      <c r="AV139" s="401"/>
      <c r="AW139" s="401"/>
      <c r="AX139" s="401"/>
      <c r="AY139" s="401"/>
      <c r="AZ139" s="402"/>
      <c r="BA139" s="403"/>
      <c r="BB139" s="403"/>
      <c r="BC139" s="403"/>
      <c r="BD139" s="403"/>
      <c r="BE139" s="403"/>
      <c r="BF139" s="403"/>
      <c r="BG139" s="403"/>
      <c r="BH139" s="403"/>
      <c r="BI139" s="403"/>
      <c r="BJ139" s="403"/>
      <c r="BK139" s="403"/>
      <c r="BL139" s="403"/>
      <c r="BM139" s="403"/>
      <c r="BN139" s="403"/>
      <c r="BO139" s="403"/>
      <c r="BP139" s="403"/>
      <c r="BQ139" s="403"/>
      <c r="BR139" s="403"/>
      <c r="BS139" s="403"/>
      <c r="BT139" s="403"/>
      <c r="BU139" s="403"/>
      <c r="BV139" s="403"/>
      <c r="BW139" s="403"/>
      <c r="BX139" s="403"/>
      <c r="BY139" s="403"/>
      <c r="BZ139" s="403"/>
      <c r="CA139" s="403"/>
      <c r="CB139" s="403"/>
      <c r="CC139" s="403"/>
      <c r="CD139" s="403"/>
      <c r="CE139" s="403"/>
      <c r="CF139" s="403"/>
    </row>
    <row r="140" spans="1:84" ht="13.5" customHeight="1">
      <c r="A140" s="398"/>
      <c r="B140" s="398"/>
      <c r="C140" s="398"/>
      <c r="D140" s="399"/>
      <c r="E140" s="400"/>
      <c r="F140" s="400"/>
      <c r="G140" s="401"/>
      <c r="H140" s="401"/>
      <c r="I140" s="401"/>
      <c r="J140" s="401"/>
      <c r="K140" s="401"/>
      <c r="L140" s="401"/>
      <c r="M140" s="401"/>
      <c r="N140" s="401"/>
      <c r="O140" s="401"/>
      <c r="P140" s="401"/>
      <c r="Q140" s="401"/>
      <c r="R140" s="401"/>
      <c r="S140" s="401"/>
      <c r="T140" s="401"/>
      <c r="U140" s="401"/>
      <c r="V140" s="401"/>
      <c r="W140" s="401"/>
      <c r="X140" s="401"/>
      <c r="Y140" s="401"/>
      <c r="Z140" s="401"/>
      <c r="AA140" s="401"/>
      <c r="AB140" s="401"/>
      <c r="AC140" s="401"/>
      <c r="AD140" s="401"/>
      <c r="AE140" s="401"/>
      <c r="AF140" s="401"/>
      <c r="AG140" s="401"/>
      <c r="AH140" s="401"/>
      <c r="AI140" s="401"/>
      <c r="AJ140" s="401"/>
      <c r="AK140" s="401"/>
      <c r="AL140" s="401"/>
      <c r="AM140" s="401"/>
      <c r="AN140" s="401"/>
      <c r="AO140" s="401"/>
      <c r="AP140" s="401"/>
      <c r="AQ140" s="401"/>
      <c r="AR140" s="401"/>
      <c r="AS140" s="401"/>
      <c r="AT140" s="401"/>
      <c r="AU140" s="401"/>
      <c r="AV140" s="401"/>
      <c r="AW140" s="401"/>
      <c r="AX140" s="401"/>
      <c r="AY140" s="401"/>
      <c r="AZ140" s="402"/>
      <c r="BA140" s="403"/>
      <c r="BB140" s="403"/>
      <c r="BC140" s="403"/>
      <c r="BD140" s="403"/>
      <c r="BE140" s="403"/>
      <c r="BF140" s="403"/>
      <c r="BG140" s="403"/>
      <c r="BH140" s="403"/>
      <c r="BI140" s="403"/>
      <c r="BJ140" s="403"/>
      <c r="BK140" s="403"/>
      <c r="BL140" s="403"/>
      <c r="BM140" s="403"/>
      <c r="BN140" s="403"/>
      <c r="BO140" s="403"/>
      <c r="BP140" s="403"/>
      <c r="BQ140" s="403"/>
      <c r="BR140" s="403"/>
      <c r="BS140" s="403"/>
      <c r="BT140" s="403"/>
      <c r="BU140" s="403"/>
      <c r="BV140" s="403"/>
      <c r="BW140" s="403"/>
      <c r="BX140" s="403"/>
      <c r="BY140" s="403"/>
      <c r="BZ140" s="403"/>
      <c r="CA140" s="403"/>
      <c r="CB140" s="403"/>
      <c r="CC140" s="403"/>
      <c r="CD140" s="403"/>
      <c r="CE140" s="403"/>
      <c r="CF140" s="403"/>
    </row>
    <row r="141" spans="1:84" ht="13.5" customHeight="1">
      <c r="A141" s="398"/>
      <c r="B141" s="398"/>
      <c r="C141" s="398"/>
      <c r="D141" s="399"/>
      <c r="E141" s="400"/>
      <c r="F141" s="400"/>
      <c r="G141" s="401"/>
      <c r="H141" s="401"/>
      <c r="I141" s="401"/>
      <c r="J141" s="401"/>
      <c r="K141" s="401"/>
      <c r="L141" s="401"/>
      <c r="M141" s="401"/>
      <c r="N141" s="401"/>
      <c r="O141" s="401"/>
      <c r="P141" s="401"/>
      <c r="Q141" s="401"/>
      <c r="R141" s="401"/>
      <c r="S141" s="401"/>
      <c r="T141" s="401"/>
      <c r="U141" s="401"/>
      <c r="V141" s="401"/>
      <c r="W141" s="401"/>
      <c r="X141" s="401"/>
      <c r="Y141" s="401"/>
      <c r="Z141" s="401"/>
      <c r="AA141" s="401"/>
      <c r="AB141" s="401"/>
      <c r="AC141" s="401"/>
      <c r="AD141" s="401"/>
      <c r="AE141" s="401"/>
      <c r="AF141" s="401"/>
      <c r="AG141" s="401"/>
      <c r="AH141" s="401"/>
      <c r="AI141" s="401"/>
      <c r="AJ141" s="401"/>
      <c r="AK141" s="401"/>
      <c r="AL141" s="401"/>
      <c r="AM141" s="401"/>
      <c r="AN141" s="401"/>
      <c r="AO141" s="401"/>
      <c r="AP141" s="401"/>
      <c r="AQ141" s="401"/>
      <c r="AR141" s="401"/>
      <c r="AS141" s="401"/>
      <c r="AT141" s="401"/>
      <c r="AU141" s="401"/>
      <c r="AV141" s="401"/>
      <c r="AW141" s="401"/>
      <c r="AX141" s="401"/>
      <c r="AY141" s="401"/>
      <c r="AZ141" s="402"/>
      <c r="BA141" s="403"/>
      <c r="BB141" s="403"/>
      <c r="BC141" s="403"/>
      <c r="BD141" s="403"/>
      <c r="BE141" s="403"/>
      <c r="BF141" s="403"/>
      <c r="BG141" s="403"/>
      <c r="BH141" s="403"/>
      <c r="BI141" s="403"/>
      <c r="BJ141" s="403"/>
      <c r="BK141" s="403"/>
      <c r="BL141" s="403"/>
      <c r="BM141" s="403"/>
      <c r="BN141" s="403"/>
      <c r="BO141" s="403"/>
      <c r="BP141" s="403"/>
      <c r="BQ141" s="403"/>
      <c r="BR141" s="403"/>
      <c r="BS141" s="403"/>
      <c r="BT141" s="403"/>
      <c r="BU141" s="403"/>
      <c r="BV141" s="403"/>
      <c r="BW141" s="403"/>
      <c r="BX141" s="403"/>
      <c r="BY141" s="403"/>
      <c r="BZ141" s="403"/>
      <c r="CA141" s="403"/>
      <c r="CB141" s="403"/>
      <c r="CC141" s="403"/>
      <c r="CD141" s="403"/>
      <c r="CE141" s="403"/>
      <c r="CF141" s="403"/>
    </row>
    <row r="142" spans="1:84" ht="13.5" customHeight="1">
      <c r="A142" s="398"/>
      <c r="B142" s="398"/>
      <c r="C142" s="398"/>
      <c r="D142" s="399"/>
      <c r="E142" s="400"/>
      <c r="F142" s="400"/>
      <c r="G142" s="401"/>
      <c r="H142" s="401"/>
      <c r="I142" s="401"/>
      <c r="J142" s="401"/>
      <c r="K142" s="401"/>
      <c r="L142" s="401"/>
      <c r="M142" s="401"/>
      <c r="N142" s="401"/>
      <c r="O142" s="401"/>
      <c r="P142" s="401"/>
      <c r="Q142" s="401"/>
      <c r="R142" s="401"/>
      <c r="S142" s="401"/>
      <c r="T142" s="401"/>
      <c r="U142" s="401"/>
      <c r="V142" s="401"/>
      <c r="W142" s="401"/>
      <c r="X142" s="401"/>
      <c r="Y142" s="401"/>
      <c r="Z142" s="401"/>
      <c r="AA142" s="401"/>
      <c r="AB142" s="401"/>
      <c r="AC142" s="401"/>
      <c r="AD142" s="401"/>
      <c r="AE142" s="401"/>
      <c r="AF142" s="401"/>
      <c r="AG142" s="401"/>
      <c r="AH142" s="401"/>
      <c r="AI142" s="401"/>
      <c r="AJ142" s="401"/>
      <c r="AK142" s="401"/>
      <c r="AL142" s="401"/>
      <c r="AM142" s="401"/>
      <c r="AN142" s="401"/>
      <c r="AO142" s="401"/>
      <c r="AP142" s="401"/>
      <c r="AQ142" s="401"/>
      <c r="AR142" s="401"/>
      <c r="AS142" s="401"/>
      <c r="AT142" s="401"/>
      <c r="AU142" s="401"/>
      <c r="AV142" s="401"/>
      <c r="AW142" s="401"/>
      <c r="AX142" s="401"/>
      <c r="AY142" s="401"/>
      <c r="AZ142" s="402"/>
      <c r="BA142" s="403"/>
      <c r="BB142" s="403"/>
      <c r="BC142" s="403"/>
      <c r="BD142" s="403"/>
      <c r="BE142" s="403"/>
      <c r="BF142" s="403"/>
      <c r="BG142" s="403"/>
      <c r="BH142" s="403"/>
      <c r="BI142" s="403"/>
      <c r="BJ142" s="403"/>
      <c r="BK142" s="403"/>
      <c r="BL142" s="403"/>
      <c r="BM142" s="403"/>
      <c r="BN142" s="403"/>
      <c r="BO142" s="403"/>
      <c r="BP142" s="403"/>
      <c r="BQ142" s="403"/>
      <c r="BR142" s="403"/>
      <c r="BS142" s="403"/>
      <c r="BT142" s="403"/>
      <c r="BU142" s="403"/>
      <c r="BV142" s="403"/>
      <c r="BW142" s="403"/>
      <c r="BX142" s="403"/>
      <c r="BY142" s="403"/>
      <c r="BZ142" s="403"/>
      <c r="CA142" s="403"/>
      <c r="CB142" s="403"/>
      <c r="CC142" s="403"/>
      <c r="CD142" s="403"/>
      <c r="CE142" s="403"/>
      <c r="CF142" s="403"/>
    </row>
    <row r="143" spans="1:84" ht="13.5" customHeight="1">
      <c r="A143" s="398"/>
      <c r="B143" s="398"/>
      <c r="C143" s="398"/>
      <c r="D143" s="399"/>
      <c r="E143" s="400"/>
      <c r="F143" s="400"/>
      <c r="G143" s="401"/>
      <c r="H143" s="401"/>
      <c r="I143" s="401"/>
      <c r="J143" s="401"/>
      <c r="K143" s="401"/>
      <c r="L143" s="401"/>
      <c r="M143" s="401"/>
      <c r="N143" s="401"/>
      <c r="O143" s="401"/>
      <c r="P143" s="401"/>
      <c r="Q143" s="401"/>
      <c r="R143" s="401"/>
      <c r="S143" s="401"/>
      <c r="T143" s="401"/>
      <c r="U143" s="401"/>
      <c r="V143" s="401"/>
      <c r="W143" s="401"/>
      <c r="X143" s="401"/>
      <c r="Y143" s="401"/>
      <c r="Z143" s="401"/>
      <c r="AA143" s="401"/>
      <c r="AB143" s="401"/>
      <c r="AC143" s="401"/>
      <c r="AD143" s="401"/>
      <c r="AE143" s="401"/>
      <c r="AF143" s="401"/>
      <c r="AG143" s="401"/>
      <c r="AH143" s="401"/>
      <c r="AI143" s="401"/>
      <c r="AJ143" s="401"/>
      <c r="AK143" s="401"/>
      <c r="AL143" s="401"/>
      <c r="AM143" s="401"/>
      <c r="AN143" s="401"/>
      <c r="AO143" s="401"/>
      <c r="AP143" s="401"/>
      <c r="AQ143" s="401"/>
      <c r="AR143" s="401"/>
      <c r="AS143" s="401"/>
      <c r="AT143" s="401"/>
      <c r="AU143" s="401"/>
      <c r="AV143" s="401"/>
      <c r="AW143" s="401"/>
      <c r="AX143" s="401"/>
      <c r="AY143" s="401"/>
      <c r="AZ143" s="402"/>
      <c r="BA143" s="403"/>
      <c r="BB143" s="403"/>
      <c r="BC143" s="403"/>
      <c r="BD143" s="403"/>
      <c r="BE143" s="403"/>
      <c r="BF143" s="403"/>
      <c r="BG143" s="403"/>
      <c r="BH143" s="403"/>
      <c r="BI143" s="403"/>
      <c r="BJ143" s="403"/>
      <c r="BK143" s="403"/>
      <c r="BL143" s="403"/>
      <c r="BM143" s="403"/>
      <c r="BN143" s="403"/>
      <c r="BO143" s="403"/>
      <c r="BP143" s="403"/>
      <c r="BQ143" s="403"/>
      <c r="BR143" s="403"/>
      <c r="BS143" s="403"/>
      <c r="BT143" s="403"/>
      <c r="BU143" s="403"/>
      <c r="BV143" s="403"/>
      <c r="BW143" s="403"/>
      <c r="BX143" s="403"/>
      <c r="BY143" s="403"/>
      <c r="BZ143" s="403"/>
      <c r="CA143" s="403"/>
      <c r="CB143" s="403"/>
      <c r="CC143" s="403"/>
      <c r="CD143" s="403"/>
      <c r="CE143" s="403"/>
      <c r="CF143" s="403"/>
    </row>
    <row r="144" spans="1:84" ht="13.5" customHeight="1">
      <c r="A144" s="398"/>
      <c r="B144" s="398"/>
      <c r="C144" s="398"/>
      <c r="D144" s="399"/>
      <c r="E144" s="400"/>
      <c r="F144" s="400"/>
      <c r="G144" s="401"/>
      <c r="H144" s="401"/>
      <c r="I144" s="401"/>
      <c r="J144" s="401"/>
      <c r="K144" s="401"/>
      <c r="L144" s="401"/>
      <c r="M144" s="401"/>
      <c r="N144" s="401"/>
      <c r="O144" s="401"/>
      <c r="P144" s="401"/>
      <c r="Q144" s="401"/>
      <c r="R144" s="401"/>
      <c r="S144" s="401"/>
      <c r="T144" s="401"/>
      <c r="U144" s="401"/>
      <c r="V144" s="401"/>
      <c r="W144" s="401"/>
      <c r="X144" s="401"/>
      <c r="Y144" s="401"/>
      <c r="Z144" s="401"/>
      <c r="AA144" s="401"/>
      <c r="AB144" s="401"/>
      <c r="AC144" s="401"/>
      <c r="AD144" s="401"/>
      <c r="AE144" s="401"/>
      <c r="AF144" s="401"/>
      <c r="AG144" s="401"/>
      <c r="AH144" s="401"/>
      <c r="AI144" s="401"/>
      <c r="AJ144" s="401"/>
      <c r="AK144" s="401"/>
      <c r="AL144" s="401"/>
      <c r="AM144" s="401"/>
      <c r="AN144" s="401"/>
      <c r="AO144" s="401"/>
      <c r="AP144" s="401"/>
      <c r="AQ144" s="401"/>
      <c r="AR144" s="401"/>
      <c r="AS144" s="401"/>
      <c r="AT144" s="401"/>
      <c r="AU144" s="401"/>
      <c r="AV144" s="401"/>
      <c r="AW144" s="401"/>
      <c r="AX144" s="401"/>
      <c r="AY144" s="401"/>
      <c r="AZ144" s="402"/>
      <c r="BA144" s="403"/>
      <c r="BB144" s="403"/>
      <c r="BC144" s="403"/>
      <c r="BD144" s="403"/>
      <c r="BE144" s="403"/>
      <c r="BF144" s="403"/>
      <c r="BG144" s="403"/>
      <c r="BH144" s="403"/>
      <c r="BI144" s="403"/>
      <c r="BJ144" s="403"/>
      <c r="BK144" s="403"/>
      <c r="BL144" s="403"/>
      <c r="BM144" s="403"/>
      <c r="BN144" s="403"/>
      <c r="BO144" s="403"/>
      <c r="BP144" s="403"/>
      <c r="BQ144" s="403"/>
      <c r="BR144" s="403"/>
      <c r="BS144" s="403"/>
      <c r="BT144" s="403"/>
      <c r="BU144" s="403"/>
      <c r="BV144" s="403"/>
      <c r="BW144" s="403"/>
      <c r="BX144" s="403"/>
      <c r="BY144" s="403"/>
      <c r="BZ144" s="403"/>
      <c r="CA144" s="403"/>
      <c r="CB144" s="403"/>
      <c r="CC144" s="403"/>
      <c r="CD144" s="403"/>
      <c r="CE144" s="403"/>
      <c r="CF144" s="403"/>
    </row>
    <row r="145" spans="1:84" ht="13.5" customHeight="1">
      <c r="A145" s="398"/>
      <c r="B145" s="398"/>
      <c r="C145" s="398"/>
      <c r="D145" s="399"/>
      <c r="E145" s="400"/>
      <c r="F145" s="400"/>
      <c r="G145" s="401"/>
      <c r="H145" s="401"/>
      <c r="I145" s="401"/>
      <c r="J145" s="401"/>
      <c r="K145" s="401"/>
      <c r="L145" s="401"/>
      <c r="M145" s="401"/>
      <c r="N145" s="401"/>
      <c r="O145" s="401"/>
      <c r="P145" s="401"/>
      <c r="Q145" s="401"/>
      <c r="R145" s="401"/>
      <c r="S145" s="401"/>
      <c r="T145" s="401"/>
      <c r="U145" s="401"/>
      <c r="V145" s="401"/>
      <c r="W145" s="401"/>
      <c r="X145" s="401"/>
      <c r="Y145" s="401"/>
      <c r="Z145" s="401"/>
      <c r="AA145" s="401"/>
      <c r="AB145" s="401"/>
      <c r="AC145" s="401"/>
      <c r="AD145" s="401"/>
      <c r="AE145" s="401"/>
      <c r="AF145" s="401"/>
      <c r="AG145" s="401"/>
      <c r="AH145" s="401"/>
      <c r="AI145" s="401"/>
      <c r="AJ145" s="401"/>
      <c r="AK145" s="401"/>
      <c r="AL145" s="401"/>
      <c r="AM145" s="401"/>
      <c r="AN145" s="401"/>
      <c r="AO145" s="401"/>
      <c r="AP145" s="401"/>
      <c r="AQ145" s="401"/>
      <c r="AR145" s="401"/>
      <c r="AS145" s="401"/>
      <c r="AT145" s="401"/>
      <c r="AU145" s="401"/>
      <c r="AV145" s="401"/>
      <c r="AW145" s="401"/>
      <c r="AX145" s="401"/>
      <c r="AY145" s="401"/>
      <c r="AZ145" s="402"/>
      <c r="BA145" s="403"/>
      <c r="BB145" s="403"/>
      <c r="BC145" s="403"/>
      <c r="BD145" s="403"/>
      <c r="BE145" s="403"/>
      <c r="BF145" s="403"/>
      <c r="BG145" s="403"/>
      <c r="BH145" s="403"/>
      <c r="BI145" s="403"/>
      <c r="BJ145" s="403"/>
      <c r="BK145" s="403"/>
      <c r="BL145" s="403"/>
      <c r="BM145" s="403"/>
      <c r="BN145" s="403"/>
      <c r="BO145" s="403"/>
      <c r="BP145" s="403"/>
      <c r="BQ145" s="403"/>
      <c r="BR145" s="403"/>
      <c r="BS145" s="403"/>
      <c r="BT145" s="403"/>
      <c r="BU145" s="403"/>
      <c r="BV145" s="403"/>
      <c r="BW145" s="403"/>
      <c r="BX145" s="403"/>
      <c r="BY145" s="403"/>
      <c r="BZ145" s="403"/>
      <c r="CA145" s="403"/>
      <c r="CB145" s="403"/>
      <c r="CC145" s="403"/>
      <c r="CD145" s="403"/>
      <c r="CE145" s="403"/>
      <c r="CF145" s="403"/>
    </row>
    <row r="146" spans="1:84" ht="13.5" customHeight="1">
      <c r="A146" s="398"/>
      <c r="B146" s="398"/>
      <c r="C146" s="398"/>
      <c r="D146" s="399"/>
      <c r="E146" s="400"/>
      <c r="F146" s="400"/>
      <c r="G146" s="401"/>
      <c r="H146" s="401"/>
      <c r="I146" s="401"/>
      <c r="J146" s="401"/>
      <c r="K146" s="401"/>
      <c r="L146" s="401"/>
      <c r="M146" s="401"/>
      <c r="N146" s="401"/>
      <c r="O146" s="401"/>
      <c r="P146" s="401"/>
      <c r="Q146" s="401"/>
      <c r="R146" s="401"/>
      <c r="S146" s="401"/>
      <c r="T146" s="401"/>
      <c r="U146" s="401"/>
      <c r="V146" s="401"/>
      <c r="W146" s="401"/>
      <c r="X146" s="401"/>
      <c r="Y146" s="401"/>
      <c r="Z146" s="401"/>
      <c r="AA146" s="401"/>
      <c r="AB146" s="401"/>
      <c r="AC146" s="401"/>
      <c r="AD146" s="401"/>
      <c r="AE146" s="401"/>
      <c r="AF146" s="401"/>
      <c r="AG146" s="401"/>
      <c r="AH146" s="401"/>
      <c r="AI146" s="401"/>
      <c r="AJ146" s="401"/>
      <c r="AK146" s="401"/>
      <c r="AL146" s="401"/>
      <c r="AM146" s="401"/>
      <c r="AN146" s="401"/>
      <c r="AO146" s="401"/>
      <c r="AP146" s="401"/>
      <c r="AQ146" s="401"/>
      <c r="AR146" s="401"/>
      <c r="AS146" s="401"/>
      <c r="AT146" s="401"/>
      <c r="AU146" s="401"/>
      <c r="AV146" s="401"/>
      <c r="AW146" s="401"/>
      <c r="AX146" s="401"/>
      <c r="AY146" s="401"/>
      <c r="AZ146" s="402"/>
      <c r="BA146" s="403"/>
      <c r="BB146" s="403"/>
      <c r="BC146" s="403"/>
      <c r="BD146" s="403"/>
      <c r="BE146" s="403"/>
      <c r="BF146" s="403"/>
      <c r="BG146" s="403"/>
      <c r="BH146" s="403"/>
      <c r="BI146" s="403"/>
      <c r="BJ146" s="403"/>
      <c r="BK146" s="403"/>
      <c r="BL146" s="403"/>
      <c r="BM146" s="403"/>
      <c r="BN146" s="403"/>
      <c r="BO146" s="403"/>
      <c r="BP146" s="403"/>
      <c r="BQ146" s="403"/>
      <c r="BR146" s="403"/>
      <c r="BS146" s="403"/>
      <c r="BT146" s="403"/>
      <c r="BU146" s="403"/>
      <c r="BV146" s="403"/>
      <c r="BW146" s="403"/>
      <c r="BX146" s="403"/>
      <c r="BY146" s="403"/>
      <c r="BZ146" s="403"/>
      <c r="CA146" s="403"/>
      <c r="CB146" s="403"/>
      <c r="CC146" s="403"/>
      <c r="CD146" s="403"/>
      <c r="CE146" s="403"/>
      <c r="CF146" s="403"/>
    </row>
    <row r="147" spans="1:84" ht="13.5" customHeight="1">
      <c r="A147" s="398"/>
      <c r="B147" s="398"/>
      <c r="C147" s="398"/>
      <c r="D147" s="399"/>
      <c r="E147" s="400"/>
      <c r="F147" s="400"/>
      <c r="G147" s="401"/>
      <c r="H147" s="401"/>
      <c r="I147" s="401"/>
      <c r="J147" s="401"/>
      <c r="K147" s="401"/>
      <c r="L147" s="401"/>
      <c r="M147" s="401"/>
      <c r="N147" s="401"/>
      <c r="O147" s="401"/>
      <c r="P147" s="401"/>
      <c r="Q147" s="401"/>
      <c r="R147" s="401"/>
      <c r="S147" s="401"/>
      <c r="T147" s="401"/>
      <c r="U147" s="401"/>
      <c r="V147" s="401"/>
      <c r="W147" s="401"/>
      <c r="X147" s="401"/>
      <c r="Y147" s="401"/>
      <c r="Z147" s="401"/>
      <c r="AA147" s="401"/>
      <c r="AB147" s="401"/>
      <c r="AC147" s="401"/>
      <c r="AD147" s="401"/>
      <c r="AE147" s="401"/>
      <c r="AF147" s="401"/>
      <c r="AG147" s="401"/>
      <c r="AH147" s="401"/>
      <c r="AI147" s="401"/>
      <c r="AJ147" s="401"/>
      <c r="AK147" s="401"/>
      <c r="AL147" s="401"/>
      <c r="AM147" s="401"/>
      <c r="AN147" s="401"/>
      <c r="AO147" s="401"/>
      <c r="AP147" s="401"/>
      <c r="AQ147" s="401"/>
      <c r="AR147" s="401"/>
      <c r="AS147" s="401"/>
      <c r="AT147" s="401"/>
      <c r="AU147" s="401"/>
      <c r="AV147" s="401"/>
      <c r="AW147" s="401"/>
      <c r="AX147" s="401"/>
      <c r="AY147" s="401"/>
      <c r="AZ147" s="402"/>
      <c r="BA147" s="403"/>
      <c r="BB147" s="403"/>
      <c r="BC147" s="403"/>
      <c r="BD147" s="403"/>
      <c r="BE147" s="403"/>
      <c r="BF147" s="403"/>
      <c r="BG147" s="403"/>
      <c r="BH147" s="403"/>
      <c r="BI147" s="403"/>
      <c r="BJ147" s="403"/>
      <c r="BK147" s="403"/>
      <c r="BL147" s="403"/>
      <c r="BM147" s="403"/>
      <c r="BN147" s="403"/>
      <c r="BO147" s="403"/>
      <c r="BP147" s="403"/>
      <c r="BQ147" s="403"/>
      <c r="BR147" s="403"/>
      <c r="BS147" s="403"/>
      <c r="BT147" s="403"/>
      <c r="BU147" s="403"/>
      <c r="BV147" s="403"/>
      <c r="BW147" s="403"/>
      <c r="BX147" s="403"/>
      <c r="BY147" s="403"/>
      <c r="BZ147" s="403"/>
      <c r="CA147" s="403"/>
      <c r="CB147" s="403"/>
      <c r="CC147" s="403"/>
      <c r="CD147" s="403"/>
      <c r="CE147" s="403"/>
      <c r="CF147" s="403"/>
    </row>
    <row r="148" spans="1:84" ht="13.5" customHeight="1">
      <c r="A148" s="398"/>
      <c r="B148" s="398"/>
      <c r="C148" s="398"/>
      <c r="D148" s="399"/>
      <c r="E148" s="400"/>
      <c r="F148" s="400"/>
      <c r="G148" s="401"/>
      <c r="H148" s="401"/>
      <c r="I148" s="401"/>
      <c r="J148" s="401"/>
      <c r="K148" s="401"/>
      <c r="L148" s="401"/>
      <c r="M148" s="401"/>
      <c r="N148" s="401"/>
      <c r="O148" s="401"/>
      <c r="P148" s="401"/>
      <c r="Q148" s="401"/>
      <c r="R148" s="401"/>
      <c r="S148" s="401"/>
      <c r="T148" s="401"/>
      <c r="U148" s="401"/>
      <c r="V148" s="401"/>
      <c r="W148" s="401"/>
      <c r="X148" s="401"/>
      <c r="Y148" s="401"/>
      <c r="Z148" s="401"/>
      <c r="AA148" s="401"/>
      <c r="AB148" s="401"/>
      <c r="AC148" s="401"/>
      <c r="AD148" s="401"/>
      <c r="AE148" s="401"/>
      <c r="AF148" s="401"/>
      <c r="AG148" s="401"/>
      <c r="AH148" s="401"/>
      <c r="AI148" s="401"/>
      <c r="AJ148" s="401"/>
      <c r="AK148" s="401"/>
      <c r="AL148" s="401"/>
      <c r="AM148" s="401"/>
      <c r="AN148" s="401"/>
      <c r="AO148" s="401"/>
      <c r="AP148" s="401"/>
      <c r="AQ148" s="401"/>
      <c r="AR148" s="401"/>
      <c r="AS148" s="401"/>
      <c r="AT148" s="401"/>
      <c r="AU148" s="401"/>
      <c r="AV148" s="401"/>
      <c r="AW148" s="401"/>
      <c r="AX148" s="401"/>
      <c r="AY148" s="401"/>
      <c r="AZ148" s="402"/>
      <c r="BA148" s="403"/>
      <c r="BB148" s="403"/>
      <c r="BC148" s="403"/>
      <c r="BD148" s="403"/>
      <c r="BE148" s="403"/>
      <c r="BF148" s="403"/>
      <c r="BG148" s="403"/>
      <c r="BH148" s="403"/>
      <c r="BI148" s="403"/>
      <c r="BJ148" s="403"/>
      <c r="BK148" s="403"/>
      <c r="BL148" s="403"/>
      <c r="BM148" s="403"/>
      <c r="BN148" s="403"/>
      <c r="BO148" s="403"/>
      <c r="BP148" s="403"/>
      <c r="BQ148" s="403"/>
      <c r="BR148" s="403"/>
      <c r="BS148" s="403"/>
      <c r="BT148" s="403"/>
      <c r="BU148" s="403"/>
      <c r="BV148" s="403"/>
      <c r="BW148" s="403"/>
      <c r="BX148" s="403"/>
      <c r="BY148" s="403"/>
      <c r="BZ148" s="403"/>
      <c r="CA148" s="403"/>
      <c r="CB148" s="403"/>
      <c r="CC148" s="403"/>
      <c r="CD148" s="403"/>
      <c r="CE148" s="403"/>
      <c r="CF148" s="403"/>
    </row>
    <row r="149" spans="1:84" ht="13.5" customHeight="1">
      <c r="A149" s="398"/>
      <c r="B149" s="398"/>
      <c r="C149" s="398"/>
      <c r="D149" s="399"/>
      <c r="E149" s="400"/>
      <c r="F149" s="400"/>
      <c r="G149" s="401"/>
      <c r="H149" s="401"/>
      <c r="I149" s="401"/>
      <c r="J149" s="401"/>
      <c r="K149" s="401"/>
      <c r="L149" s="401"/>
      <c r="M149" s="401"/>
      <c r="N149" s="401"/>
      <c r="O149" s="401"/>
      <c r="P149" s="401"/>
      <c r="Q149" s="401"/>
      <c r="R149" s="401"/>
      <c r="S149" s="401"/>
      <c r="T149" s="401"/>
      <c r="U149" s="401"/>
      <c r="V149" s="401"/>
      <c r="W149" s="401"/>
      <c r="X149" s="401"/>
      <c r="Y149" s="401"/>
      <c r="Z149" s="401"/>
      <c r="AA149" s="401"/>
      <c r="AB149" s="401"/>
      <c r="AC149" s="401"/>
      <c r="AD149" s="401"/>
      <c r="AE149" s="401"/>
      <c r="AF149" s="401"/>
      <c r="AG149" s="401"/>
      <c r="AH149" s="401"/>
      <c r="AI149" s="401"/>
      <c r="AJ149" s="401"/>
      <c r="AK149" s="401"/>
      <c r="AL149" s="401"/>
      <c r="AM149" s="401"/>
      <c r="AN149" s="401"/>
      <c r="AO149" s="401"/>
      <c r="AP149" s="401"/>
      <c r="AQ149" s="401"/>
      <c r="AR149" s="401"/>
      <c r="AS149" s="401"/>
      <c r="AT149" s="401"/>
      <c r="AU149" s="401"/>
      <c r="AV149" s="401"/>
      <c r="AW149" s="401"/>
      <c r="AX149" s="401"/>
      <c r="AY149" s="401"/>
      <c r="AZ149" s="402"/>
      <c r="BA149" s="403"/>
      <c r="BB149" s="403"/>
      <c r="BC149" s="403"/>
      <c r="BD149" s="403"/>
      <c r="BE149" s="403"/>
      <c r="BF149" s="403"/>
      <c r="BG149" s="403"/>
      <c r="BH149" s="403"/>
      <c r="BI149" s="403"/>
      <c r="BJ149" s="403"/>
      <c r="BK149" s="403"/>
      <c r="BL149" s="403"/>
      <c r="BM149" s="403"/>
      <c r="BN149" s="403"/>
      <c r="BO149" s="403"/>
      <c r="BP149" s="403"/>
      <c r="BQ149" s="403"/>
      <c r="BR149" s="403"/>
      <c r="BS149" s="403"/>
      <c r="BT149" s="403"/>
      <c r="BU149" s="403"/>
      <c r="BV149" s="403"/>
      <c r="BW149" s="403"/>
      <c r="BX149" s="403"/>
      <c r="BY149" s="403"/>
      <c r="BZ149" s="403"/>
      <c r="CA149" s="403"/>
      <c r="CB149" s="403"/>
      <c r="CC149" s="403"/>
      <c r="CD149" s="403"/>
      <c r="CE149" s="403"/>
      <c r="CF149" s="403"/>
    </row>
    <row r="150" spans="1:84" ht="13.5" customHeight="1">
      <c r="A150" s="398"/>
      <c r="B150" s="398"/>
      <c r="C150" s="398"/>
      <c r="D150" s="399"/>
      <c r="E150" s="400"/>
      <c r="F150" s="400"/>
      <c r="G150" s="401"/>
      <c r="H150" s="401"/>
      <c r="I150" s="401"/>
      <c r="J150" s="401"/>
      <c r="K150" s="401"/>
      <c r="L150" s="401"/>
      <c r="M150" s="401"/>
      <c r="N150" s="401"/>
      <c r="O150" s="401"/>
      <c r="P150" s="401"/>
      <c r="Q150" s="401"/>
      <c r="R150" s="401"/>
      <c r="S150" s="401"/>
      <c r="T150" s="401"/>
      <c r="U150" s="401"/>
      <c r="V150" s="401"/>
      <c r="W150" s="401"/>
      <c r="X150" s="401"/>
      <c r="Y150" s="401"/>
      <c r="Z150" s="401"/>
      <c r="AA150" s="401"/>
      <c r="AB150" s="401"/>
      <c r="AC150" s="401"/>
      <c r="AD150" s="401"/>
      <c r="AE150" s="401"/>
      <c r="AF150" s="401"/>
      <c r="AG150" s="401"/>
      <c r="AH150" s="401"/>
      <c r="AI150" s="401"/>
      <c r="AJ150" s="401"/>
      <c r="AK150" s="401"/>
      <c r="AL150" s="401"/>
      <c r="AM150" s="401"/>
      <c r="AN150" s="401"/>
      <c r="AO150" s="401"/>
      <c r="AP150" s="401"/>
      <c r="AQ150" s="401"/>
      <c r="AR150" s="401"/>
      <c r="AS150" s="401"/>
      <c r="AT150" s="401"/>
      <c r="AU150" s="401"/>
      <c r="AV150" s="401"/>
      <c r="AW150" s="401"/>
      <c r="AX150" s="401"/>
      <c r="AY150" s="401"/>
      <c r="AZ150" s="402"/>
      <c r="BA150" s="403"/>
      <c r="BB150" s="403"/>
      <c r="BC150" s="403"/>
      <c r="BD150" s="403"/>
      <c r="BE150" s="403"/>
      <c r="BF150" s="403"/>
      <c r="BG150" s="403"/>
      <c r="BH150" s="403"/>
      <c r="BI150" s="403"/>
      <c r="BJ150" s="403"/>
      <c r="BK150" s="403"/>
      <c r="BL150" s="403"/>
      <c r="BM150" s="403"/>
      <c r="BN150" s="403"/>
      <c r="BO150" s="403"/>
      <c r="BP150" s="403"/>
      <c r="BQ150" s="403"/>
      <c r="BR150" s="403"/>
      <c r="BS150" s="403"/>
      <c r="BT150" s="403"/>
      <c r="BU150" s="403"/>
      <c r="BV150" s="403"/>
      <c r="BW150" s="403"/>
      <c r="BX150" s="403"/>
      <c r="BY150" s="403"/>
      <c r="BZ150" s="403"/>
      <c r="CA150" s="403"/>
      <c r="CB150" s="403"/>
      <c r="CC150" s="403"/>
      <c r="CD150" s="403"/>
      <c r="CE150" s="403"/>
      <c r="CF150" s="403"/>
    </row>
    <row r="151" spans="1:84" ht="13.5" customHeight="1">
      <c r="A151" s="398"/>
      <c r="B151" s="398"/>
      <c r="C151" s="398"/>
      <c r="D151" s="399"/>
      <c r="E151" s="400"/>
      <c r="F151" s="400"/>
      <c r="G151" s="401"/>
      <c r="H151" s="401"/>
      <c r="I151" s="401"/>
      <c r="J151" s="401"/>
      <c r="K151" s="401"/>
      <c r="L151" s="401"/>
      <c r="M151" s="401"/>
      <c r="N151" s="401"/>
      <c r="O151" s="401"/>
      <c r="P151" s="401"/>
      <c r="Q151" s="401"/>
      <c r="R151" s="401"/>
      <c r="S151" s="401"/>
      <c r="T151" s="401"/>
      <c r="U151" s="401"/>
      <c r="V151" s="401"/>
      <c r="W151" s="401"/>
      <c r="X151" s="401"/>
      <c r="Y151" s="401"/>
      <c r="Z151" s="401"/>
      <c r="AA151" s="401"/>
      <c r="AB151" s="401"/>
      <c r="AC151" s="401"/>
      <c r="AD151" s="401"/>
      <c r="AE151" s="401"/>
      <c r="AF151" s="401"/>
      <c r="AG151" s="401"/>
      <c r="AH151" s="401"/>
      <c r="AI151" s="401"/>
      <c r="AJ151" s="401"/>
      <c r="AK151" s="401"/>
      <c r="AL151" s="401"/>
      <c r="AM151" s="401"/>
      <c r="AN151" s="401"/>
      <c r="AO151" s="401"/>
      <c r="AP151" s="401"/>
      <c r="AQ151" s="401"/>
      <c r="AR151" s="401"/>
      <c r="AS151" s="401"/>
      <c r="AT151" s="401"/>
      <c r="AU151" s="401"/>
      <c r="AV151" s="401"/>
      <c r="AW151" s="401"/>
      <c r="AX151" s="401"/>
      <c r="AY151" s="401"/>
      <c r="AZ151" s="402"/>
      <c r="BA151" s="403"/>
      <c r="BB151" s="403"/>
      <c r="BC151" s="403"/>
      <c r="BD151" s="403"/>
      <c r="BE151" s="403"/>
      <c r="BF151" s="403"/>
      <c r="BG151" s="403"/>
      <c r="BH151" s="403"/>
      <c r="BI151" s="403"/>
      <c r="BJ151" s="403"/>
      <c r="BK151" s="403"/>
      <c r="BL151" s="403"/>
      <c r="BM151" s="403"/>
      <c r="BN151" s="403"/>
      <c r="BO151" s="403"/>
      <c r="BP151" s="403"/>
      <c r="BQ151" s="403"/>
      <c r="BR151" s="403"/>
      <c r="BS151" s="403"/>
      <c r="BT151" s="403"/>
      <c r="BU151" s="403"/>
      <c r="BV151" s="403"/>
      <c r="BW151" s="403"/>
      <c r="BX151" s="403"/>
      <c r="BY151" s="403"/>
      <c r="BZ151" s="403"/>
      <c r="CA151" s="403"/>
      <c r="CB151" s="403"/>
      <c r="CC151" s="403"/>
      <c r="CD151" s="403"/>
      <c r="CE151" s="403"/>
      <c r="CF151" s="403"/>
    </row>
    <row r="152" spans="1:84" ht="13.5" customHeight="1">
      <c r="A152" s="398"/>
      <c r="B152" s="398"/>
      <c r="C152" s="398"/>
      <c r="D152" s="399"/>
      <c r="E152" s="400"/>
      <c r="F152" s="400"/>
      <c r="G152" s="401"/>
      <c r="H152" s="401"/>
      <c r="I152" s="401"/>
      <c r="J152" s="401"/>
      <c r="K152" s="401"/>
      <c r="L152" s="401"/>
      <c r="M152" s="401"/>
      <c r="N152" s="401"/>
      <c r="O152" s="401"/>
      <c r="P152" s="401"/>
      <c r="Q152" s="401"/>
      <c r="R152" s="401"/>
      <c r="S152" s="401"/>
      <c r="T152" s="401"/>
      <c r="U152" s="401"/>
      <c r="V152" s="401"/>
      <c r="W152" s="401"/>
      <c r="X152" s="401"/>
      <c r="Y152" s="401"/>
      <c r="Z152" s="401"/>
      <c r="AA152" s="401"/>
      <c r="AB152" s="401"/>
      <c r="AC152" s="401"/>
      <c r="AD152" s="401"/>
      <c r="AE152" s="401"/>
      <c r="AF152" s="401"/>
      <c r="AG152" s="401"/>
      <c r="AH152" s="401"/>
      <c r="AI152" s="401"/>
      <c r="AJ152" s="401"/>
      <c r="AK152" s="401"/>
      <c r="AL152" s="401"/>
      <c r="AM152" s="401"/>
      <c r="AN152" s="401"/>
      <c r="AO152" s="401"/>
      <c r="AP152" s="401"/>
      <c r="AQ152" s="401"/>
      <c r="AR152" s="401"/>
      <c r="AS152" s="401"/>
      <c r="AT152" s="401"/>
      <c r="AU152" s="401"/>
      <c r="AV152" s="401"/>
      <c r="AW152" s="401"/>
      <c r="AX152" s="401"/>
      <c r="AY152" s="401"/>
      <c r="AZ152" s="402"/>
      <c r="BA152" s="403"/>
      <c r="BB152" s="403"/>
      <c r="BC152" s="403"/>
      <c r="BD152" s="403"/>
      <c r="BE152" s="403"/>
      <c r="BF152" s="403"/>
      <c r="BG152" s="403"/>
      <c r="BH152" s="403"/>
      <c r="BI152" s="403"/>
      <c r="BJ152" s="403"/>
      <c r="BK152" s="403"/>
      <c r="BL152" s="403"/>
      <c r="BM152" s="403"/>
      <c r="BN152" s="403"/>
      <c r="BO152" s="403"/>
      <c r="BP152" s="403"/>
      <c r="BQ152" s="403"/>
      <c r="BR152" s="403"/>
      <c r="BS152" s="403"/>
      <c r="BT152" s="403"/>
      <c r="BU152" s="403"/>
      <c r="BV152" s="403"/>
      <c r="BW152" s="403"/>
      <c r="BX152" s="403"/>
      <c r="BY152" s="403"/>
      <c r="BZ152" s="403"/>
      <c r="CA152" s="403"/>
      <c r="CB152" s="403"/>
      <c r="CC152" s="403"/>
      <c r="CD152" s="403"/>
      <c r="CE152" s="403"/>
      <c r="CF152" s="403"/>
    </row>
    <row r="153" spans="1:84" ht="13.5" customHeight="1">
      <c r="A153" s="398"/>
      <c r="B153" s="398"/>
      <c r="C153" s="398"/>
      <c r="D153" s="399"/>
      <c r="E153" s="400"/>
      <c r="F153" s="400"/>
      <c r="G153" s="401"/>
      <c r="H153" s="401"/>
      <c r="I153" s="401"/>
      <c r="J153" s="401"/>
      <c r="K153" s="401"/>
      <c r="L153" s="401"/>
      <c r="M153" s="401"/>
      <c r="N153" s="401"/>
      <c r="O153" s="401"/>
      <c r="P153" s="401"/>
      <c r="Q153" s="401"/>
      <c r="R153" s="401"/>
      <c r="S153" s="401"/>
      <c r="T153" s="401"/>
      <c r="U153" s="401"/>
      <c r="V153" s="401"/>
      <c r="W153" s="401"/>
      <c r="X153" s="401"/>
      <c r="Y153" s="401"/>
      <c r="Z153" s="401"/>
      <c r="AA153" s="401"/>
      <c r="AB153" s="401"/>
      <c r="AC153" s="401"/>
      <c r="AD153" s="401"/>
      <c r="AE153" s="401"/>
      <c r="AF153" s="401"/>
      <c r="AG153" s="401"/>
      <c r="AH153" s="401"/>
      <c r="AI153" s="401"/>
      <c r="AJ153" s="401"/>
      <c r="AK153" s="401"/>
      <c r="AL153" s="401"/>
      <c r="AM153" s="401"/>
      <c r="AN153" s="401"/>
      <c r="AO153" s="401"/>
      <c r="AP153" s="401"/>
      <c r="AQ153" s="401"/>
      <c r="AR153" s="401"/>
      <c r="AS153" s="401"/>
      <c r="AT153" s="401"/>
      <c r="AU153" s="401"/>
      <c r="AV153" s="401"/>
      <c r="AW153" s="401"/>
      <c r="AX153" s="401"/>
      <c r="AY153" s="401"/>
      <c r="AZ153" s="402"/>
      <c r="BA153" s="403"/>
      <c r="BB153" s="403"/>
      <c r="BC153" s="403"/>
      <c r="BD153" s="403"/>
      <c r="BE153" s="403"/>
      <c r="BF153" s="403"/>
      <c r="BG153" s="403"/>
      <c r="BH153" s="403"/>
      <c r="BI153" s="403"/>
      <c r="BJ153" s="403"/>
      <c r="BK153" s="403"/>
      <c r="BL153" s="403"/>
      <c r="BM153" s="403"/>
      <c r="BN153" s="403"/>
      <c r="BO153" s="403"/>
      <c r="BP153" s="403"/>
      <c r="BQ153" s="403"/>
      <c r="BR153" s="403"/>
      <c r="BS153" s="403"/>
      <c r="BT153" s="403"/>
      <c r="BU153" s="403"/>
      <c r="BV153" s="403"/>
      <c r="BW153" s="403"/>
      <c r="BX153" s="403"/>
      <c r="BY153" s="403"/>
      <c r="BZ153" s="403"/>
      <c r="CA153" s="403"/>
      <c r="CB153" s="403"/>
      <c r="CC153" s="403"/>
      <c r="CD153" s="403"/>
      <c r="CE153" s="403"/>
      <c r="CF153" s="403"/>
    </row>
    <row r="154" spans="1:84" ht="13.5" customHeight="1">
      <c r="A154" s="398"/>
      <c r="B154" s="398"/>
      <c r="C154" s="398"/>
      <c r="D154" s="399"/>
      <c r="E154" s="400"/>
      <c r="F154" s="400"/>
      <c r="G154" s="401"/>
      <c r="H154" s="401"/>
      <c r="I154" s="401"/>
      <c r="J154" s="401"/>
      <c r="K154" s="401"/>
      <c r="L154" s="401"/>
      <c r="M154" s="401"/>
      <c r="N154" s="401"/>
      <c r="O154" s="401"/>
      <c r="P154" s="401"/>
      <c r="Q154" s="401"/>
      <c r="R154" s="401"/>
      <c r="S154" s="401"/>
      <c r="T154" s="401"/>
      <c r="U154" s="401"/>
      <c r="V154" s="401"/>
      <c r="W154" s="401"/>
      <c r="X154" s="401"/>
      <c r="Y154" s="401"/>
      <c r="Z154" s="401"/>
      <c r="AA154" s="401"/>
      <c r="AB154" s="401"/>
      <c r="AC154" s="401"/>
      <c r="AD154" s="401"/>
      <c r="AE154" s="401"/>
      <c r="AF154" s="401"/>
      <c r="AG154" s="401"/>
      <c r="AH154" s="401"/>
      <c r="AI154" s="401"/>
      <c r="AJ154" s="401"/>
      <c r="AK154" s="401"/>
      <c r="AL154" s="401"/>
      <c r="AM154" s="401"/>
      <c r="AN154" s="401"/>
      <c r="AO154" s="401"/>
      <c r="AP154" s="401"/>
      <c r="AQ154" s="401"/>
      <c r="AR154" s="401"/>
      <c r="AS154" s="401"/>
      <c r="AT154" s="401"/>
      <c r="AU154" s="401"/>
      <c r="AV154" s="401"/>
      <c r="AW154" s="401"/>
      <c r="AX154" s="401"/>
      <c r="AY154" s="401"/>
      <c r="AZ154" s="402"/>
      <c r="BA154" s="403"/>
      <c r="BB154" s="403"/>
      <c r="BC154" s="403"/>
      <c r="BD154" s="403"/>
      <c r="BE154" s="403"/>
      <c r="BF154" s="403"/>
      <c r="BG154" s="403"/>
      <c r="BH154" s="403"/>
      <c r="BI154" s="403"/>
      <c r="BJ154" s="403"/>
      <c r="BK154" s="403"/>
      <c r="BL154" s="403"/>
      <c r="BM154" s="403"/>
      <c r="BN154" s="403"/>
      <c r="BO154" s="403"/>
      <c r="BP154" s="403"/>
      <c r="BQ154" s="403"/>
      <c r="BR154" s="403"/>
      <c r="BS154" s="403"/>
      <c r="BT154" s="403"/>
      <c r="BU154" s="403"/>
      <c r="BV154" s="403"/>
      <c r="BW154" s="403"/>
      <c r="BX154" s="403"/>
      <c r="BY154" s="403"/>
      <c r="BZ154" s="403"/>
      <c r="CA154" s="403"/>
      <c r="CB154" s="403"/>
      <c r="CC154" s="403"/>
      <c r="CD154" s="403"/>
      <c r="CE154" s="403"/>
      <c r="CF154" s="403"/>
    </row>
    <row r="155" spans="1:84" ht="13.5" customHeight="1">
      <c r="A155" s="398"/>
      <c r="B155" s="398"/>
      <c r="C155" s="398"/>
      <c r="D155" s="399"/>
      <c r="E155" s="400"/>
      <c r="F155" s="400"/>
      <c r="G155" s="401"/>
      <c r="H155" s="401"/>
      <c r="I155" s="401"/>
      <c r="J155" s="401"/>
      <c r="K155" s="401"/>
      <c r="L155" s="401"/>
      <c r="M155" s="401"/>
      <c r="N155" s="401"/>
      <c r="O155" s="401"/>
      <c r="P155" s="401"/>
      <c r="Q155" s="401"/>
      <c r="R155" s="401"/>
      <c r="S155" s="401"/>
      <c r="T155" s="401"/>
      <c r="U155" s="401"/>
      <c r="V155" s="401"/>
      <c r="W155" s="401"/>
      <c r="X155" s="401"/>
      <c r="Y155" s="401"/>
      <c r="Z155" s="401"/>
      <c r="AA155" s="401"/>
      <c r="AB155" s="401"/>
      <c r="AC155" s="401"/>
      <c r="AD155" s="401"/>
      <c r="AE155" s="401"/>
      <c r="AF155" s="401"/>
      <c r="AG155" s="401"/>
      <c r="AH155" s="401"/>
      <c r="AI155" s="401"/>
      <c r="AJ155" s="401"/>
      <c r="AK155" s="401"/>
      <c r="AL155" s="401"/>
      <c r="AM155" s="401"/>
      <c r="AN155" s="401"/>
      <c r="AO155" s="401"/>
      <c r="AP155" s="401"/>
      <c r="AQ155" s="401"/>
      <c r="AR155" s="401"/>
      <c r="AS155" s="401"/>
      <c r="AT155" s="401"/>
      <c r="AU155" s="401"/>
      <c r="AV155" s="401"/>
      <c r="AW155" s="401"/>
      <c r="AX155" s="401"/>
      <c r="AY155" s="401"/>
      <c r="AZ155" s="402"/>
      <c r="BA155" s="403"/>
      <c r="BB155" s="403"/>
      <c r="BC155" s="403"/>
      <c r="BD155" s="403"/>
      <c r="BE155" s="403"/>
      <c r="BF155" s="403"/>
      <c r="BG155" s="403"/>
      <c r="BH155" s="403"/>
      <c r="BI155" s="403"/>
      <c r="BJ155" s="403"/>
      <c r="BK155" s="403"/>
      <c r="BL155" s="403"/>
      <c r="BM155" s="403"/>
      <c r="BN155" s="403"/>
      <c r="BO155" s="403"/>
      <c r="BP155" s="403"/>
      <c r="BQ155" s="403"/>
      <c r="BR155" s="403"/>
      <c r="BS155" s="403"/>
      <c r="BT155" s="403"/>
      <c r="BU155" s="403"/>
      <c r="BV155" s="403"/>
      <c r="BW155" s="403"/>
      <c r="BX155" s="403"/>
      <c r="BY155" s="403"/>
      <c r="BZ155" s="403"/>
      <c r="CA155" s="403"/>
      <c r="CB155" s="403"/>
      <c r="CC155" s="403"/>
      <c r="CD155" s="403"/>
      <c r="CE155" s="403"/>
      <c r="CF155" s="403"/>
    </row>
    <row r="156" spans="1:84" ht="13.5" customHeight="1">
      <c r="A156" s="398"/>
      <c r="B156" s="398"/>
      <c r="C156" s="398"/>
      <c r="D156" s="399"/>
      <c r="E156" s="400"/>
      <c r="F156" s="400"/>
      <c r="G156" s="401"/>
      <c r="H156" s="401"/>
      <c r="I156" s="401"/>
      <c r="J156" s="401"/>
      <c r="K156" s="401"/>
      <c r="L156" s="401"/>
      <c r="M156" s="401"/>
      <c r="N156" s="401"/>
      <c r="O156" s="401"/>
      <c r="P156" s="401"/>
      <c r="Q156" s="401"/>
      <c r="R156" s="401"/>
      <c r="S156" s="401"/>
      <c r="T156" s="401"/>
      <c r="U156" s="401"/>
      <c r="V156" s="401"/>
      <c r="W156" s="401"/>
      <c r="X156" s="401"/>
      <c r="Y156" s="401"/>
      <c r="Z156" s="401"/>
      <c r="AA156" s="401"/>
      <c r="AB156" s="401"/>
      <c r="AC156" s="401"/>
      <c r="AD156" s="401"/>
      <c r="AE156" s="401"/>
      <c r="AF156" s="401"/>
      <c r="AG156" s="401"/>
      <c r="AH156" s="401"/>
      <c r="AI156" s="401"/>
      <c r="AJ156" s="401"/>
      <c r="AK156" s="401"/>
      <c r="AL156" s="401"/>
      <c r="AM156" s="401"/>
      <c r="AN156" s="401"/>
      <c r="AO156" s="401"/>
      <c r="AP156" s="401"/>
      <c r="AQ156" s="401"/>
      <c r="AR156" s="401"/>
      <c r="AS156" s="401"/>
      <c r="AT156" s="401"/>
      <c r="AU156" s="401"/>
      <c r="AV156" s="401"/>
      <c r="AW156" s="401"/>
      <c r="AX156" s="401"/>
      <c r="AY156" s="401"/>
      <c r="AZ156" s="402"/>
      <c r="BA156" s="403"/>
      <c r="BB156" s="403"/>
      <c r="BC156" s="403"/>
      <c r="BD156" s="403"/>
      <c r="BE156" s="403"/>
      <c r="BF156" s="403"/>
      <c r="BG156" s="403"/>
      <c r="BH156" s="403"/>
      <c r="BI156" s="403"/>
      <c r="BJ156" s="403"/>
      <c r="BK156" s="403"/>
      <c r="BL156" s="403"/>
      <c r="BM156" s="403"/>
      <c r="BN156" s="403"/>
      <c r="BO156" s="403"/>
      <c r="BP156" s="403"/>
      <c r="BQ156" s="403"/>
      <c r="BR156" s="403"/>
      <c r="BS156" s="403"/>
      <c r="BT156" s="403"/>
      <c r="BU156" s="403"/>
      <c r="BV156" s="403"/>
      <c r="BW156" s="403"/>
      <c r="BX156" s="403"/>
      <c r="BY156" s="403"/>
      <c r="BZ156" s="403"/>
      <c r="CA156" s="403"/>
      <c r="CB156" s="403"/>
      <c r="CC156" s="403"/>
      <c r="CD156" s="403"/>
      <c r="CE156" s="403"/>
      <c r="CF156" s="403"/>
    </row>
    <row r="157" spans="1:84" ht="13.5" customHeight="1">
      <c r="A157" s="398"/>
      <c r="B157" s="398"/>
      <c r="C157" s="398"/>
      <c r="D157" s="399"/>
      <c r="E157" s="400"/>
      <c r="F157" s="400"/>
      <c r="G157" s="401"/>
      <c r="H157" s="401"/>
      <c r="I157" s="401"/>
      <c r="J157" s="401"/>
      <c r="K157" s="401"/>
      <c r="L157" s="401"/>
      <c r="M157" s="401"/>
      <c r="N157" s="401"/>
      <c r="O157" s="401"/>
      <c r="P157" s="401"/>
      <c r="Q157" s="401"/>
      <c r="R157" s="401"/>
      <c r="S157" s="401"/>
      <c r="T157" s="401"/>
      <c r="U157" s="401"/>
      <c r="V157" s="401"/>
      <c r="W157" s="401"/>
      <c r="X157" s="401"/>
      <c r="Y157" s="401"/>
      <c r="Z157" s="401"/>
      <c r="AA157" s="401"/>
      <c r="AB157" s="401"/>
      <c r="AC157" s="401"/>
      <c r="AD157" s="401"/>
      <c r="AE157" s="401"/>
      <c r="AF157" s="401"/>
      <c r="AG157" s="401"/>
      <c r="AH157" s="401"/>
      <c r="AI157" s="401"/>
      <c r="AJ157" s="401"/>
      <c r="AK157" s="401"/>
      <c r="AL157" s="401"/>
      <c r="AM157" s="401"/>
      <c r="AN157" s="401"/>
      <c r="AO157" s="401"/>
      <c r="AP157" s="401"/>
      <c r="AQ157" s="401"/>
      <c r="AR157" s="401"/>
      <c r="AS157" s="401"/>
      <c r="AT157" s="401"/>
      <c r="AU157" s="401"/>
      <c r="AV157" s="401"/>
      <c r="AW157" s="401"/>
      <c r="AX157" s="401"/>
      <c r="AY157" s="401"/>
      <c r="AZ157" s="402"/>
      <c r="BA157" s="403"/>
      <c r="BB157" s="403"/>
      <c r="BC157" s="403"/>
      <c r="BD157" s="403"/>
      <c r="BE157" s="403"/>
      <c r="BF157" s="403"/>
      <c r="BG157" s="403"/>
      <c r="BH157" s="403"/>
      <c r="BI157" s="403"/>
      <c r="BJ157" s="403"/>
      <c r="BK157" s="403"/>
      <c r="BL157" s="403"/>
      <c r="BM157" s="403"/>
      <c r="BN157" s="403"/>
      <c r="BO157" s="403"/>
      <c r="BP157" s="403"/>
      <c r="BQ157" s="403"/>
      <c r="BR157" s="403"/>
      <c r="BS157" s="403"/>
      <c r="BT157" s="403"/>
      <c r="BU157" s="403"/>
      <c r="BV157" s="403"/>
      <c r="BW157" s="403"/>
      <c r="BX157" s="403"/>
      <c r="BY157" s="403"/>
      <c r="BZ157" s="403"/>
      <c r="CA157" s="403"/>
      <c r="CB157" s="403"/>
      <c r="CC157" s="403"/>
      <c r="CD157" s="403"/>
      <c r="CE157" s="403"/>
      <c r="CF157" s="403"/>
    </row>
    <row r="158" spans="1:84" ht="13.5" customHeight="1">
      <c r="A158" s="398"/>
      <c r="B158" s="398"/>
      <c r="C158" s="398"/>
      <c r="D158" s="399"/>
      <c r="E158" s="400"/>
      <c r="F158" s="400"/>
      <c r="G158" s="401"/>
      <c r="H158" s="401"/>
      <c r="I158" s="401"/>
      <c r="J158" s="401"/>
      <c r="K158" s="401"/>
      <c r="L158" s="401"/>
      <c r="M158" s="401"/>
      <c r="N158" s="401"/>
      <c r="O158" s="401"/>
      <c r="P158" s="401"/>
      <c r="Q158" s="401"/>
      <c r="R158" s="401"/>
      <c r="S158" s="401"/>
      <c r="T158" s="401"/>
      <c r="U158" s="401"/>
      <c r="V158" s="401"/>
      <c r="W158" s="401"/>
      <c r="X158" s="401"/>
      <c r="Y158" s="401"/>
      <c r="Z158" s="401"/>
      <c r="AA158" s="401"/>
      <c r="AB158" s="401"/>
      <c r="AC158" s="401"/>
      <c r="AD158" s="401"/>
      <c r="AE158" s="401"/>
      <c r="AF158" s="401"/>
      <c r="AG158" s="401"/>
      <c r="AH158" s="401"/>
      <c r="AI158" s="401"/>
      <c r="AJ158" s="401"/>
      <c r="AK158" s="401"/>
      <c r="AL158" s="401"/>
      <c r="AM158" s="401"/>
      <c r="AN158" s="401"/>
      <c r="AO158" s="401"/>
      <c r="AP158" s="401"/>
      <c r="AQ158" s="401"/>
      <c r="AR158" s="401"/>
      <c r="AS158" s="401"/>
      <c r="AT158" s="401"/>
      <c r="AU158" s="401"/>
      <c r="AV158" s="401"/>
      <c r="AW158" s="401"/>
      <c r="AX158" s="401"/>
      <c r="AY158" s="401"/>
      <c r="AZ158" s="402"/>
      <c r="BA158" s="403"/>
      <c r="BB158" s="403"/>
      <c r="BC158" s="403"/>
      <c r="BD158" s="403"/>
      <c r="BE158" s="403"/>
      <c r="BF158" s="403"/>
      <c r="BG158" s="403"/>
      <c r="BH158" s="403"/>
      <c r="BI158" s="403"/>
      <c r="BJ158" s="403"/>
      <c r="BK158" s="403"/>
      <c r="BL158" s="403"/>
      <c r="BM158" s="403"/>
      <c r="BN158" s="403"/>
      <c r="BO158" s="403"/>
      <c r="BP158" s="403"/>
      <c r="BQ158" s="403"/>
      <c r="BR158" s="403"/>
      <c r="BS158" s="403"/>
      <c r="BT158" s="403"/>
      <c r="BU158" s="403"/>
      <c r="BV158" s="403"/>
      <c r="BW158" s="403"/>
      <c r="BX158" s="403"/>
      <c r="BY158" s="403"/>
      <c r="BZ158" s="403"/>
      <c r="CA158" s="403"/>
      <c r="CB158" s="403"/>
      <c r="CC158" s="403"/>
      <c r="CD158" s="403"/>
      <c r="CE158" s="403"/>
      <c r="CF158" s="403"/>
    </row>
    <row r="159" spans="1:84" ht="13.5" customHeight="1">
      <c r="A159" s="398"/>
      <c r="B159" s="398"/>
      <c r="C159" s="398"/>
      <c r="D159" s="399"/>
      <c r="E159" s="400"/>
      <c r="F159" s="400"/>
      <c r="G159" s="401"/>
      <c r="H159" s="401"/>
      <c r="I159" s="401"/>
      <c r="J159" s="401"/>
      <c r="K159" s="401"/>
      <c r="L159" s="401"/>
      <c r="M159" s="401"/>
      <c r="N159" s="401"/>
      <c r="O159" s="401"/>
      <c r="P159" s="401"/>
      <c r="Q159" s="401"/>
      <c r="R159" s="401"/>
      <c r="S159" s="401"/>
      <c r="T159" s="401"/>
      <c r="U159" s="401"/>
      <c r="V159" s="401"/>
      <c r="W159" s="401"/>
      <c r="X159" s="401"/>
      <c r="Y159" s="401"/>
      <c r="Z159" s="401"/>
      <c r="AA159" s="401"/>
      <c r="AB159" s="401"/>
      <c r="AC159" s="401"/>
      <c r="AD159" s="401"/>
      <c r="AE159" s="401"/>
      <c r="AF159" s="401"/>
      <c r="AG159" s="401"/>
      <c r="AH159" s="401"/>
      <c r="AI159" s="401"/>
      <c r="AJ159" s="401"/>
      <c r="AK159" s="401"/>
      <c r="AL159" s="401"/>
      <c r="AM159" s="401"/>
      <c r="AN159" s="401"/>
      <c r="AO159" s="401"/>
      <c r="AP159" s="401"/>
      <c r="AQ159" s="401"/>
      <c r="AR159" s="401"/>
      <c r="AS159" s="401"/>
      <c r="AT159" s="401"/>
      <c r="AU159" s="401"/>
      <c r="AV159" s="401"/>
      <c r="AW159" s="401"/>
      <c r="AX159" s="401"/>
      <c r="AY159" s="401"/>
      <c r="AZ159" s="402"/>
      <c r="BA159" s="403"/>
      <c r="BB159" s="403"/>
      <c r="BC159" s="403"/>
      <c r="BD159" s="403"/>
      <c r="BE159" s="403"/>
      <c r="BF159" s="403"/>
      <c r="BG159" s="403"/>
      <c r="BH159" s="403"/>
      <c r="BI159" s="403"/>
      <c r="BJ159" s="403"/>
      <c r="BK159" s="403"/>
      <c r="BL159" s="403"/>
      <c r="BM159" s="403"/>
      <c r="BN159" s="403"/>
      <c r="BO159" s="403"/>
      <c r="BP159" s="403"/>
      <c r="BQ159" s="403"/>
      <c r="BR159" s="403"/>
      <c r="BS159" s="403"/>
      <c r="BT159" s="403"/>
      <c r="BU159" s="403"/>
      <c r="BV159" s="403"/>
      <c r="BW159" s="403"/>
      <c r="BX159" s="403"/>
      <c r="BY159" s="403"/>
      <c r="BZ159" s="403"/>
      <c r="CA159" s="403"/>
      <c r="CB159" s="403"/>
      <c r="CC159" s="403"/>
      <c r="CD159" s="403"/>
      <c r="CE159" s="403"/>
      <c r="CF159" s="403"/>
    </row>
    <row r="160" spans="1:84" ht="13.5" customHeight="1">
      <c r="A160" s="398"/>
      <c r="B160" s="398"/>
      <c r="C160" s="398"/>
      <c r="D160" s="399"/>
      <c r="E160" s="400"/>
      <c r="F160" s="400"/>
      <c r="G160" s="401"/>
      <c r="H160" s="401"/>
      <c r="I160" s="401"/>
      <c r="J160" s="401"/>
      <c r="K160" s="401"/>
      <c r="L160" s="401"/>
      <c r="M160" s="401"/>
      <c r="N160" s="401"/>
      <c r="O160" s="401"/>
      <c r="P160" s="401"/>
      <c r="Q160" s="401"/>
      <c r="R160" s="401"/>
      <c r="S160" s="401"/>
      <c r="T160" s="401"/>
      <c r="U160" s="401"/>
      <c r="V160" s="401"/>
      <c r="W160" s="401"/>
      <c r="X160" s="401"/>
      <c r="Y160" s="401"/>
      <c r="Z160" s="401"/>
      <c r="AA160" s="401"/>
      <c r="AB160" s="401"/>
      <c r="AC160" s="401"/>
      <c r="AD160" s="401"/>
      <c r="AE160" s="401"/>
      <c r="AF160" s="401"/>
      <c r="AG160" s="401"/>
      <c r="AH160" s="401"/>
      <c r="AI160" s="401"/>
      <c r="AJ160" s="401"/>
      <c r="AK160" s="401"/>
      <c r="AL160" s="401"/>
      <c r="AM160" s="401"/>
      <c r="AN160" s="401"/>
      <c r="AO160" s="401"/>
      <c r="AP160" s="401"/>
      <c r="AQ160" s="401"/>
      <c r="AR160" s="401"/>
      <c r="AS160" s="401"/>
      <c r="AT160" s="401"/>
      <c r="AU160" s="401"/>
      <c r="AV160" s="401"/>
      <c r="AW160" s="401"/>
      <c r="AX160" s="401"/>
      <c r="AY160" s="401"/>
      <c r="AZ160" s="402"/>
      <c r="BA160" s="403"/>
      <c r="BB160" s="403"/>
      <c r="BC160" s="403"/>
      <c r="BD160" s="403"/>
      <c r="BE160" s="403"/>
      <c r="BF160" s="403"/>
      <c r="BG160" s="403"/>
      <c r="BH160" s="403"/>
      <c r="BI160" s="403"/>
      <c r="BJ160" s="403"/>
      <c r="BK160" s="403"/>
      <c r="BL160" s="403"/>
      <c r="BM160" s="403"/>
      <c r="BN160" s="403"/>
      <c r="BO160" s="403"/>
      <c r="BP160" s="403"/>
      <c r="BQ160" s="403"/>
      <c r="BR160" s="403"/>
      <c r="BS160" s="403"/>
      <c r="BT160" s="403"/>
      <c r="BU160" s="403"/>
      <c r="BV160" s="403"/>
      <c r="BW160" s="403"/>
      <c r="BX160" s="403"/>
      <c r="BY160" s="403"/>
      <c r="BZ160" s="403"/>
      <c r="CA160" s="403"/>
      <c r="CB160" s="403"/>
      <c r="CC160" s="403"/>
      <c r="CD160" s="403"/>
      <c r="CE160" s="403"/>
      <c r="CF160" s="403"/>
    </row>
    <row r="161" spans="1:84" ht="13.5" customHeight="1">
      <c r="A161" s="398"/>
      <c r="B161" s="398"/>
      <c r="C161" s="398"/>
      <c r="D161" s="399"/>
      <c r="E161" s="400"/>
      <c r="F161" s="400"/>
      <c r="G161" s="401"/>
      <c r="H161" s="401"/>
      <c r="I161" s="401"/>
      <c r="J161" s="401"/>
      <c r="K161" s="401"/>
      <c r="L161" s="401"/>
      <c r="M161" s="401"/>
      <c r="N161" s="401"/>
      <c r="O161" s="401"/>
      <c r="P161" s="401"/>
      <c r="Q161" s="401"/>
      <c r="R161" s="401"/>
      <c r="S161" s="401"/>
      <c r="T161" s="401"/>
      <c r="U161" s="401"/>
      <c r="V161" s="401"/>
      <c r="W161" s="401"/>
      <c r="X161" s="401"/>
      <c r="Y161" s="401"/>
      <c r="Z161" s="401"/>
      <c r="AA161" s="401"/>
      <c r="AB161" s="401"/>
      <c r="AC161" s="401"/>
      <c r="AD161" s="401"/>
      <c r="AE161" s="401"/>
      <c r="AF161" s="401"/>
      <c r="AG161" s="401"/>
      <c r="AH161" s="401"/>
      <c r="AI161" s="401"/>
      <c r="AJ161" s="401"/>
      <c r="AK161" s="401"/>
      <c r="AL161" s="401"/>
      <c r="AM161" s="401"/>
      <c r="AN161" s="401"/>
      <c r="AO161" s="401"/>
      <c r="AP161" s="401"/>
      <c r="AQ161" s="401"/>
      <c r="AR161" s="401"/>
      <c r="AS161" s="401"/>
      <c r="AT161" s="401"/>
      <c r="AU161" s="401"/>
      <c r="AV161" s="401"/>
      <c r="AW161" s="401"/>
      <c r="AX161" s="401"/>
      <c r="AY161" s="401"/>
      <c r="AZ161" s="402"/>
      <c r="BA161" s="403"/>
      <c r="BB161" s="403"/>
      <c r="BC161" s="403"/>
      <c r="BD161" s="403"/>
      <c r="BE161" s="403"/>
      <c r="BF161" s="403"/>
      <c r="BG161" s="403"/>
      <c r="BH161" s="403"/>
      <c r="BI161" s="403"/>
      <c r="BJ161" s="403"/>
      <c r="BK161" s="403"/>
      <c r="BL161" s="403"/>
      <c r="BM161" s="403"/>
      <c r="BN161" s="403"/>
      <c r="BO161" s="403"/>
      <c r="BP161" s="403"/>
      <c r="BQ161" s="403"/>
      <c r="BR161" s="403"/>
      <c r="BS161" s="403"/>
      <c r="BT161" s="403"/>
      <c r="BU161" s="403"/>
      <c r="BV161" s="403"/>
      <c r="BW161" s="403"/>
      <c r="BX161" s="403"/>
      <c r="BY161" s="403"/>
      <c r="BZ161" s="403"/>
      <c r="CA161" s="403"/>
      <c r="CB161" s="403"/>
      <c r="CC161" s="403"/>
      <c r="CD161" s="403"/>
      <c r="CE161" s="403"/>
      <c r="CF161" s="403"/>
    </row>
    <row r="162" spans="1:84" ht="13.5" customHeight="1">
      <c r="A162" s="398"/>
      <c r="B162" s="398"/>
      <c r="C162" s="398"/>
      <c r="D162" s="399"/>
      <c r="E162" s="400"/>
      <c r="F162" s="400"/>
      <c r="G162" s="401"/>
      <c r="H162" s="401"/>
      <c r="I162" s="401"/>
      <c r="J162" s="401"/>
      <c r="K162" s="401"/>
      <c r="L162" s="401"/>
      <c r="M162" s="401"/>
      <c r="N162" s="401"/>
      <c r="O162" s="401"/>
      <c r="P162" s="401"/>
      <c r="Q162" s="401"/>
      <c r="R162" s="401"/>
      <c r="S162" s="401"/>
      <c r="T162" s="401"/>
      <c r="U162" s="401"/>
      <c r="V162" s="401"/>
      <c r="W162" s="401"/>
      <c r="X162" s="401"/>
      <c r="Y162" s="401"/>
      <c r="Z162" s="401"/>
      <c r="AA162" s="401"/>
      <c r="AB162" s="401"/>
      <c r="AC162" s="401"/>
      <c r="AD162" s="401"/>
      <c r="AE162" s="401"/>
      <c r="AF162" s="401"/>
      <c r="AG162" s="401"/>
      <c r="AH162" s="401"/>
      <c r="AI162" s="401"/>
      <c r="AJ162" s="401"/>
      <c r="AK162" s="401"/>
      <c r="AL162" s="401"/>
      <c r="AM162" s="401"/>
      <c r="AN162" s="401"/>
      <c r="AO162" s="401"/>
      <c r="AP162" s="401"/>
      <c r="AQ162" s="401"/>
      <c r="AR162" s="401"/>
      <c r="AS162" s="401"/>
      <c r="AT162" s="401"/>
      <c r="AU162" s="401"/>
      <c r="AV162" s="401"/>
      <c r="AW162" s="401"/>
      <c r="AX162" s="401"/>
      <c r="AY162" s="401"/>
      <c r="AZ162" s="402"/>
      <c r="BA162" s="403"/>
      <c r="BB162" s="403"/>
      <c r="BC162" s="403"/>
      <c r="BD162" s="403"/>
      <c r="BE162" s="403"/>
      <c r="BF162" s="403"/>
      <c r="BG162" s="403"/>
      <c r="BH162" s="403"/>
      <c r="BI162" s="403"/>
      <c r="BJ162" s="403"/>
      <c r="BK162" s="403"/>
      <c r="BL162" s="403"/>
      <c r="BM162" s="403"/>
      <c r="BN162" s="403"/>
      <c r="BO162" s="403"/>
      <c r="BP162" s="403"/>
      <c r="BQ162" s="403"/>
      <c r="BR162" s="403"/>
      <c r="BS162" s="403"/>
      <c r="BT162" s="403"/>
      <c r="BU162" s="403"/>
      <c r="BV162" s="403"/>
      <c r="BW162" s="403"/>
      <c r="BX162" s="403"/>
      <c r="BY162" s="403"/>
      <c r="BZ162" s="403"/>
      <c r="CA162" s="403"/>
      <c r="CB162" s="403"/>
      <c r="CC162" s="403"/>
      <c r="CD162" s="403"/>
      <c r="CE162" s="403"/>
      <c r="CF162" s="403"/>
    </row>
    <row r="163" spans="1:84" ht="13.5" customHeight="1">
      <c r="A163" s="398"/>
      <c r="B163" s="398"/>
      <c r="C163" s="398"/>
      <c r="D163" s="399"/>
      <c r="E163" s="400"/>
      <c r="F163" s="400"/>
      <c r="G163" s="401"/>
      <c r="H163" s="401"/>
      <c r="I163" s="401"/>
      <c r="J163" s="401"/>
      <c r="K163" s="401"/>
      <c r="L163" s="401"/>
      <c r="M163" s="401"/>
      <c r="N163" s="401"/>
      <c r="O163" s="401"/>
      <c r="P163" s="401"/>
      <c r="Q163" s="401"/>
      <c r="R163" s="401"/>
      <c r="S163" s="401"/>
      <c r="T163" s="401"/>
      <c r="U163" s="401"/>
      <c r="V163" s="401"/>
      <c r="W163" s="401"/>
      <c r="X163" s="401"/>
      <c r="Y163" s="401"/>
      <c r="Z163" s="401"/>
      <c r="AA163" s="401"/>
      <c r="AB163" s="401"/>
      <c r="AC163" s="401"/>
      <c r="AD163" s="401"/>
      <c r="AE163" s="401"/>
      <c r="AF163" s="401"/>
      <c r="AG163" s="401"/>
      <c r="AH163" s="401"/>
      <c r="AI163" s="401"/>
      <c r="AJ163" s="401"/>
      <c r="AK163" s="401"/>
      <c r="AL163" s="401"/>
      <c r="AM163" s="401"/>
      <c r="AN163" s="401"/>
      <c r="AO163" s="401"/>
      <c r="AP163" s="401"/>
      <c r="AQ163" s="401"/>
      <c r="AR163" s="401"/>
      <c r="AS163" s="401"/>
      <c r="AT163" s="401"/>
      <c r="AU163" s="401"/>
      <c r="AV163" s="401"/>
      <c r="AW163" s="401"/>
      <c r="AX163" s="401"/>
      <c r="AY163" s="401"/>
      <c r="AZ163" s="402"/>
      <c r="BA163" s="403"/>
      <c r="BB163" s="403"/>
      <c r="BC163" s="403"/>
      <c r="BD163" s="403"/>
      <c r="BE163" s="403"/>
      <c r="BF163" s="403"/>
      <c r="BG163" s="403"/>
      <c r="BH163" s="403"/>
      <c r="BI163" s="403"/>
      <c r="BJ163" s="403"/>
      <c r="BK163" s="403"/>
      <c r="BL163" s="403"/>
      <c r="BM163" s="403"/>
      <c r="BN163" s="403"/>
      <c r="BO163" s="403"/>
      <c r="BP163" s="403"/>
      <c r="BQ163" s="403"/>
      <c r="BR163" s="403"/>
      <c r="BS163" s="403"/>
      <c r="BT163" s="403"/>
      <c r="BU163" s="403"/>
      <c r="BV163" s="403"/>
      <c r="BW163" s="403"/>
      <c r="BX163" s="403"/>
      <c r="BY163" s="403"/>
      <c r="BZ163" s="403"/>
      <c r="CA163" s="403"/>
      <c r="CB163" s="403"/>
      <c r="CC163" s="403"/>
      <c r="CD163" s="403"/>
      <c r="CE163" s="403"/>
      <c r="CF163" s="403"/>
    </row>
    <row r="164" spans="1:84" ht="13.5" customHeight="1">
      <c r="A164" s="398"/>
      <c r="B164" s="398"/>
      <c r="C164" s="398"/>
      <c r="D164" s="399"/>
      <c r="E164" s="400"/>
      <c r="F164" s="400"/>
      <c r="G164" s="401"/>
      <c r="H164" s="401"/>
      <c r="I164" s="401"/>
      <c r="J164" s="401"/>
      <c r="K164" s="401"/>
      <c r="L164" s="401"/>
      <c r="M164" s="401"/>
      <c r="N164" s="401"/>
      <c r="O164" s="401"/>
      <c r="P164" s="401"/>
      <c r="Q164" s="401"/>
      <c r="R164" s="401"/>
      <c r="S164" s="401"/>
      <c r="T164" s="401"/>
      <c r="U164" s="401"/>
      <c r="V164" s="401"/>
      <c r="W164" s="401"/>
      <c r="X164" s="401"/>
      <c r="Y164" s="401"/>
      <c r="Z164" s="401"/>
      <c r="AA164" s="401"/>
      <c r="AB164" s="401"/>
      <c r="AC164" s="401"/>
      <c r="AD164" s="401"/>
      <c r="AE164" s="401"/>
      <c r="AF164" s="401"/>
      <c r="AG164" s="401"/>
      <c r="AH164" s="401"/>
      <c r="AI164" s="401"/>
      <c r="AJ164" s="401"/>
      <c r="AK164" s="401"/>
      <c r="AL164" s="401"/>
      <c r="AM164" s="401"/>
      <c r="AN164" s="401"/>
      <c r="AO164" s="401"/>
      <c r="AP164" s="401"/>
      <c r="AQ164" s="401"/>
      <c r="AR164" s="401"/>
      <c r="AS164" s="401"/>
      <c r="AT164" s="401"/>
      <c r="AU164" s="401"/>
      <c r="AV164" s="401"/>
      <c r="AW164" s="401"/>
      <c r="AX164" s="401"/>
      <c r="AY164" s="401"/>
      <c r="AZ164" s="402"/>
      <c r="BA164" s="403"/>
      <c r="BB164" s="403"/>
      <c r="BC164" s="403"/>
      <c r="BD164" s="403"/>
      <c r="BE164" s="403"/>
      <c r="BF164" s="403"/>
      <c r="BG164" s="403"/>
      <c r="BH164" s="403"/>
      <c r="BI164" s="403"/>
      <c r="BJ164" s="403"/>
      <c r="BK164" s="403"/>
      <c r="BL164" s="403"/>
      <c r="BM164" s="403"/>
      <c r="BN164" s="403"/>
      <c r="BO164" s="403"/>
      <c r="BP164" s="403"/>
      <c r="BQ164" s="403"/>
      <c r="BR164" s="403"/>
      <c r="BS164" s="403"/>
      <c r="BT164" s="403"/>
      <c r="BU164" s="403"/>
      <c r="BV164" s="403"/>
      <c r="BW164" s="403"/>
      <c r="BX164" s="403"/>
      <c r="BY164" s="403"/>
      <c r="BZ164" s="403"/>
      <c r="CA164" s="403"/>
      <c r="CB164" s="403"/>
      <c r="CC164" s="403"/>
      <c r="CD164" s="403"/>
      <c r="CE164" s="403"/>
      <c r="CF164" s="403"/>
    </row>
    <row r="165" spans="1:84" ht="13.5" customHeight="1">
      <c r="A165" s="398"/>
      <c r="B165" s="398"/>
      <c r="C165" s="398"/>
      <c r="D165" s="399"/>
      <c r="E165" s="400"/>
      <c r="F165" s="400"/>
      <c r="G165" s="401"/>
      <c r="H165" s="401"/>
      <c r="I165" s="401"/>
      <c r="J165" s="401"/>
      <c r="K165" s="401"/>
      <c r="L165" s="401"/>
      <c r="M165" s="401"/>
      <c r="N165" s="401"/>
      <c r="O165" s="401"/>
      <c r="P165" s="401"/>
      <c r="Q165" s="401"/>
      <c r="R165" s="401"/>
      <c r="S165" s="401"/>
      <c r="T165" s="401"/>
      <c r="U165" s="401"/>
      <c r="V165" s="401"/>
      <c r="W165" s="401"/>
      <c r="X165" s="401"/>
      <c r="Y165" s="401"/>
      <c r="Z165" s="401"/>
      <c r="AA165" s="401"/>
      <c r="AB165" s="401"/>
      <c r="AC165" s="401"/>
      <c r="AD165" s="401"/>
      <c r="AE165" s="401"/>
      <c r="AF165" s="401"/>
      <c r="AG165" s="401"/>
      <c r="AH165" s="401"/>
      <c r="AI165" s="401"/>
      <c r="AJ165" s="401"/>
      <c r="AK165" s="401"/>
      <c r="AL165" s="401"/>
      <c r="AM165" s="401"/>
      <c r="AN165" s="401"/>
      <c r="AO165" s="401"/>
      <c r="AP165" s="401"/>
      <c r="AQ165" s="401"/>
      <c r="AR165" s="401"/>
      <c r="AS165" s="401"/>
      <c r="AT165" s="401"/>
      <c r="AU165" s="401"/>
      <c r="AV165" s="401"/>
      <c r="AW165" s="401"/>
      <c r="AX165" s="401"/>
      <c r="AY165" s="401"/>
      <c r="AZ165" s="402"/>
      <c r="BA165" s="403"/>
      <c r="BB165" s="403"/>
      <c r="BC165" s="403"/>
      <c r="BD165" s="403"/>
      <c r="BE165" s="403"/>
      <c r="BF165" s="403"/>
      <c r="BG165" s="403"/>
      <c r="BH165" s="403"/>
      <c r="BI165" s="403"/>
      <c r="BJ165" s="403"/>
      <c r="BK165" s="403"/>
      <c r="BL165" s="403"/>
      <c r="BM165" s="403"/>
      <c r="BN165" s="403"/>
      <c r="BO165" s="403"/>
      <c r="BP165" s="403"/>
      <c r="BQ165" s="403"/>
      <c r="BR165" s="403"/>
      <c r="BS165" s="403"/>
      <c r="BT165" s="403"/>
      <c r="BU165" s="403"/>
      <c r="BV165" s="403"/>
      <c r="BW165" s="403"/>
      <c r="BX165" s="403"/>
      <c r="BY165" s="403"/>
      <c r="BZ165" s="403"/>
      <c r="CA165" s="403"/>
      <c r="CB165" s="403"/>
      <c r="CC165" s="403"/>
      <c r="CD165" s="403"/>
      <c r="CE165" s="403"/>
      <c r="CF165" s="403"/>
    </row>
    <row r="166" spans="1:84" ht="13.5" customHeight="1">
      <c r="A166" s="398"/>
      <c r="B166" s="398"/>
      <c r="C166" s="398"/>
      <c r="D166" s="399"/>
      <c r="E166" s="400"/>
      <c r="F166" s="400"/>
      <c r="G166" s="401"/>
      <c r="H166" s="401"/>
      <c r="I166" s="401"/>
      <c r="J166" s="401"/>
      <c r="K166" s="401"/>
      <c r="L166" s="401"/>
      <c r="M166" s="401"/>
      <c r="N166" s="401"/>
      <c r="O166" s="401"/>
      <c r="P166" s="401"/>
      <c r="Q166" s="401"/>
      <c r="R166" s="401"/>
      <c r="S166" s="401"/>
      <c r="T166" s="401"/>
      <c r="U166" s="401"/>
      <c r="V166" s="401"/>
      <c r="W166" s="401"/>
      <c r="X166" s="401"/>
      <c r="Y166" s="401"/>
      <c r="Z166" s="401"/>
      <c r="AA166" s="401"/>
      <c r="AB166" s="401"/>
      <c r="AC166" s="401"/>
      <c r="AD166" s="401"/>
      <c r="AE166" s="401"/>
      <c r="AF166" s="401"/>
      <c r="AG166" s="401"/>
      <c r="AH166" s="401"/>
      <c r="AI166" s="401"/>
      <c r="AJ166" s="401"/>
      <c r="AK166" s="401"/>
      <c r="AL166" s="401"/>
      <c r="AM166" s="401"/>
      <c r="AN166" s="401"/>
      <c r="AO166" s="401"/>
      <c r="AP166" s="401"/>
      <c r="AQ166" s="401"/>
      <c r="AR166" s="401"/>
      <c r="AS166" s="401"/>
      <c r="AT166" s="401"/>
      <c r="AU166" s="401"/>
      <c r="AV166" s="401"/>
      <c r="AW166" s="401"/>
      <c r="AX166" s="401"/>
      <c r="AY166" s="401"/>
      <c r="AZ166" s="402"/>
      <c r="BA166" s="403"/>
      <c r="BB166" s="403"/>
      <c r="BC166" s="403"/>
      <c r="BD166" s="403"/>
      <c r="BE166" s="403"/>
      <c r="BF166" s="403"/>
      <c r="BG166" s="403"/>
      <c r="BH166" s="403"/>
      <c r="BI166" s="403"/>
      <c r="BJ166" s="403"/>
      <c r="BK166" s="403"/>
      <c r="BL166" s="403"/>
      <c r="BM166" s="403"/>
      <c r="BN166" s="403"/>
      <c r="BO166" s="403"/>
      <c r="BP166" s="403"/>
      <c r="BQ166" s="403"/>
      <c r="BR166" s="403"/>
      <c r="BS166" s="403"/>
      <c r="BT166" s="403"/>
      <c r="BU166" s="403"/>
      <c r="BV166" s="403"/>
      <c r="BW166" s="403"/>
      <c r="BX166" s="403"/>
      <c r="BY166" s="403"/>
      <c r="BZ166" s="403"/>
      <c r="CA166" s="403"/>
      <c r="CB166" s="403"/>
      <c r="CC166" s="403"/>
      <c r="CD166" s="403"/>
      <c r="CE166" s="403"/>
      <c r="CF166" s="403"/>
    </row>
    <row r="167" spans="1:84" ht="13.5" customHeight="1">
      <c r="A167" s="398"/>
      <c r="B167" s="398"/>
      <c r="C167" s="398"/>
      <c r="D167" s="399"/>
      <c r="E167" s="400"/>
      <c r="F167" s="400"/>
      <c r="G167" s="401"/>
      <c r="H167" s="401"/>
      <c r="I167" s="401"/>
      <c r="J167" s="401"/>
      <c r="K167" s="401"/>
      <c r="L167" s="401"/>
      <c r="M167" s="401"/>
      <c r="N167" s="401"/>
      <c r="O167" s="401"/>
      <c r="P167" s="401"/>
      <c r="Q167" s="401"/>
      <c r="R167" s="401"/>
      <c r="S167" s="401"/>
      <c r="T167" s="401"/>
      <c r="U167" s="401"/>
      <c r="V167" s="401"/>
      <c r="W167" s="401"/>
      <c r="X167" s="401"/>
      <c r="Y167" s="401"/>
      <c r="Z167" s="401"/>
      <c r="AA167" s="401"/>
      <c r="AB167" s="401"/>
      <c r="AC167" s="401"/>
      <c r="AD167" s="401"/>
      <c r="AE167" s="401"/>
      <c r="AF167" s="401"/>
      <c r="AG167" s="401"/>
      <c r="AH167" s="401"/>
      <c r="AI167" s="401"/>
      <c r="AJ167" s="401"/>
      <c r="AK167" s="401"/>
      <c r="AL167" s="401"/>
      <c r="AM167" s="401"/>
      <c r="AN167" s="401"/>
      <c r="AO167" s="401"/>
      <c r="AP167" s="401"/>
      <c r="AQ167" s="401"/>
      <c r="AR167" s="401"/>
      <c r="AS167" s="401"/>
      <c r="AT167" s="401"/>
      <c r="AU167" s="401"/>
      <c r="AV167" s="401"/>
      <c r="AW167" s="401"/>
      <c r="AX167" s="401"/>
      <c r="AY167" s="401"/>
      <c r="AZ167" s="402"/>
      <c r="BA167" s="403"/>
      <c r="BB167" s="403"/>
      <c r="BC167" s="403"/>
      <c r="BD167" s="403"/>
      <c r="BE167" s="403"/>
      <c r="BF167" s="403"/>
      <c r="BG167" s="403"/>
      <c r="BH167" s="403"/>
      <c r="BI167" s="403"/>
      <c r="BJ167" s="403"/>
      <c r="BK167" s="403"/>
      <c r="BL167" s="403"/>
      <c r="BM167" s="403"/>
      <c r="BN167" s="403"/>
      <c r="BO167" s="403"/>
      <c r="BP167" s="403"/>
      <c r="BQ167" s="403"/>
      <c r="BR167" s="403"/>
      <c r="BS167" s="403"/>
      <c r="BT167" s="403"/>
      <c r="BU167" s="403"/>
      <c r="BV167" s="403"/>
      <c r="BW167" s="403"/>
      <c r="BX167" s="403"/>
      <c r="BY167" s="403"/>
      <c r="BZ167" s="403"/>
      <c r="CA167" s="403"/>
      <c r="CB167" s="403"/>
      <c r="CC167" s="403"/>
      <c r="CD167" s="403"/>
      <c r="CE167" s="403"/>
      <c r="CF167" s="403"/>
    </row>
    <row r="168" spans="1:84" ht="13.5" customHeight="1">
      <c r="A168" s="398"/>
      <c r="B168" s="398"/>
      <c r="C168" s="398"/>
      <c r="D168" s="399"/>
      <c r="E168" s="400"/>
      <c r="F168" s="400"/>
      <c r="G168" s="401"/>
      <c r="H168" s="401"/>
      <c r="I168" s="401"/>
      <c r="J168" s="401"/>
      <c r="K168" s="401"/>
      <c r="L168" s="401"/>
      <c r="M168" s="401"/>
      <c r="N168" s="401"/>
      <c r="O168" s="401"/>
      <c r="P168" s="401"/>
      <c r="Q168" s="401"/>
      <c r="R168" s="401"/>
      <c r="S168" s="401"/>
      <c r="T168" s="401"/>
      <c r="U168" s="401"/>
      <c r="V168" s="401"/>
      <c r="W168" s="401"/>
      <c r="X168" s="401"/>
      <c r="Y168" s="401"/>
      <c r="Z168" s="401"/>
      <c r="AA168" s="401"/>
      <c r="AB168" s="401"/>
      <c r="AC168" s="401"/>
      <c r="AD168" s="401"/>
      <c r="AE168" s="401"/>
      <c r="AF168" s="401"/>
      <c r="AG168" s="401"/>
      <c r="AH168" s="401"/>
      <c r="AI168" s="401"/>
      <c r="AJ168" s="401"/>
      <c r="AK168" s="401"/>
      <c r="AL168" s="401"/>
      <c r="AM168" s="401"/>
      <c r="AN168" s="401"/>
      <c r="AO168" s="401"/>
      <c r="AP168" s="401"/>
      <c r="AQ168" s="401"/>
      <c r="AR168" s="401"/>
      <c r="AS168" s="401"/>
      <c r="AT168" s="401"/>
      <c r="AU168" s="401"/>
      <c r="AV168" s="401"/>
      <c r="AW168" s="401"/>
      <c r="AX168" s="401"/>
      <c r="AY168" s="401"/>
      <c r="AZ168" s="402"/>
      <c r="BA168" s="403"/>
      <c r="BB168" s="403"/>
      <c r="BC168" s="403"/>
      <c r="BD168" s="403"/>
      <c r="BE168" s="403"/>
      <c r="BF168" s="403"/>
      <c r="BG168" s="403"/>
      <c r="BH168" s="403"/>
      <c r="BI168" s="403"/>
      <c r="BJ168" s="403"/>
      <c r="BK168" s="403"/>
      <c r="BL168" s="403"/>
      <c r="BM168" s="403"/>
      <c r="BN168" s="403"/>
      <c r="BO168" s="403"/>
      <c r="BP168" s="403"/>
      <c r="BQ168" s="403"/>
      <c r="BR168" s="403"/>
      <c r="BS168" s="403"/>
      <c r="BT168" s="403"/>
      <c r="BU168" s="403"/>
      <c r="BV168" s="403"/>
      <c r="BW168" s="403"/>
      <c r="BX168" s="403"/>
      <c r="BY168" s="403"/>
      <c r="BZ168" s="403"/>
      <c r="CA168" s="403"/>
      <c r="CB168" s="403"/>
      <c r="CC168" s="403"/>
      <c r="CD168" s="403"/>
      <c r="CE168" s="403"/>
      <c r="CF168" s="403"/>
    </row>
    <row r="169" spans="1:84" ht="13.5" customHeight="1">
      <c r="A169" s="398"/>
      <c r="B169" s="398"/>
      <c r="C169" s="398"/>
      <c r="D169" s="399"/>
      <c r="E169" s="400"/>
      <c r="F169" s="400"/>
      <c r="G169" s="401"/>
      <c r="H169" s="401"/>
      <c r="I169" s="401"/>
      <c r="J169" s="401"/>
      <c r="K169" s="401"/>
      <c r="L169" s="401"/>
      <c r="M169" s="401"/>
      <c r="N169" s="401"/>
      <c r="O169" s="401"/>
      <c r="P169" s="401"/>
      <c r="Q169" s="401"/>
      <c r="R169" s="401"/>
      <c r="S169" s="401"/>
      <c r="T169" s="401"/>
      <c r="U169" s="401"/>
      <c r="V169" s="401"/>
      <c r="W169" s="401"/>
      <c r="X169" s="401"/>
      <c r="Y169" s="401"/>
      <c r="Z169" s="401"/>
      <c r="AA169" s="401"/>
      <c r="AB169" s="401"/>
      <c r="AC169" s="401"/>
      <c r="AD169" s="401"/>
      <c r="AE169" s="401"/>
      <c r="AF169" s="401"/>
      <c r="AG169" s="401"/>
      <c r="AH169" s="401"/>
      <c r="AI169" s="401"/>
      <c r="AJ169" s="401"/>
      <c r="AK169" s="401"/>
      <c r="AL169" s="401"/>
      <c r="AM169" s="401"/>
      <c r="AN169" s="401"/>
      <c r="AO169" s="401"/>
      <c r="AP169" s="401"/>
      <c r="AQ169" s="401"/>
      <c r="AR169" s="401"/>
      <c r="AS169" s="401"/>
      <c r="AT169" s="401"/>
      <c r="AU169" s="401"/>
      <c r="AV169" s="401"/>
      <c r="AW169" s="401"/>
      <c r="AX169" s="401"/>
      <c r="AY169" s="401"/>
      <c r="AZ169" s="402"/>
      <c r="BA169" s="403"/>
      <c r="BB169" s="403"/>
      <c r="BC169" s="403"/>
      <c r="BD169" s="403"/>
      <c r="BE169" s="403"/>
      <c r="BF169" s="403"/>
      <c r="BG169" s="403"/>
      <c r="BH169" s="403"/>
      <c r="BI169" s="403"/>
      <c r="BJ169" s="403"/>
      <c r="BK169" s="403"/>
      <c r="BL169" s="403"/>
      <c r="BM169" s="403"/>
      <c r="BN169" s="403"/>
      <c r="BO169" s="403"/>
      <c r="BP169" s="403"/>
      <c r="BQ169" s="403"/>
      <c r="BR169" s="403"/>
      <c r="BS169" s="403"/>
      <c r="BT169" s="403"/>
      <c r="BU169" s="403"/>
      <c r="BV169" s="403"/>
      <c r="BW169" s="403"/>
      <c r="BX169" s="403"/>
      <c r="BY169" s="403"/>
      <c r="BZ169" s="403"/>
      <c r="CA169" s="403"/>
      <c r="CB169" s="403"/>
      <c r="CC169" s="403"/>
      <c r="CD169" s="403"/>
      <c r="CE169" s="403"/>
      <c r="CF169" s="403"/>
    </row>
    <row r="170" spans="1:84" ht="13.5" customHeight="1">
      <c r="A170" s="398"/>
      <c r="B170" s="398"/>
      <c r="C170" s="398"/>
      <c r="D170" s="399"/>
      <c r="E170" s="400"/>
      <c r="F170" s="400"/>
      <c r="G170" s="401"/>
      <c r="H170" s="401"/>
      <c r="I170" s="401"/>
      <c r="J170" s="401"/>
      <c r="K170" s="401"/>
      <c r="L170" s="401"/>
      <c r="M170" s="401"/>
      <c r="N170" s="401"/>
      <c r="O170" s="401"/>
      <c r="P170" s="401"/>
      <c r="Q170" s="401"/>
      <c r="R170" s="401"/>
      <c r="S170" s="401"/>
      <c r="T170" s="401"/>
      <c r="U170" s="401"/>
      <c r="V170" s="401"/>
      <c r="W170" s="401"/>
      <c r="X170" s="401"/>
      <c r="Y170" s="401"/>
      <c r="Z170" s="401"/>
      <c r="AA170" s="401"/>
      <c r="AB170" s="401"/>
      <c r="AC170" s="401"/>
      <c r="AD170" s="401"/>
      <c r="AE170" s="401"/>
      <c r="AF170" s="401"/>
      <c r="AG170" s="401"/>
      <c r="AH170" s="401"/>
      <c r="AI170" s="401"/>
      <c r="AJ170" s="401"/>
      <c r="AK170" s="401"/>
      <c r="AL170" s="401"/>
      <c r="AM170" s="401"/>
      <c r="AN170" s="401"/>
      <c r="AO170" s="401"/>
      <c r="AP170" s="401"/>
      <c r="AQ170" s="401"/>
      <c r="AR170" s="401"/>
      <c r="AS170" s="401"/>
      <c r="AT170" s="401"/>
      <c r="AU170" s="401"/>
      <c r="AV170" s="401"/>
      <c r="AW170" s="401"/>
      <c r="AX170" s="401"/>
      <c r="AY170" s="401"/>
      <c r="AZ170" s="402"/>
      <c r="BA170" s="403"/>
      <c r="BB170" s="403"/>
      <c r="BC170" s="403"/>
      <c r="BD170" s="403"/>
      <c r="BE170" s="403"/>
      <c r="BF170" s="403"/>
      <c r="BG170" s="403"/>
      <c r="BH170" s="403"/>
      <c r="BI170" s="403"/>
      <c r="BJ170" s="403"/>
      <c r="BK170" s="403"/>
      <c r="BL170" s="403"/>
      <c r="BM170" s="403"/>
      <c r="BN170" s="403"/>
      <c r="BO170" s="403"/>
      <c r="BP170" s="403"/>
      <c r="BQ170" s="403"/>
      <c r="BR170" s="403"/>
      <c r="BS170" s="403"/>
      <c r="BT170" s="403"/>
      <c r="BU170" s="403"/>
      <c r="BV170" s="403"/>
      <c r="BW170" s="403"/>
      <c r="BX170" s="403"/>
      <c r="BY170" s="403"/>
      <c r="BZ170" s="403"/>
      <c r="CA170" s="403"/>
      <c r="CB170" s="403"/>
      <c r="CC170" s="403"/>
      <c r="CD170" s="403"/>
      <c r="CE170" s="403"/>
      <c r="CF170" s="403"/>
    </row>
    <row r="171" spans="1:84" ht="13.5" customHeight="1">
      <c r="A171" s="398"/>
      <c r="B171" s="398"/>
      <c r="C171" s="398"/>
      <c r="D171" s="399"/>
      <c r="E171" s="400"/>
      <c r="F171" s="400"/>
      <c r="G171" s="401"/>
      <c r="H171" s="401"/>
      <c r="I171" s="401"/>
      <c r="J171" s="401"/>
      <c r="K171" s="401"/>
      <c r="L171" s="401"/>
      <c r="M171" s="401"/>
      <c r="N171" s="401"/>
      <c r="O171" s="401"/>
      <c r="P171" s="401"/>
      <c r="Q171" s="401"/>
      <c r="R171" s="401"/>
      <c r="S171" s="401"/>
      <c r="T171" s="401"/>
      <c r="U171" s="401"/>
      <c r="V171" s="401"/>
      <c r="W171" s="401"/>
      <c r="X171" s="401"/>
      <c r="Y171" s="401"/>
      <c r="Z171" s="401"/>
      <c r="AA171" s="401"/>
      <c r="AB171" s="401"/>
      <c r="AC171" s="401"/>
      <c r="AD171" s="401"/>
      <c r="AE171" s="401"/>
      <c r="AF171" s="401"/>
      <c r="AG171" s="401"/>
      <c r="AH171" s="401"/>
      <c r="AI171" s="401"/>
      <c r="AJ171" s="401"/>
      <c r="AK171" s="401"/>
      <c r="AL171" s="401"/>
      <c r="AM171" s="401"/>
      <c r="AN171" s="401"/>
      <c r="AO171" s="401"/>
      <c r="AP171" s="401"/>
      <c r="AQ171" s="401"/>
      <c r="AR171" s="401"/>
      <c r="AS171" s="401"/>
      <c r="AT171" s="401"/>
      <c r="AU171" s="401"/>
      <c r="AV171" s="401"/>
      <c r="AW171" s="401"/>
      <c r="AX171" s="401"/>
      <c r="AY171" s="401"/>
      <c r="AZ171" s="402"/>
      <c r="BA171" s="403"/>
      <c r="BB171" s="403"/>
      <c r="BC171" s="403"/>
      <c r="BD171" s="403"/>
      <c r="BE171" s="403"/>
      <c r="BF171" s="403"/>
      <c r="BG171" s="403"/>
      <c r="BH171" s="403"/>
      <c r="BI171" s="403"/>
      <c r="BJ171" s="403"/>
      <c r="BK171" s="403"/>
      <c r="BL171" s="403"/>
      <c r="BM171" s="403"/>
      <c r="BN171" s="403"/>
      <c r="BO171" s="403"/>
      <c r="BP171" s="403"/>
      <c r="BQ171" s="403"/>
      <c r="BR171" s="403"/>
      <c r="BS171" s="403"/>
      <c r="BT171" s="403"/>
      <c r="BU171" s="403"/>
      <c r="BV171" s="403"/>
      <c r="BW171" s="403"/>
      <c r="BX171" s="403"/>
      <c r="BY171" s="403"/>
      <c r="BZ171" s="403"/>
      <c r="CA171" s="403"/>
      <c r="CB171" s="403"/>
      <c r="CC171" s="403"/>
      <c r="CD171" s="403"/>
      <c r="CE171" s="403"/>
      <c r="CF171" s="403"/>
    </row>
    <row r="172" spans="1:84" ht="13.5" customHeight="1">
      <c r="A172" s="398"/>
      <c r="B172" s="398"/>
      <c r="C172" s="398"/>
      <c r="D172" s="399"/>
      <c r="E172" s="400"/>
      <c r="F172" s="400"/>
      <c r="G172" s="401"/>
      <c r="H172" s="401"/>
      <c r="I172" s="401"/>
      <c r="J172" s="401"/>
      <c r="K172" s="401"/>
      <c r="L172" s="401"/>
      <c r="M172" s="401"/>
      <c r="N172" s="401"/>
      <c r="O172" s="401"/>
      <c r="P172" s="401"/>
      <c r="Q172" s="401"/>
      <c r="R172" s="401"/>
      <c r="S172" s="401"/>
      <c r="T172" s="401"/>
      <c r="U172" s="401"/>
      <c r="V172" s="401"/>
      <c r="W172" s="401"/>
      <c r="X172" s="401"/>
      <c r="Y172" s="401"/>
      <c r="Z172" s="401"/>
      <c r="AA172" s="401"/>
      <c r="AB172" s="401"/>
      <c r="AC172" s="401"/>
      <c r="AD172" s="401"/>
      <c r="AE172" s="401"/>
      <c r="AF172" s="401"/>
      <c r="AG172" s="401"/>
      <c r="AH172" s="401"/>
      <c r="AI172" s="401"/>
      <c r="AJ172" s="401"/>
      <c r="AK172" s="401"/>
      <c r="AL172" s="401"/>
      <c r="AM172" s="401"/>
      <c r="AN172" s="401"/>
      <c r="AO172" s="401"/>
      <c r="AP172" s="401"/>
      <c r="AQ172" s="401"/>
      <c r="AR172" s="401"/>
      <c r="AS172" s="401"/>
      <c r="AT172" s="401"/>
      <c r="AU172" s="401"/>
      <c r="AV172" s="401"/>
      <c r="AW172" s="401"/>
      <c r="AX172" s="401"/>
      <c r="AY172" s="401"/>
      <c r="AZ172" s="402"/>
      <c r="BA172" s="403"/>
      <c r="BB172" s="403"/>
      <c r="BC172" s="403"/>
      <c r="BD172" s="403"/>
      <c r="BE172" s="403"/>
      <c r="BF172" s="403"/>
      <c r="BG172" s="403"/>
      <c r="BH172" s="403"/>
      <c r="BI172" s="403"/>
      <c r="BJ172" s="403"/>
      <c r="BK172" s="403"/>
      <c r="BL172" s="403"/>
      <c r="BM172" s="403"/>
      <c r="BN172" s="403"/>
      <c r="BO172" s="403"/>
      <c r="BP172" s="403"/>
      <c r="BQ172" s="403"/>
      <c r="BR172" s="403"/>
      <c r="BS172" s="403"/>
      <c r="BT172" s="403"/>
      <c r="BU172" s="403"/>
      <c r="BV172" s="403"/>
      <c r="BW172" s="403"/>
      <c r="BX172" s="403"/>
      <c r="BY172" s="403"/>
      <c r="BZ172" s="403"/>
      <c r="CA172" s="403"/>
      <c r="CB172" s="403"/>
      <c r="CC172" s="403"/>
      <c r="CD172" s="403"/>
      <c r="CE172" s="403"/>
      <c r="CF172" s="403"/>
    </row>
    <row r="173" spans="1:84" ht="13.5" customHeight="1">
      <c r="A173" s="398"/>
      <c r="B173" s="398"/>
      <c r="C173" s="398"/>
      <c r="D173" s="399"/>
      <c r="E173" s="400"/>
      <c r="F173" s="400"/>
      <c r="G173" s="401"/>
      <c r="H173" s="401"/>
      <c r="I173" s="401"/>
      <c r="J173" s="401"/>
      <c r="K173" s="401"/>
      <c r="L173" s="401"/>
      <c r="M173" s="401"/>
      <c r="N173" s="401"/>
      <c r="O173" s="401"/>
      <c r="P173" s="401"/>
      <c r="Q173" s="401"/>
      <c r="R173" s="401"/>
      <c r="S173" s="401"/>
      <c r="T173" s="401"/>
      <c r="U173" s="401"/>
      <c r="V173" s="401"/>
      <c r="W173" s="401"/>
      <c r="X173" s="401"/>
      <c r="Y173" s="401"/>
      <c r="Z173" s="401"/>
      <c r="AA173" s="401"/>
      <c r="AB173" s="401"/>
      <c r="AC173" s="401"/>
      <c r="AD173" s="401"/>
      <c r="AE173" s="401"/>
      <c r="AF173" s="401"/>
      <c r="AG173" s="401"/>
      <c r="AH173" s="401"/>
      <c r="AI173" s="401"/>
      <c r="AJ173" s="401"/>
      <c r="AK173" s="401"/>
      <c r="AL173" s="401"/>
      <c r="AM173" s="401"/>
      <c r="AN173" s="401"/>
      <c r="AO173" s="401"/>
      <c r="AP173" s="401"/>
      <c r="AQ173" s="401"/>
      <c r="AR173" s="401"/>
      <c r="AS173" s="401"/>
      <c r="AT173" s="401"/>
      <c r="AU173" s="401"/>
      <c r="AV173" s="401"/>
      <c r="AW173" s="401"/>
      <c r="AX173" s="401"/>
      <c r="AY173" s="401"/>
      <c r="AZ173" s="402"/>
      <c r="BA173" s="403"/>
      <c r="BB173" s="403"/>
      <c r="BC173" s="403"/>
      <c r="BD173" s="403"/>
      <c r="BE173" s="403"/>
      <c r="BF173" s="403"/>
      <c r="BG173" s="403"/>
      <c r="BH173" s="403"/>
      <c r="BI173" s="403"/>
      <c r="BJ173" s="403"/>
      <c r="BK173" s="403"/>
      <c r="BL173" s="403"/>
      <c r="BM173" s="403"/>
      <c r="BN173" s="403"/>
      <c r="BO173" s="403"/>
      <c r="BP173" s="403"/>
      <c r="BQ173" s="403"/>
      <c r="BR173" s="403"/>
      <c r="BS173" s="403"/>
      <c r="BT173" s="403"/>
      <c r="BU173" s="403"/>
      <c r="BV173" s="403"/>
      <c r="BW173" s="403"/>
      <c r="BX173" s="403"/>
      <c r="BY173" s="403"/>
      <c r="BZ173" s="403"/>
      <c r="CA173" s="403"/>
      <c r="CB173" s="403"/>
      <c r="CC173" s="403"/>
      <c r="CD173" s="403"/>
      <c r="CE173" s="403"/>
      <c r="CF173" s="403"/>
    </row>
    <row r="174" spans="1:84" ht="13.5" customHeight="1">
      <c r="A174" s="398"/>
      <c r="B174" s="398"/>
      <c r="C174" s="398"/>
      <c r="D174" s="399"/>
      <c r="E174" s="400"/>
      <c r="F174" s="400"/>
      <c r="G174" s="401"/>
      <c r="H174" s="401"/>
      <c r="I174" s="401"/>
      <c r="J174" s="401"/>
      <c r="K174" s="401"/>
      <c r="L174" s="401"/>
      <c r="M174" s="401"/>
      <c r="N174" s="401"/>
      <c r="O174" s="401"/>
      <c r="P174" s="401"/>
      <c r="Q174" s="401"/>
      <c r="R174" s="401"/>
      <c r="S174" s="401"/>
      <c r="T174" s="401"/>
      <c r="U174" s="401"/>
      <c r="V174" s="401"/>
      <c r="W174" s="401"/>
      <c r="X174" s="401"/>
      <c r="Y174" s="401"/>
      <c r="Z174" s="401"/>
      <c r="AA174" s="401"/>
      <c r="AB174" s="401"/>
      <c r="AC174" s="401"/>
      <c r="AD174" s="401"/>
      <c r="AE174" s="401"/>
      <c r="AF174" s="401"/>
      <c r="AG174" s="401"/>
      <c r="AH174" s="401"/>
      <c r="AI174" s="401"/>
      <c r="AJ174" s="401"/>
      <c r="AK174" s="401"/>
      <c r="AL174" s="401"/>
      <c r="AM174" s="401"/>
      <c r="AN174" s="401"/>
      <c r="AO174" s="401"/>
      <c r="AP174" s="401"/>
      <c r="AQ174" s="401"/>
      <c r="AR174" s="401"/>
      <c r="AS174" s="401"/>
      <c r="AT174" s="401"/>
      <c r="AU174" s="401"/>
      <c r="AV174" s="401"/>
      <c r="AW174" s="401"/>
      <c r="AX174" s="401"/>
      <c r="AY174" s="401"/>
      <c r="AZ174" s="402"/>
      <c r="BA174" s="403"/>
      <c r="BB174" s="403"/>
      <c r="BC174" s="403"/>
      <c r="BD174" s="403"/>
      <c r="BE174" s="403"/>
      <c r="BF174" s="403"/>
      <c r="BG174" s="403"/>
      <c r="BH174" s="403"/>
      <c r="BI174" s="403"/>
      <c r="BJ174" s="403"/>
      <c r="BK174" s="403"/>
      <c r="BL174" s="403"/>
      <c r="BM174" s="403"/>
      <c r="BN174" s="403"/>
      <c r="BO174" s="403"/>
      <c r="BP174" s="403"/>
      <c r="BQ174" s="403"/>
      <c r="BR174" s="403"/>
      <c r="BS174" s="403"/>
      <c r="BT174" s="403"/>
      <c r="BU174" s="403"/>
      <c r="BV174" s="403"/>
      <c r="BW174" s="403"/>
      <c r="BX174" s="403"/>
      <c r="BY174" s="403"/>
      <c r="BZ174" s="403"/>
      <c r="CA174" s="403"/>
      <c r="CB174" s="403"/>
      <c r="CC174" s="403"/>
      <c r="CD174" s="403"/>
      <c r="CE174" s="403"/>
      <c r="CF174" s="403"/>
    </row>
    <row r="175" spans="1:84" ht="13.5" customHeight="1">
      <c r="A175" s="398"/>
      <c r="B175" s="398"/>
      <c r="C175" s="398"/>
      <c r="D175" s="399"/>
      <c r="E175" s="400"/>
      <c r="F175" s="400"/>
      <c r="G175" s="401"/>
      <c r="H175" s="401"/>
      <c r="I175" s="401"/>
      <c r="J175" s="401"/>
      <c r="K175" s="401"/>
      <c r="L175" s="401"/>
      <c r="M175" s="401"/>
      <c r="N175" s="401"/>
      <c r="O175" s="401"/>
      <c r="P175" s="401"/>
      <c r="Q175" s="401"/>
      <c r="R175" s="401"/>
      <c r="S175" s="401"/>
      <c r="T175" s="401"/>
      <c r="U175" s="401"/>
      <c r="V175" s="401"/>
      <c r="W175" s="401"/>
      <c r="X175" s="401"/>
      <c r="Y175" s="401"/>
      <c r="Z175" s="401"/>
      <c r="AA175" s="401"/>
      <c r="AB175" s="401"/>
      <c r="AC175" s="401"/>
      <c r="AD175" s="401"/>
      <c r="AE175" s="401"/>
      <c r="AF175" s="401"/>
      <c r="AG175" s="401"/>
      <c r="AH175" s="401"/>
      <c r="AI175" s="401"/>
      <c r="AJ175" s="401"/>
      <c r="AK175" s="401"/>
      <c r="AL175" s="401"/>
      <c r="AM175" s="401"/>
      <c r="AN175" s="401"/>
      <c r="AO175" s="401"/>
      <c r="AP175" s="401"/>
      <c r="AQ175" s="401"/>
      <c r="AR175" s="401"/>
      <c r="AS175" s="401"/>
      <c r="AT175" s="401"/>
      <c r="AU175" s="401"/>
      <c r="AV175" s="401"/>
      <c r="AW175" s="401"/>
      <c r="AX175" s="401"/>
      <c r="AY175" s="401"/>
      <c r="AZ175" s="402"/>
      <c r="BA175" s="403"/>
      <c r="BB175" s="403"/>
      <c r="BC175" s="403"/>
      <c r="BD175" s="403"/>
      <c r="BE175" s="403"/>
      <c r="BF175" s="403"/>
      <c r="BG175" s="403"/>
      <c r="BH175" s="403"/>
      <c r="BI175" s="403"/>
      <c r="BJ175" s="403"/>
      <c r="BK175" s="403"/>
      <c r="BL175" s="403"/>
      <c r="BM175" s="403"/>
      <c r="BN175" s="403"/>
      <c r="BO175" s="403"/>
      <c r="BP175" s="403"/>
      <c r="BQ175" s="403"/>
      <c r="BR175" s="403"/>
      <c r="BS175" s="403"/>
      <c r="BT175" s="403"/>
      <c r="BU175" s="403"/>
      <c r="BV175" s="403"/>
      <c r="BW175" s="403"/>
      <c r="BX175" s="403"/>
      <c r="BY175" s="403"/>
      <c r="BZ175" s="403"/>
      <c r="CA175" s="403"/>
      <c r="CB175" s="403"/>
      <c r="CC175" s="403"/>
      <c r="CD175" s="403"/>
      <c r="CE175" s="403"/>
      <c r="CF175" s="403"/>
    </row>
    <row r="176" spans="1:84" ht="13.5" customHeight="1">
      <c r="A176" s="398"/>
      <c r="B176" s="398"/>
      <c r="C176" s="398"/>
      <c r="D176" s="399"/>
      <c r="E176" s="400"/>
      <c r="F176" s="400"/>
      <c r="G176" s="401"/>
      <c r="H176" s="401"/>
      <c r="I176" s="401"/>
      <c r="J176" s="401"/>
      <c r="K176" s="401"/>
      <c r="L176" s="401"/>
      <c r="M176" s="401"/>
      <c r="N176" s="401"/>
      <c r="O176" s="401"/>
      <c r="P176" s="401"/>
      <c r="Q176" s="401"/>
      <c r="R176" s="401"/>
      <c r="S176" s="401"/>
      <c r="T176" s="401"/>
      <c r="U176" s="401"/>
      <c r="V176" s="401"/>
      <c r="W176" s="401"/>
      <c r="X176" s="401"/>
      <c r="Y176" s="401"/>
      <c r="Z176" s="401"/>
      <c r="AA176" s="401"/>
      <c r="AB176" s="401"/>
      <c r="AC176" s="401"/>
      <c r="AD176" s="401"/>
      <c r="AE176" s="401"/>
      <c r="AF176" s="401"/>
      <c r="AG176" s="401"/>
      <c r="AH176" s="401"/>
      <c r="AI176" s="401"/>
      <c r="AJ176" s="401"/>
      <c r="AK176" s="401"/>
      <c r="AL176" s="401"/>
      <c r="AM176" s="401"/>
      <c r="AN176" s="401"/>
      <c r="AO176" s="401"/>
      <c r="AP176" s="401"/>
      <c r="AQ176" s="401"/>
      <c r="AR176" s="401"/>
      <c r="AS176" s="401"/>
      <c r="AT176" s="401"/>
      <c r="AU176" s="401"/>
      <c r="AV176" s="401"/>
      <c r="AW176" s="401"/>
      <c r="AX176" s="401"/>
      <c r="AY176" s="401"/>
      <c r="AZ176" s="402"/>
      <c r="BA176" s="403"/>
      <c r="BB176" s="403"/>
      <c r="BC176" s="403"/>
      <c r="BD176" s="403"/>
      <c r="BE176" s="403"/>
      <c r="BF176" s="403"/>
      <c r="BG176" s="403"/>
      <c r="BH176" s="403"/>
      <c r="BI176" s="403"/>
      <c r="BJ176" s="403"/>
      <c r="BK176" s="403"/>
      <c r="BL176" s="403"/>
      <c r="BM176" s="403"/>
      <c r="BN176" s="403"/>
      <c r="BO176" s="403"/>
      <c r="BP176" s="403"/>
      <c r="BQ176" s="403"/>
      <c r="BR176" s="403"/>
      <c r="BS176" s="403"/>
      <c r="BT176" s="403"/>
      <c r="BU176" s="403"/>
      <c r="BV176" s="403"/>
      <c r="BW176" s="403"/>
      <c r="BX176" s="403"/>
      <c r="BY176" s="403"/>
      <c r="BZ176" s="403"/>
      <c r="CA176" s="403"/>
      <c r="CB176" s="403"/>
      <c r="CC176" s="403"/>
      <c r="CD176" s="403"/>
      <c r="CE176" s="403"/>
      <c r="CF176" s="403"/>
    </row>
    <row r="177" spans="1:84" ht="13.5" customHeight="1">
      <c r="A177" s="398"/>
      <c r="B177" s="398"/>
      <c r="C177" s="398"/>
      <c r="D177" s="399"/>
      <c r="E177" s="400"/>
      <c r="F177" s="400"/>
      <c r="G177" s="401"/>
      <c r="H177" s="401"/>
      <c r="I177" s="401"/>
      <c r="J177" s="401"/>
      <c r="K177" s="401"/>
      <c r="L177" s="401"/>
      <c r="M177" s="401"/>
      <c r="N177" s="401"/>
      <c r="O177" s="401"/>
      <c r="P177" s="401"/>
      <c r="Q177" s="401"/>
      <c r="R177" s="401"/>
      <c r="S177" s="401"/>
      <c r="T177" s="401"/>
      <c r="U177" s="401"/>
      <c r="V177" s="401"/>
      <c r="W177" s="401"/>
      <c r="X177" s="401"/>
      <c r="Y177" s="401"/>
      <c r="Z177" s="401"/>
      <c r="AA177" s="401"/>
      <c r="AB177" s="401"/>
      <c r="AC177" s="401"/>
      <c r="AD177" s="401"/>
      <c r="AE177" s="401"/>
      <c r="AF177" s="401"/>
      <c r="AG177" s="401"/>
      <c r="AH177" s="401"/>
      <c r="AI177" s="401"/>
      <c r="AJ177" s="401"/>
      <c r="AK177" s="401"/>
      <c r="AL177" s="401"/>
      <c r="AM177" s="401"/>
      <c r="AN177" s="401"/>
      <c r="AO177" s="401"/>
      <c r="AP177" s="401"/>
      <c r="AQ177" s="401"/>
      <c r="AR177" s="401"/>
      <c r="AS177" s="401"/>
      <c r="AT177" s="401"/>
      <c r="AU177" s="401"/>
      <c r="AV177" s="401"/>
      <c r="AW177" s="401"/>
      <c r="AX177" s="401"/>
      <c r="AY177" s="401"/>
      <c r="AZ177" s="402"/>
      <c r="BA177" s="403"/>
      <c r="BB177" s="403"/>
      <c r="BC177" s="403"/>
      <c r="BD177" s="403"/>
      <c r="BE177" s="403"/>
      <c r="BF177" s="403"/>
      <c r="BG177" s="403"/>
      <c r="BH177" s="403"/>
      <c r="BI177" s="403"/>
      <c r="BJ177" s="403"/>
      <c r="BK177" s="403"/>
      <c r="BL177" s="403"/>
      <c r="BM177" s="403"/>
      <c r="BN177" s="403"/>
      <c r="BO177" s="403"/>
      <c r="BP177" s="403"/>
      <c r="BQ177" s="403"/>
      <c r="BR177" s="403"/>
      <c r="BS177" s="403"/>
      <c r="BT177" s="403"/>
      <c r="BU177" s="403"/>
      <c r="BV177" s="403"/>
      <c r="BW177" s="403"/>
      <c r="BX177" s="403"/>
      <c r="BY177" s="403"/>
      <c r="BZ177" s="403"/>
      <c r="CA177" s="403"/>
      <c r="CB177" s="403"/>
      <c r="CC177" s="403"/>
      <c r="CD177" s="403"/>
      <c r="CE177" s="403"/>
      <c r="CF177" s="403"/>
    </row>
    <row r="178" spans="1:84" ht="13.5" customHeight="1">
      <c r="A178" s="398"/>
      <c r="B178" s="398"/>
      <c r="C178" s="398"/>
      <c r="D178" s="399"/>
      <c r="E178" s="400"/>
      <c r="F178" s="400"/>
      <c r="G178" s="401"/>
      <c r="H178" s="401"/>
      <c r="I178" s="401"/>
      <c r="J178" s="401"/>
      <c r="K178" s="401"/>
      <c r="L178" s="401"/>
      <c r="M178" s="401"/>
      <c r="N178" s="401"/>
      <c r="O178" s="401"/>
      <c r="P178" s="401"/>
      <c r="Q178" s="401"/>
      <c r="R178" s="401"/>
      <c r="S178" s="401"/>
      <c r="T178" s="401"/>
      <c r="U178" s="401"/>
      <c r="V178" s="401"/>
      <c r="W178" s="401"/>
      <c r="X178" s="401"/>
      <c r="Y178" s="401"/>
      <c r="Z178" s="401"/>
      <c r="AA178" s="401"/>
      <c r="AB178" s="401"/>
      <c r="AC178" s="401"/>
      <c r="AD178" s="401"/>
      <c r="AE178" s="401"/>
      <c r="AF178" s="401"/>
      <c r="AG178" s="401"/>
      <c r="AH178" s="401"/>
      <c r="AI178" s="401"/>
      <c r="AJ178" s="401"/>
      <c r="AK178" s="401"/>
      <c r="AL178" s="401"/>
      <c r="AM178" s="401"/>
      <c r="AN178" s="401"/>
      <c r="AO178" s="401"/>
      <c r="AP178" s="401"/>
      <c r="AQ178" s="401"/>
      <c r="AR178" s="401"/>
      <c r="AS178" s="401"/>
      <c r="AT178" s="401"/>
      <c r="AU178" s="401"/>
      <c r="AV178" s="401"/>
      <c r="AW178" s="401"/>
      <c r="AX178" s="401"/>
      <c r="AY178" s="401"/>
      <c r="AZ178" s="402"/>
      <c r="BA178" s="403"/>
      <c r="BB178" s="403"/>
      <c r="BC178" s="403"/>
      <c r="BD178" s="403"/>
      <c r="BE178" s="403"/>
      <c r="BF178" s="403"/>
      <c r="BG178" s="403"/>
      <c r="BH178" s="403"/>
      <c r="BI178" s="403"/>
      <c r="BJ178" s="403"/>
      <c r="BK178" s="403"/>
      <c r="BL178" s="403"/>
      <c r="BM178" s="403"/>
      <c r="BN178" s="403"/>
      <c r="BO178" s="403"/>
      <c r="BP178" s="403"/>
      <c r="BQ178" s="403"/>
      <c r="BR178" s="403"/>
      <c r="BS178" s="403"/>
      <c r="BT178" s="403"/>
      <c r="BU178" s="403"/>
      <c r="BV178" s="403"/>
      <c r="BW178" s="403"/>
      <c r="BX178" s="403"/>
      <c r="BY178" s="403"/>
      <c r="BZ178" s="403"/>
      <c r="CA178" s="403"/>
      <c r="CB178" s="403"/>
      <c r="CC178" s="403"/>
      <c r="CD178" s="403"/>
      <c r="CE178" s="403"/>
      <c r="CF178" s="403"/>
    </row>
    <row r="179" spans="1:84" ht="13.5" customHeight="1">
      <c r="A179" s="398"/>
      <c r="B179" s="398"/>
      <c r="C179" s="398"/>
      <c r="D179" s="399"/>
      <c r="E179" s="400"/>
      <c r="F179" s="400"/>
      <c r="G179" s="401"/>
      <c r="H179" s="401"/>
      <c r="I179" s="401"/>
      <c r="J179" s="401"/>
      <c r="K179" s="401"/>
      <c r="L179" s="401"/>
      <c r="M179" s="401"/>
      <c r="N179" s="401"/>
      <c r="O179" s="401"/>
      <c r="P179" s="401"/>
      <c r="Q179" s="401"/>
      <c r="R179" s="401"/>
      <c r="S179" s="401"/>
      <c r="T179" s="401"/>
      <c r="U179" s="401"/>
      <c r="V179" s="401"/>
      <c r="W179" s="401"/>
      <c r="X179" s="401"/>
      <c r="Y179" s="401"/>
      <c r="Z179" s="401"/>
      <c r="AA179" s="401"/>
      <c r="AB179" s="401"/>
      <c r="AC179" s="401"/>
      <c r="AD179" s="401"/>
      <c r="AE179" s="401"/>
      <c r="AF179" s="401"/>
      <c r="AG179" s="401"/>
      <c r="AH179" s="401"/>
      <c r="AI179" s="401"/>
      <c r="AJ179" s="401"/>
      <c r="AK179" s="401"/>
      <c r="AL179" s="401"/>
      <c r="AM179" s="401"/>
      <c r="AN179" s="401"/>
      <c r="AO179" s="401"/>
      <c r="AP179" s="401"/>
      <c r="AQ179" s="401"/>
      <c r="AR179" s="401"/>
      <c r="AS179" s="401"/>
      <c r="AT179" s="401"/>
      <c r="AU179" s="401"/>
      <c r="AV179" s="401"/>
      <c r="AW179" s="401"/>
      <c r="AX179" s="401"/>
      <c r="AY179" s="401"/>
      <c r="AZ179" s="402"/>
      <c r="BA179" s="403"/>
      <c r="BB179" s="403"/>
      <c r="BC179" s="403"/>
      <c r="BD179" s="403"/>
      <c r="BE179" s="403"/>
      <c r="BF179" s="403"/>
      <c r="BG179" s="403"/>
      <c r="BH179" s="403"/>
      <c r="BI179" s="403"/>
      <c r="BJ179" s="403"/>
      <c r="BK179" s="403"/>
      <c r="BL179" s="403"/>
      <c r="BM179" s="403"/>
      <c r="BN179" s="403"/>
      <c r="BO179" s="403"/>
      <c r="BP179" s="403"/>
      <c r="BQ179" s="403"/>
      <c r="BR179" s="403"/>
      <c r="BS179" s="403"/>
      <c r="BT179" s="403"/>
      <c r="BU179" s="403"/>
      <c r="BV179" s="403"/>
      <c r="BW179" s="403"/>
      <c r="BX179" s="403"/>
      <c r="BY179" s="403"/>
      <c r="BZ179" s="403"/>
      <c r="CA179" s="403"/>
      <c r="CB179" s="403"/>
      <c r="CC179" s="403"/>
      <c r="CD179" s="403"/>
      <c r="CE179" s="403"/>
      <c r="CF179" s="403"/>
    </row>
    <row r="180" spans="1:84" ht="13.5" customHeight="1">
      <c r="A180" s="398"/>
      <c r="B180" s="398"/>
      <c r="C180" s="398"/>
      <c r="D180" s="399"/>
      <c r="E180" s="400"/>
      <c r="F180" s="400"/>
      <c r="G180" s="401"/>
      <c r="H180" s="401"/>
      <c r="I180" s="401"/>
      <c r="J180" s="401"/>
      <c r="K180" s="401"/>
      <c r="L180" s="401"/>
      <c r="M180" s="401"/>
      <c r="N180" s="401"/>
      <c r="O180" s="401"/>
      <c r="P180" s="401"/>
      <c r="Q180" s="401"/>
      <c r="R180" s="401"/>
      <c r="S180" s="401"/>
      <c r="T180" s="401"/>
      <c r="U180" s="401"/>
      <c r="V180" s="401"/>
      <c r="W180" s="401"/>
      <c r="X180" s="401"/>
      <c r="Y180" s="401"/>
      <c r="Z180" s="401"/>
      <c r="AA180" s="401"/>
      <c r="AB180" s="401"/>
      <c r="AC180" s="401"/>
      <c r="AD180" s="401"/>
      <c r="AE180" s="401"/>
      <c r="AF180" s="401"/>
      <c r="AG180" s="401"/>
      <c r="AH180" s="401"/>
      <c r="AI180" s="401"/>
      <c r="AJ180" s="401"/>
      <c r="AK180" s="401"/>
      <c r="AL180" s="401"/>
      <c r="AM180" s="401"/>
      <c r="AN180" s="401"/>
      <c r="AO180" s="401"/>
      <c r="AP180" s="401"/>
      <c r="AQ180" s="401"/>
      <c r="AR180" s="401"/>
      <c r="AS180" s="401"/>
      <c r="AT180" s="401"/>
      <c r="AU180" s="401"/>
      <c r="AV180" s="401"/>
      <c r="AW180" s="401"/>
      <c r="AX180" s="401"/>
      <c r="AY180" s="401"/>
      <c r="AZ180" s="402"/>
      <c r="BA180" s="403"/>
      <c r="BB180" s="403"/>
      <c r="BC180" s="403"/>
      <c r="BD180" s="403"/>
      <c r="BE180" s="403"/>
      <c r="BF180" s="403"/>
      <c r="BG180" s="403"/>
      <c r="BH180" s="403"/>
      <c r="BI180" s="403"/>
      <c r="BJ180" s="403"/>
      <c r="BK180" s="403"/>
      <c r="BL180" s="403"/>
      <c r="BM180" s="403"/>
      <c r="BN180" s="403"/>
      <c r="BO180" s="403"/>
      <c r="BP180" s="403"/>
      <c r="BQ180" s="403"/>
      <c r="BR180" s="403"/>
      <c r="BS180" s="403"/>
      <c r="BT180" s="403"/>
      <c r="BU180" s="403"/>
      <c r="BV180" s="403"/>
      <c r="BW180" s="403"/>
      <c r="BX180" s="403"/>
      <c r="BY180" s="403"/>
      <c r="BZ180" s="403"/>
      <c r="CA180" s="403"/>
      <c r="CB180" s="403"/>
      <c r="CC180" s="403"/>
      <c r="CD180" s="403"/>
      <c r="CE180" s="403"/>
      <c r="CF180" s="403"/>
    </row>
    <row r="181" spans="1:84" ht="13.5" customHeight="1">
      <c r="A181" s="398"/>
      <c r="B181" s="398"/>
      <c r="C181" s="398"/>
      <c r="D181" s="399"/>
      <c r="E181" s="400"/>
      <c r="F181" s="400"/>
      <c r="G181" s="401"/>
      <c r="H181" s="401"/>
      <c r="I181" s="401"/>
      <c r="J181" s="401"/>
      <c r="K181" s="401"/>
      <c r="L181" s="401"/>
      <c r="M181" s="401"/>
      <c r="N181" s="401"/>
      <c r="O181" s="401"/>
      <c r="P181" s="401"/>
      <c r="Q181" s="401"/>
      <c r="R181" s="401"/>
      <c r="S181" s="401"/>
      <c r="T181" s="401"/>
      <c r="U181" s="401"/>
      <c r="V181" s="401"/>
      <c r="W181" s="401"/>
      <c r="X181" s="401"/>
      <c r="Y181" s="401"/>
      <c r="Z181" s="401"/>
      <c r="AA181" s="401"/>
      <c r="AB181" s="401"/>
      <c r="AC181" s="401"/>
      <c r="AD181" s="401"/>
      <c r="AE181" s="401"/>
      <c r="AF181" s="401"/>
      <c r="AG181" s="401"/>
      <c r="AH181" s="401"/>
      <c r="AI181" s="401"/>
      <c r="AJ181" s="401"/>
      <c r="AK181" s="401"/>
      <c r="AL181" s="401"/>
      <c r="AM181" s="401"/>
      <c r="AN181" s="401"/>
      <c r="AO181" s="401"/>
      <c r="AP181" s="401"/>
      <c r="AQ181" s="401"/>
      <c r="AR181" s="401"/>
      <c r="AS181" s="401"/>
      <c r="AT181" s="401"/>
      <c r="AU181" s="401"/>
      <c r="AV181" s="401"/>
      <c r="AW181" s="401"/>
      <c r="AX181" s="401"/>
      <c r="AY181" s="401"/>
      <c r="AZ181" s="402"/>
      <c r="BA181" s="403"/>
      <c r="BB181" s="403"/>
      <c r="BC181" s="403"/>
      <c r="BD181" s="403"/>
      <c r="BE181" s="403"/>
      <c r="BF181" s="403"/>
      <c r="BG181" s="403"/>
      <c r="BH181" s="403"/>
      <c r="BI181" s="403"/>
      <c r="BJ181" s="403"/>
      <c r="BK181" s="403"/>
      <c r="BL181" s="403"/>
      <c r="BM181" s="403"/>
      <c r="BN181" s="403"/>
      <c r="BO181" s="403"/>
      <c r="BP181" s="403"/>
      <c r="BQ181" s="403"/>
      <c r="BR181" s="403"/>
      <c r="BS181" s="403"/>
      <c r="BT181" s="403"/>
      <c r="BU181" s="403"/>
      <c r="BV181" s="403"/>
      <c r="BW181" s="403"/>
      <c r="BX181" s="403"/>
      <c r="BY181" s="403"/>
      <c r="BZ181" s="403"/>
      <c r="CA181" s="403"/>
      <c r="CB181" s="403"/>
      <c r="CC181" s="403"/>
      <c r="CD181" s="403"/>
      <c r="CE181" s="403"/>
      <c r="CF181" s="403"/>
    </row>
    <row r="182" spans="1:84" ht="13.5" customHeight="1">
      <c r="A182" s="398"/>
      <c r="B182" s="398"/>
      <c r="C182" s="398"/>
      <c r="D182" s="399"/>
      <c r="E182" s="400"/>
      <c r="F182" s="400"/>
      <c r="G182" s="401"/>
      <c r="H182" s="401"/>
      <c r="I182" s="401"/>
      <c r="J182" s="401"/>
      <c r="K182" s="401"/>
      <c r="L182" s="401"/>
      <c r="M182" s="401"/>
      <c r="N182" s="401"/>
      <c r="O182" s="401"/>
      <c r="P182" s="401"/>
      <c r="Q182" s="401"/>
      <c r="R182" s="401"/>
      <c r="S182" s="401"/>
      <c r="T182" s="401"/>
      <c r="U182" s="401"/>
      <c r="V182" s="401"/>
      <c r="W182" s="401"/>
      <c r="X182" s="401"/>
      <c r="Y182" s="401"/>
      <c r="Z182" s="401"/>
      <c r="AA182" s="401"/>
      <c r="AB182" s="401"/>
      <c r="AC182" s="401"/>
      <c r="AD182" s="401"/>
      <c r="AE182" s="401"/>
      <c r="AF182" s="401"/>
      <c r="AG182" s="401"/>
      <c r="AH182" s="401"/>
      <c r="AI182" s="401"/>
      <c r="AJ182" s="401"/>
      <c r="AK182" s="401"/>
      <c r="AL182" s="401"/>
      <c r="AM182" s="401"/>
      <c r="AN182" s="401"/>
      <c r="AO182" s="401"/>
      <c r="AP182" s="401"/>
      <c r="AQ182" s="401"/>
      <c r="AR182" s="401"/>
      <c r="AS182" s="401"/>
      <c r="AT182" s="401"/>
      <c r="AU182" s="401"/>
      <c r="AV182" s="401"/>
      <c r="AW182" s="401"/>
      <c r="AX182" s="401"/>
      <c r="AY182" s="401"/>
      <c r="AZ182" s="402"/>
      <c r="BA182" s="403"/>
      <c r="BB182" s="403"/>
      <c r="BC182" s="403"/>
      <c r="BD182" s="403"/>
      <c r="BE182" s="403"/>
      <c r="BF182" s="403"/>
      <c r="BG182" s="403"/>
      <c r="BH182" s="403"/>
      <c r="BI182" s="403"/>
      <c r="BJ182" s="403"/>
      <c r="BK182" s="403"/>
      <c r="BL182" s="403"/>
      <c r="BM182" s="403"/>
      <c r="BN182" s="403"/>
      <c r="BO182" s="403"/>
      <c r="BP182" s="403"/>
      <c r="BQ182" s="403"/>
      <c r="BR182" s="403"/>
      <c r="BS182" s="403"/>
      <c r="BT182" s="403"/>
      <c r="BU182" s="403"/>
      <c r="BV182" s="403"/>
      <c r="BW182" s="403"/>
      <c r="BX182" s="403"/>
      <c r="BY182" s="403"/>
      <c r="BZ182" s="403"/>
      <c r="CA182" s="403"/>
      <c r="CB182" s="403"/>
      <c r="CC182" s="403"/>
      <c r="CD182" s="403"/>
      <c r="CE182" s="403"/>
      <c r="CF182" s="403"/>
    </row>
    <row r="183" spans="1:84" ht="13.5" customHeight="1">
      <c r="A183" s="398"/>
      <c r="B183" s="398"/>
      <c r="C183" s="398"/>
      <c r="D183" s="399"/>
      <c r="E183" s="400"/>
      <c r="F183" s="400"/>
      <c r="G183" s="401"/>
      <c r="H183" s="401"/>
      <c r="I183" s="401"/>
      <c r="J183" s="401"/>
      <c r="K183" s="401"/>
      <c r="L183" s="401"/>
      <c r="M183" s="401"/>
      <c r="N183" s="401"/>
      <c r="O183" s="401"/>
      <c r="P183" s="401"/>
      <c r="Q183" s="401"/>
      <c r="R183" s="401"/>
      <c r="S183" s="401"/>
      <c r="T183" s="401"/>
      <c r="U183" s="401"/>
      <c r="V183" s="401"/>
      <c r="W183" s="401"/>
      <c r="X183" s="401"/>
      <c r="Y183" s="401"/>
      <c r="Z183" s="401"/>
      <c r="AA183" s="401"/>
      <c r="AB183" s="401"/>
      <c r="AC183" s="401"/>
      <c r="AD183" s="401"/>
      <c r="AE183" s="401"/>
      <c r="AF183" s="401"/>
      <c r="AG183" s="401"/>
      <c r="AH183" s="401"/>
      <c r="AI183" s="401"/>
      <c r="AJ183" s="401"/>
      <c r="AK183" s="401"/>
      <c r="AL183" s="401"/>
      <c r="AM183" s="401"/>
      <c r="AN183" s="401"/>
      <c r="AO183" s="401"/>
      <c r="AP183" s="401"/>
      <c r="AQ183" s="401"/>
      <c r="AR183" s="401"/>
      <c r="AS183" s="401"/>
      <c r="AT183" s="401"/>
      <c r="AU183" s="401"/>
      <c r="AV183" s="401"/>
      <c r="AW183" s="401"/>
      <c r="AX183" s="401"/>
      <c r="AY183" s="401"/>
      <c r="AZ183" s="402"/>
      <c r="BA183" s="403"/>
      <c r="BB183" s="403"/>
      <c r="BC183" s="403"/>
      <c r="BD183" s="403"/>
      <c r="BE183" s="403"/>
      <c r="BF183" s="403"/>
      <c r="BG183" s="403"/>
      <c r="BH183" s="403"/>
      <c r="BI183" s="403"/>
      <c r="BJ183" s="403"/>
      <c r="BK183" s="403"/>
      <c r="BL183" s="403"/>
      <c r="BM183" s="403"/>
      <c r="BN183" s="403"/>
      <c r="BO183" s="403"/>
      <c r="BP183" s="403"/>
      <c r="BQ183" s="403"/>
      <c r="BR183" s="403"/>
      <c r="BS183" s="403"/>
      <c r="BT183" s="403"/>
      <c r="BU183" s="403"/>
      <c r="BV183" s="403"/>
      <c r="BW183" s="403"/>
      <c r="BX183" s="403"/>
      <c r="BY183" s="403"/>
      <c r="BZ183" s="403"/>
      <c r="CA183" s="403"/>
      <c r="CB183" s="403"/>
      <c r="CC183" s="403"/>
      <c r="CD183" s="403"/>
      <c r="CE183" s="403"/>
      <c r="CF183" s="403"/>
    </row>
    <row r="184" spans="1:84" ht="13.5" customHeight="1">
      <c r="A184" s="398"/>
      <c r="B184" s="398"/>
      <c r="C184" s="398"/>
      <c r="D184" s="399"/>
      <c r="E184" s="400"/>
      <c r="F184" s="400"/>
      <c r="G184" s="401"/>
      <c r="H184" s="401"/>
      <c r="I184" s="401"/>
      <c r="J184" s="401"/>
      <c r="K184" s="401"/>
      <c r="L184" s="401"/>
      <c r="M184" s="401"/>
      <c r="N184" s="401"/>
      <c r="O184" s="401"/>
      <c r="P184" s="401"/>
      <c r="Q184" s="401"/>
      <c r="R184" s="401"/>
      <c r="S184" s="401"/>
      <c r="T184" s="401"/>
      <c r="U184" s="401"/>
      <c r="V184" s="401"/>
      <c r="W184" s="401"/>
      <c r="X184" s="401"/>
      <c r="Y184" s="401"/>
      <c r="Z184" s="401"/>
      <c r="AA184" s="401"/>
      <c r="AB184" s="401"/>
      <c r="AC184" s="401"/>
      <c r="AD184" s="401"/>
      <c r="AE184" s="401"/>
      <c r="AF184" s="401"/>
      <c r="AG184" s="401"/>
      <c r="AH184" s="401"/>
      <c r="AI184" s="401"/>
      <c r="AJ184" s="401"/>
      <c r="AK184" s="401"/>
      <c r="AL184" s="401"/>
      <c r="AM184" s="401"/>
      <c r="AN184" s="401"/>
      <c r="AO184" s="401"/>
      <c r="AP184" s="401"/>
      <c r="AQ184" s="401"/>
      <c r="AR184" s="401"/>
      <c r="AS184" s="401"/>
      <c r="AT184" s="401"/>
      <c r="AU184" s="401"/>
      <c r="AV184" s="401"/>
      <c r="AW184" s="401"/>
      <c r="AX184" s="401"/>
      <c r="AY184" s="401"/>
      <c r="AZ184" s="402"/>
      <c r="BA184" s="403"/>
      <c r="BB184" s="403"/>
      <c r="BC184" s="403"/>
      <c r="BD184" s="403"/>
      <c r="BE184" s="403"/>
      <c r="BF184" s="403"/>
      <c r="BG184" s="403"/>
      <c r="BH184" s="403"/>
      <c r="BI184" s="403"/>
      <c r="BJ184" s="403"/>
      <c r="BK184" s="403"/>
      <c r="BL184" s="403"/>
      <c r="BM184" s="403"/>
      <c r="BN184" s="403"/>
      <c r="BO184" s="403"/>
      <c r="BP184" s="403"/>
      <c r="BQ184" s="403"/>
      <c r="BR184" s="403"/>
      <c r="BS184" s="403"/>
      <c r="BT184" s="403"/>
      <c r="BU184" s="403"/>
      <c r="BV184" s="403"/>
      <c r="BW184" s="403"/>
      <c r="BX184" s="403"/>
      <c r="BY184" s="403"/>
      <c r="BZ184" s="403"/>
      <c r="CA184" s="403"/>
      <c r="CB184" s="403"/>
      <c r="CC184" s="403"/>
      <c r="CD184" s="403"/>
      <c r="CE184" s="403"/>
      <c r="CF184" s="403"/>
    </row>
    <row r="185" spans="1:84" ht="13.5" customHeight="1">
      <c r="A185" s="398"/>
      <c r="B185" s="398"/>
      <c r="C185" s="398"/>
      <c r="D185" s="399"/>
      <c r="E185" s="400"/>
      <c r="F185" s="400"/>
      <c r="G185" s="401"/>
      <c r="H185" s="401"/>
      <c r="I185" s="401"/>
      <c r="J185" s="401"/>
      <c r="K185" s="401"/>
      <c r="L185" s="401"/>
      <c r="M185" s="401"/>
      <c r="N185" s="401"/>
      <c r="O185" s="401"/>
      <c r="P185" s="401"/>
      <c r="Q185" s="401"/>
      <c r="R185" s="401"/>
      <c r="S185" s="401"/>
      <c r="T185" s="401"/>
      <c r="U185" s="401"/>
      <c r="V185" s="401"/>
      <c r="W185" s="401"/>
      <c r="X185" s="401"/>
      <c r="Y185" s="401"/>
      <c r="Z185" s="401"/>
      <c r="AA185" s="401"/>
      <c r="AB185" s="401"/>
      <c r="AC185" s="401"/>
      <c r="AD185" s="401"/>
      <c r="AE185" s="401"/>
      <c r="AF185" s="401"/>
      <c r="AG185" s="401"/>
      <c r="AH185" s="401"/>
      <c r="AI185" s="401"/>
      <c r="AJ185" s="401"/>
      <c r="AK185" s="401"/>
      <c r="AL185" s="401"/>
      <c r="AM185" s="401"/>
      <c r="AN185" s="401"/>
      <c r="AO185" s="401"/>
      <c r="AP185" s="401"/>
      <c r="AQ185" s="401"/>
      <c r="AR185" s="401"/>
      <c r="AS185" s="401"/>
      <c r="AT185" s="401"/>
      <c r="AU185" s="401"/>
      <c r="AV185" s="401"/>
      <c r="AW185" s="401"/>
      <c r="AX185" s="401"/>
      <c r="AY185" s="401"/>
      <c r="AZ185" s="402"/>
      <c r="BA185" s="403"/>
      <c r="BB185" s="403"/>
      <c r="BC185" s="403"/>
      <c r="BD185" s="403"/>
      <c r="BE185" s="403"/>
      <c r="BF185" s="403"/>
      <c r="BG185" s="403"/>
      <c r="BH185" s="403"/>
      <c r="BI185" s="403"/>
      <c r="BJ185" s="403"/>
      <c r="BK185" s="403"/>
      <c r="BL185" s="403"/>
      <c r="BM185" s="403"/>
      <c r="BN185" s="403"/>
      <c r="BO185" s="403"/>
      <c r="BP185" s="403"/>
      <c r="BQ185" s="403"/>
      <c r="BR185" s="403"/>
      <c r="BS185" s="403"/>
      <c r="BT185" s="403"/>
      <c r="BU185" s="403"/>
      <c r="BV185" s="403"/>
      <c r="BW185" s="403"/>
      <c r="BX185" s="403"/>
      <c r="BY185" s="403"/>
      <c r="BZ185" s="403"/>
      <c r="CA185" s="403"/>
      <c r="CB185" s="403"/>
      <c r="CC185" s="403"/>
      <c r="CD185" s="403"/>
      <c r="CE185" s="403"/>
      <c r="CF185" s="403"/>
    </row>
    <row r="186" spans="1:84" ht="13.5" customHeight="1">
      <c r="A186" s="398"/>
      <c r="B186" s="398"/>
      <c r="C186" s="398"/>
      <c r="D186" s="399"/>
      <c r="E186" s="400"/>
      <c r="F186" s="400"/>
      <c r="G186" s="401"/>
      <c r="H186" s="401"/>
      <c r="I186" s="401"/>
      <c r="J186" s="401"/>
      <c r="K186" s="401"/>
      <c r="L186" s="401"/>
      <c r="M186" s="401"/>
      <c r="N186" s="401"/>
      <c r="O186" s="401"/>
      <c r="P186" s="401"/>
      <c r="Q186" s="401"/>
      <c r="R186" s="401"/>
      <c r="S186" s="401"/>
      <c r="T186" s="401"/>
      <c r="U186" s="401"/>
      <c r="V186" s="401"/>
      <c r="W186" s="401"/>
      <c r="X186" s="401"/>
      <c r="Y186" s="401"/>
      <c r="Z186" s="401"/>
      <c r="AA186" s="401"/>
      <c r="AB186" s="401"/>
      <c r="AC186" s="401"/>
      <c r="AD186" s="401"/>
      <c r="AE186" s="401"/>
      <c r="AF186" s="401"/>
      <c r="AG186" s="401"/>
      <c r="AH186" s="401"/>
      <c r="AI186" s="401"/>
      <c r="AJ186" s="401"/>
      <c r="AK186" s="401"/>
      <c r="AL186" s="401"/>
      <c r="AM186" s="401"/>
      <c r="AN186" s="401"/>
      <c r="AO186" s="401"/>
      <c r="AP186" s="401"/>
      <c r="AQ186" s="401"/>
      <c r="AR186" s="401"/>
      <c r="AS186" s="401"/>
      <c r="AT186" s="401"/>
      <c r="AU186" s="401"/>
      <c r="AV186" s="401"/>
      <c r="AW186" s="401"/>
      <c r="AX186" s="401"/>
      <c r="AY186" s="401"/>
      <c r="AZ186" s="402"/>
      <c r="BA186" s="403"/>
      <c r="BB186" s="403"/>
      <c r="BC186" s="403"/>
      <c r="BD186" s="403"/>
      <c r="BE186" s="403"/>
      <c r="BF186" s="403"/>
      <c r="BG186" s="403"/>
      <c r="BH186" s="403"/>
      <c r="BI186" s="403"/>
      <c r="BJ186" s="403"/>
      <c r="BK186" s="403"/>
      <c r="BL186" s="403"/>
      <c r="BM186" s="403"/>
      <c r="BN186" s="403"/>
      <c r="BO186" s="403"/>
      <c r="BP186" s="403"/>
      <c r="BQ186" s="403"/>
      <c r="BR186" s="403"/>
      <c r="BS186" s="403"/>
      <c r="BT186" s="403"/>
      <c r="BU186" s="403"/>
      <c r="BV186" s="403"/>
      <c r="BW186" s="403"/>
      <c r="BX186" s="403"/>
      <c r="BY186" s="403"/>
      <c r="BZ186" s="403"/>
      <c r="CA186" s="403"/>
      <c r="CB186" s="403"/>
      <c r="CC186" s="403"/>
      <c r="CD186" s="403"/>
      <c r="CE186" s="403"/>
      <c r="CF186" s="403"/>
    </row>
    <row r="187" spans="1:84" ht="13.5" customHeight="1">
      <c r="A187" s="398"/>
      <c r="B187" s="398"/>
      <c r="C187" s="398"/>
      <c r="D187" s="399"/>
      <c r="E187" s="400"/>
      <c r="F187" s="400"/>
      <c r="G187" s="401"/>
      <c r="H187" s="401"/>
      <c r="I187" s="401"/>
      <c r="J187" s="401"/>
      <c r="K187" s="401"/>
      <c r="L187" s="401"/>
      <c r="M187" s="401"/>
      <c r="N187" s="401"/>
      <c r="O187" s="401"/>
      <c r="P187" s="401"/>
      <c r="Q187" s="401"/>
      <c r="R187" s="401"/>
      <c r="S187" s="401"/>
      <c r="T187" s="401"/>
      <c r="U187" s="401"/>
      <c r="V187" s="401"/>
      <c r="W187" s="401"/>
      <c r="X187" s="401"/>
      <c r="Y187" s="401"/>
      <c r="Z187" s="401"/>
      <c r="AA187" s="401"/>
      <c r="AB187" s="401"/>
      <c r="AC187" s="401"/>
      <c r="AD187" s="401"/>
      <c r="AE187" s="401"/>
      <c r="AF187" s="401"/>
      <c r="AG187" s="401"/>
      <c r="AH187" s="401"/>
      <c r="AI187" s="401"/>
      <c r="AJ187" s="401"/>
      <c r="AK187" s="401"/>
      <c r="AL187" s="401"/>
      <c r="AM187" s="401"/>
      <c r="AN187" s="401"/>
      <c r="AO187" s="401"/>
      <c r="AP187" s="401"/>
      <c r="AQ187" s="401"/>
      <c r="AR187" s="401"/>
      <c r="AS187" s="401"/>
      <c r="AT187" s="401"/>
      <c r="AU187" s="401"/>
      <c r="AV187" s="401"/>
      <c r="AW187" s="401"/>
      <c r="AX187" s="401"/>
      <c r="AY187" s="401"/>
      <c r="AZ187" s="402"/>
      <c r="BA187" s="403"/>
      <c r="BB187" s="403"/>
      <c r="BC187" s="403"/>
      <c r="BD187" s="403"/>
      <c r="BE187" s="403"/>
      <c r="BF187" s="403"/>
      <c r="BG187" s="403"/>
      <c r="BH187" s="403"/>
      <c r="BI187" s="403"/>
      <c r="BJ187" s="403"/>
      <c r="BK187" s="403"/>
      <c r="BL187" s="403"/>
      <c r="BM187" s="403"/>
      <c r="BN187" s="403"/>
      <c r="BO187" s="403"/>
      <c r="BP187" s="403"/>
      <c r="BQ187" s="403"/>
      <c r="BR187" s="403"/>
      <c r="BS187" s="403"/>
      <c r="BT187" s="403"/>
      <c r="BU187" s="403"/>
      <c r="BV187" s="403"/>
      <c r="BW187" s="403"/>
      <c r="BX187" s="403"/>
      <c r="BY187" s="403"/>
      <c r="BZ187" s="403"/>
      <c r="CA187" s="403"/>
      <c r="CB187" s="403"/>
      <c r="CC187" s="403"/>
      <c r="CD187" s="403"/>
      <c r="CE187" s="403"/>
      <c r="CF187" s="403"/>
    </row>
    <row r="188" spans="1:84" ht="13.5" customHeight="1">
      <c r="A188" s="398"/>
      <c r="B188" s="398"/>
      <c r="C188" s="398"/>
      <c r="D188" s="399"/>
      <c r="E188" s="400"/>
      <c r="F188" s="400"/>
      <c r="G188" s="401"/>
      <c r="H188" s="401"/>
      <c r="I188" s="401"/>
      <c r="J188" s="401"/>
      <c r="K188" s="401"/>
      <c r="L188" s="401"/>
      <c r="M188" s="401"/>
      <c r="N188" s="401"/>
      <c r="O188" s="401"/>
      <c r="P188" s="401"/>
      <c r="Q188" s="401"/>
      <c r="R188" s="401"/>
      <c r="S188" s="401"/>
      <c r="T188" s="401"/>
      <c r="U188" s="401"/>
      <c r="V188" s="401"/>
      <c r="W188" s="401"/>
      <c r="X188" s="401"/>
      <c r="Y188" s="401"/>
      <c r="Z188" s="401"/>
      <c r="AA188" s="401"/>
      <c r="AB188" s="401"/>
      <c r="AC188" s="401"/>
      <c r="AD188" s="401"/>
      <c r="AE188" s="401"/>
      <c r="AF188" s="401"/>
      <c r="AG188" s="401"/>
      <c r="AH188" s="401"/>
      <c r="AI188" s="401"/>
      <c r="AJ188" s="401"/>
      <c r="AK188" s="401"/>
      <c r="AL188" s="401"/>
      <c r="AM188" s="401"/>
      <c r="AN188" s="401"/>
      <c r="AO188" s="401"/>
      <c r="AP188" s="401"/>
      <c r="AQ188" s="401"/>
      <c r="AR188" s="401"/>
      <c r="AS188" s="401"/>
      <c r="AT188" s="401"/>
      <c r="AU188" s="401"/>
      <c r="AV188" s="401"/>
      <c r="AW188" s="401"/>
      <c r="AX188" s="401"/>
      <c r="AY188" s="401"/>
      <c r="AZ188" s="402"/>
      <c r="BA188" s="403"/>
      <c r="BB188" s="403"/>
      <c r="BC188" s="403"/>
      <c r="BD188" s="403"/>
      <c r="BE188" s="403"/>
      <c r="BF188" s="403"/>
      <c r="BG188" s="403"/>
      <c r="BH188" s="403"/>
      <c r="BI188" s="403"/>
      <c r="BJ188" s="403"/>
      <c r="BK188" s="403"/>
      <c r="BL188" s="403"/>
      <c r="BM188" s="403"/>
      <c r="BN188" s="403"/>
      <c r="BO188" s="403"/>
      <c r="BP188" s="403"/>
      <c r="BQ188" s="403"/>
      <c r="BR188" s="403"/>
      <c r="BS188" s="403"/>
      <c r="BT188" s="403"/>
      <c r="BU188" s="403"/>
      <c r="BV188" s="403"/>
      <c r="BW188" s="403"/>
      <c r="BX188" s="403"/>
      <c r="BY188" s="403"/>
      <c r="BZ188" s="403"/>
      <c r="CA188" s="403"/>
      <c r="CB188" s="403"/>
      <c r="CC188" s="403"/>
      <c r="CD188" s="403"/>
      <c r="CE188" s="403"/>
      <c r="CF188" s="403"/>
    </row>
    <row r="189" spans="1:84" ht="13.5" customHeight="1">
      <c r="A189" s="398"/>
      <c r="B189" s="398"/>
      <c r="C189" s="398"/>
      <c r="D189" s="399"/>
      <c r="E189" s="400"/>
      <c r="F189" s="400"/>
      <c r="G189" s="401"/>
      <c r="H189" s="401"/>
      <c r="I189" s="401"/>
      <c r="J189" s="401"/>
      <c r="K189" s="401"/>
      <c r="L189" s="401"/>
      <c r="M189" s="401"/>
      <c r="N189" s="401"/>
      <c r="O189" s="401"/>
      <c r="P189" s="401"/>
      <c r="Q189" s="401"/>
      <c r="R189" s="401"/>
      <c r="S189" s="401"/>
      <c r="T189" s="401"/>
      <c r="U189" s="401"/>
      <c r="V189" s="401"/>
      <c r="W189" s="401"/>
      <c r="X189" s="401"/>
      <c r="Y189" s="401"/>
      <c r="Z189" s="401"/>
      <c r="AA189" s="401"/>
      <c r="AB189" s="401"/>
      <c r="AC189" s="401"/>
      <c r="AD189" s="401"/>
      <c r="AE189" s="401"/>
      <c r="AF189" s="401"/>
      <c r="AG189" s="401"/>
      <c r="AH189" s="401"/>
      <c r="AI189" s="401"/>
      <c r="AJ189" s="401"/>
      <c r="AK189" s="401"/>
      <c r="AL189" s="401"/>
      <c r="AM189" s="401"/>
      <c r="AN189" s="401"/>
      <c r="AO189" s="401"/>
      <c r="AP189" s="401"/>
      <c r="AQ189" s="401"/>
      <c r="AR189" s="401"/>
      <c r="AS189" s="401"/>
      <c r="AT189" s="401"/>
      <c r="AU189" s="401"/>
      <c r="AV189" s="401"/>
      <c r="AW189" s="401"/>
      <c r="AX189" s="401"/>
      <c r="AY189" s="401"/>
      <c r="AZ189" s="402"/>
      <c r="BA189" s="403"/>
      <c r="BB189" s="403"/>
      <c r="BC189" s="403"/>
      <c r="BD189" s="403"/>
      <c r="BE189" s="403"/>
      <c r="BF189" s="403"/>
      <c r="BG189" s="403"/>
      <c r="BH189" s="403"/>
      <c r="BI189" s="403"/>
      <c r="BJ189" s="403"/>
      <c r="BK189" s="403"/>
      <c r="BL189" s="403"/>
      <c r="BM189" s="403"/>
      <c r="BN189" s="403"/>
      <c r="BO189" s="403"/>
      <c r="BP189" s="403"/>
      <c r="BQ189" s="403"/>
      <c r="BR189" s="403"/>
      <c r="BS189" s="403"/>
      <c r="BT189" s="403"/>
      <c r="BU189" s="403"/>
      <c r="BV189" s="403"/>
      <c r="BW189" s="403"/>
      <c r="BX189" s="403"/>
      <c r="BY189" s="403"/>
      <c r="BZ189" s="403"/>
      <c r="CA189" s="403"/>
      <c r="CB189" s="403"/>
      <c r="CC189" s="403"/>
      <c r="CD189" s="403"/>
      <c r="CE189" s="403"/>
      <c r="CF189" s="403"/>
    </row>
    <row r="190" spans="1:84" ht="13.5" customHeight="1">
      <c r="A190" s="398"/>
      <c r="B190" s="398"/>
      <c r="C190" s="398"/>
      <c r="D190" s="399"/>
      <c r="E190" s="400"/>
      <c r="F190" s="400"/>
      <c r="G190" s="401"/>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1"/>
      <c r="AY190" s="401"/>
      <c r="AZ190" s="402"/>
      <c r="BA190" s="403"/>
      <c r="BB190" s="403"/>
      <c r="BC190" s="403"/>
      <c r="BD190" s="403"/>
      <c r="BE190" s="403"/>
      <c r="BF190" s="403"/>
      <c r="BG190" s="403"/>
      <c r="BH190" s="403"/>
      <c r="BI190" s="403"/>
      <c r="BJ190" s="403"/>
      <c r="BK190" s="403"/>
      <c r="BL190" s="403"/>
      <c r="BM190" s="403"/>
      <c r="BN190" s="403"/>
      <c r="BO190" s="403"/>
      <c r="BP190" s="403"/>
      <c r="BQ190" s="403"/>
      <c r="BR190" s="403"/>
      <c r="BS190" s="403"/>
      <c r="BT190" s="403"/>
      <c r="BU190" s="403"/>
      <c r="BV190" s="403"/>
      <c r="BW190" s="403"/>
      <c r="BX190" s="403"/>
      <c r="BY190" s="403"/>
      <c r="BZ190" s="403"/>
      <c r="CA190" s="403"/>
      <c r="CB190" s="403"/>
      <c r="CC190" s="403"/>
      <c r="CD190" s="403"/>
      <c r="CE190" s="403"/>
      <c r="CF190" s="403"/>
    </row>
    <row r="191" spans="1:84" ht="13.5" customHeight="1">
      <c r="A191" s="398"/>
      <c r="B191" s="398"/>
      <c r="C191" s="398"/>
      <c r="D191" s="399"/>
      <c r="E191" s="400"/>
      <c r="F191" s="400"/>
      <c r="G191" s="401"/>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1"/>
      <c r="AY191" s="401"/>
      <c r="AZ191" s="402"/>
      <c r="BA191" s="403"/>
      <c r="BB191" s="403"/>
      <c r="BC191" s="403"/>
      <c r="BD191" s="403"/>
      <c r="BE191" s="403"/>
      <c r="BF191" s="403"/>
      <c r="BG191" s="403"/>
      <c r="BH191" s="403"/>
      <c r="BI191" s="403"/>
      <c r="BJ191" s="403"/>
      <c r="BK191" s="403"/>
      <c r="BL191" s="403"/>
      <c r="BM191" s="403"/>
      <c r="BN191" s="403"/>
      <c r="BO191" s="403"/>
      <c r="BP191" s="403"/>
      <c r="BQ191" s="403"/>
      <c r="BR191" s="403"/>
      <c r="BS191" s="403"/>
      <c r="BT191" s="403"/>
      <c r="BU191" s="403"/>
      <c r="BV191" s="403"/>
      <c r="BW191" s="403"/>
      <c r="BX191" s="403"/>
      <c r="BY191" s="403"/>
      <c r="BZ191" s="403"/>
      <c r="CA191" s="403"/>
      <c r="CB191" s="403"/>
      <c r="CC191" s="403"/>
      <c r="CD191" s="403"/>
      <c r="CE191" s="403"/>
      <c r="CF191" s="403"/>
    </row>
    <row r="192" spans="1:84" ht="13.5" customHeight="1">
      <c r="A192" s="398"/>
      <c r="B192" s="398"/>
      <c r="C192" s="398"/>
      <c r="D192" s="399"/>
      <c r="E192" s="400"/>
      <c r="F192" s="400"/>
      <c r="G192" s="401"/>
      <c r="H192" s="401"/>
      <c r="I192" s="401"/>
      <c r="J192" s="401"/>
      <c r="K192" s="401"/>
      <c r="L192" s="401"/>
      <c r="M192" s="401"/>
      <c r="N192" s="401"/>
      <c r="O192" s="401"/>
      <c r="P192" s="401"/>
      <c r="Q192" s="401"/>
      <c r="R192" s="401"/>
      <c r="S192" s="401"/>
      <c r="T192" s="401"/>
      <c r="U192" s="401"/>
      <c r="V192" s="401"/>
      <c r="W192" s="401"/>
      <c r="X192" s="401"/>
      <c r="Y192" s="401"/>
      <c r="Z192" s="401"/>
      <c r="AA192" s="401"/>
      <c r="AB192" s="401"/>
      <c r="AC192" s="401"/>
      <c r="AD192" s="401"/>
      <c r="AE192" s="401"/>
      <c r="AF192" s="401"/>
      <c r="AG192" s="401"/>
      <c r="AH192" s="401"/>
      <c r="AI192" s="401"/>
      <c r="AJ192" s="401"/>
      <c r="AK192" s="401"/>
      <c r="AL192" s="401"/>
      <c r="AM192" s="401"/>
      <c r="AN192" s="401"/>
      <c r="AO192" s="401"/>
      <c r="AP192" s="401"/>
      <c r="AQ192" s="401"/>
      <c r="AR192" s="401"/>
      <c r="AS192" s="401"/>
      <c r="AT192" s="401"/>
      <c r="AU192" s="401"/>
      <c r="AV192" s="401"/>
      <c r="AW192" s="401"/>
      <c r="AX192" s="401"/>
      <c r="AY192" s="401"/>
      <c r="AZ192" s="402"/>
      <c r="BA192" s="403"/>
      <c r="BB192" s="403"/>
      <c r="BC192" s="403"/>
      <c r="BD192" s="403"/>
      <c r="BE192" s="403"/>
      <c r="BF192" s="403"/>
      <c r="BG192" s="403"/>
      <c r="BH192" s="403"/>
      <c r="BI192" s="403"/>
      <c r="BJ192" s="403"/>
      <c r="BK192" s="403"/>
      <c r="BL192" s="403"/>
      <c r="BM192" s="403"/>
      <c r="BN192" s="403"/>
      <c r="BO192" s="403"/>
      <c r="BP192" s="403"/>
      <c r="BQ192" s="403"/>
      <c r="BR192" s="403"/>
      <c r="BS192" s="403"/>
      <c r="BT192" s="403"/>
      <c r="BU192" s="403"/>
      <c r="BV192" s="403"/>
      <c r="BW192" s="403"/>
      <c r="BX192" s="403"/>
      <c r="BY192" s="403"/>
      <c r="BZ192" s="403"/>
      <c r="CA192" s="403"/>
      <c r="CB192" s="403"/>
      <c r="CC192" s="403"/>
      <c r="CD192" s="403"/>
      <c r="CE192" s="403"/>
      <c r="CF192" s="403"/>
    </row>
    <row r="193" spans="1:84" ht="13.5" customHeight="1">
      <c r="A193" s="398"/>
      <c r="B193" s="398"/>
      <c r="C193" s="398"/>
      <c r="D193" s="399"/>
      <c r="E193" s="400"/>
      <c r="F193" s="400"/>
      <c r="G193" s="401"/>
      <c r="H193" s="401"/>
      <c r="I193" s="401"/>
      <c r="J193" s="401"/>
      <c r="K193" s="401"/>
      <c r="L193" s="401"/>
      <c r="M193" s="401"/>
      <c r="N193" s="401"/>
      <c r="O193" s="401"/>
      <c r="P193" s="401"/>
      <c r="Q193" s="401"/>
      <c r="R193" s="401"/>
      <c r="S193" s="401"/>
      <c r="T193" s="401"/>
      <c r="U193" s="401"/>
      <c r="V193" s="401"/>
      <c r="W193" s="401"/>
      <c r="X193" s="401"/>
      <c r="Y193" s="401"/>
      <c r="Z193" s="401"/>
      <c r="AA193" s="401"/>
      <c r="AB193" s="401"/>
      <c r="AC193" s="401"/>
      <c r="AD193" s="401"/>
      <c r="AE193" s="401"/>
      <c r="AF193" s="401"/>
      <c r="AG193" s="401"/>
      <c r="AH193" s="401"/>
      <c r="AI193" s="401"/>
      <c r="AJ193" s="401"/>
      <c r="AK193" s="401"/>
      <c r="AL193" s="401"/>
      <c r="AM193" s="401"/>
      <c r="AN193" s="401"/>
      <c r="AO193" s="401"/>
      <c r="AP193" s="401"/>
      <c r="AQ193" s="401"/>
      <c r="AR193" s="401"/>
      <c r="AS193" s="401"/>
      <c r="AT193" s="401"/>
      <c r="AU193" s="401"/>
      <c r="AV193" s="401"/>
      <c r="AW193" s="401"/>
      <c r="AX193" s="401"/>
      <c r="AY193" s="401"/>
      <c r="AZ193" s="402"/>
      <c r="BA193" s="403"/>
      <c r="BB193" s="403"/>
      <c r="BC193" s="403"/>
      <c r="BD193" s="403"/>
      <c r="BE193" s="403"/>
      <c r="BF193" s="403"/>
      <c r="BG193" s="403"/>
      <c r="BH193" s="403"/>
      <c r="BI193" s="403"/>
      <c r="BJ193" s="403"/>
      <c r="BK193" s="403"/>
      <c r="BL193" s="403"/>
      <c r="BM193" s="403"/>
      <c r="BN193" s="403"/>
      <c r="BO193" s="403"/>
      <c r="BP193" s="403"/>
      <c r="BQ193" s="403"/>
      <c r="BR193" s="403"/>
      <c r="BS193" s="403"/>
      <c r="BT193" s="403"/>
      <c r="BU193" s="403"/>
      <c r="BV193" s="403"/>
      <c r="BW193" s="403"/>
      <c r="BX193" s="403"/>
      <c r="BY193" s="403"/>
      <c r="BZ193" s="403"/>
      <c r="CA193" s="403"/>
      <c r="CB193" s="403"/>
      <c r="CC193" s="403"/>
      <c r="CD193" s="403"/>
      <c r="CE193" s="403"/>
      <c r="CF193" s="403"/>
    </row>
    <row r="194" spans="1:84" ht="13.5" customHeight="1">
      <c r="A194" s="398"/>
      <c r="B194" s="398"/>
      <c r="C194" s="398"/>
      <c r="D194" s="399"/>
      <c r="E194" s="400"/>
      <c r="F194" s="400"/>
      <c r="G194" s="401"/>
      <c r="H194" s="401"/>
      <c r="I194" s="401"/>
      <c r="J194" s="401"/>
      <c r="K194" s="401"/>
      <c r="L194" s="401"/>
      <c r="M194" s="401"/>
      <c r="N194" s="401"/>
      <c r="O194" s="401"/>
      <c r="P194" s="401"/>
      <c r="Q194" s="401"/>
      <c r="R194" s="401"/>
      <c r="S194" s="401"/>
      <c r="T194" s="401"/>
      <c r="U194" s="401"/>
      <c r="V194" s="401"/>
      <c r="W194" s="401"/>
      <c r="X194" s="401"/>
      <c r="Y194" s="401"/>
      <c r="Z194" s="401"/>
      <c r="AA194" s="401"/>
      <c r="AB194" s="401"/>
      <c r="AC194" s="401"/>
      <c r="AD194" s="401"/>
      <c r="AE194" s="401"/>
      <c r="AF194" s="401"/>
      <c r="AG194" s="401"/>
      <c r="AH194" s="401"/>
      <c r="AI194" s="401"/>
      <c r="AJ194" s="401"/>
      <c r="AK194" s="401"/>
      <c r="AL194" s="401"/>
      <c r="AM194" s="401"/>
      <c r="AN194" s="401"/>
      <c r="AO194" s="401"/>
      <c r="AP194" s="401"/>
      <c r="AQ194" s="401"/>
      <c r="AR194" s="401"/>
      <c r="AS194" s="401"/>
      <c r="AT194" s="401"/>
      <c r="AU194" s="401"/>
      <c r="AV194" s="401"/>
      <c r="AW194" s="401"/>
      <c r="AX194" s="401"/>
      <c r="AY194" s="401"/>
      <c r="AZ194" s="402"/>
      <c r="BA194" s="403"/>
      <c r="BB194" s="403"/>
      <c r="BC194" s="403"/>
      <c r="BD194" s="403"/>
      <c r="BE194" s="403"/>
      <c r="BF194" s="403"/>
      <c r="BG194" s="403"/>
      <c r="BH194" s="403"/>
      <c r="BI194" s="403"/>
      <c r="BJ194" s="403"/>
      <c r="BK194" s="403"/>
      <c r="BL194" s="403"/>
      <c r="BM194" s="403"/>
      <c r="BN194" s="403"/>
      <c r="BO194" s="403"/>
      <c r="BP194" s="403"/>
      <c r="BQ194" s="403"/>
      <c r="BR194" s="403"/>
      <c r="BS194" s="403"/>
      <c r="BT194" s="403"/>
      <c r="BU194" s="403"/>
      <c r="BV194" s="403"/>
      <c r="BW194" s="403"/>
      <c r="BX194" s="403"/>
      <c r="BY194" s="403"/>
      <c r="BZ194" s="403"/>
      <c r="CA194" s="403"/>
      <c r="CB194" s="403"/>
      <c r="CC194" s="403"/>
      <c r="CD194" s="403"/>
      <c r="CE194" s="403"/>
      <c r="CF194" s="403"/>
    </row>
    <row r="195" spans="1:84" ht="13.5" customHeight="1">
      <c r="A195" s="398"/>
      <c r="B195" s="398"/>
      <c r="C195" s="398"/>
      <c r="D195" s="399"/>
      <c r="E195" s="400"/>
      <c r="F195" s="400"/>
      <c r="G195" s="401"/>
      <c r="H195" s="401"/>
      <c r="I195" s="401"/>
      <c r="J195" s="401"/>
      <c r="K195" s="401"/>
      <c r="L195" s="401"/>
      <c r="M195" s="401"/>
      <c r="N195" s="401"/>
      <c r="O195" s="401"/>
      <c r="P195" s="401"/>
      <c r="Q195" s="401"/>
      <c r="R195" s="401"/>
      <c r="S195" s="401"/>
      <c r="T195" s="401"/>
      <c r="U195" s="401"/>
      <c r="V195" s="401"/>
      <c r="W195" s="401"/>
      <c r="X195" s="401"/>
      <c r="Y195" s="401"/>
      <c r="Z195" s="401"/>
      <c r="AA195" s="401"/>
      <c r="AB195" s="401"/>
      <c r="AC195" s="401"/>
      <c r="AD195" s="401"/>
      <c r="AE195" s="401"/>
      <c r="AF195" s="401"/>
      <c r="AG195" s="401"/>
      <c r="AH195" s="401"/>
      <c r="AI195" s="401"/>
      <c r="AJ195" s="401"/>
      <c r="AK195" s="401"/>
      <c r="AL195" s="401"/>
      <c r="AM195" s="401"/>
      <c r="AN195" s="401"/>
      <c r="AO195" s="401"/>
      <c r="AP195" s="401"/>
      <c r="AQ195" s="401"/>
      <c r="AR195" s="401"/>
      <c r="AS195" s="401"/>
      <c r="AT195" s="401"/>
      <c r="AU195" s="401"/>
      <c r="AV195" s="401"/>
      <c r="AW195" s="401"/>
      <c r="AX195" s="401"/>
      <c r="AY195" s="401"/>
      <c r="AZ195" s="402"/>
      <c r="BA195" s="403"/>
      <c r="BB195" s="403"/>
      <c r="BC195" s="403"/>
      <c r="BD195" s="403"/>
      <c r="BE195" s="403"/>
      <c r="BF195" s="403"/>
      <c r="BG195" s="403"/>
      <c r="BH195" s="403"/>
      <c r="BI195" s="403"/>
      <c r="BJ195" s="403"/>
      <c r="BK195" s="403"/>
      <c r="BL195" s="403"/>
      <c r="BM195" s="403"/>
      <c r="BN195" s="403"/>
      <c r="BO195" s="403"/>
      <c r="BP195" s="403"/>
      <c r="BQ195" s="403"/>
      <c r="BR195" s="403"/>
      <c r="BS195" s="403"/>
      <c r="BT195" s="403"/>
      <c r="BU195" s="403"/>
      <c r="BV195" s="403"/>
      <c r="BW195" s="403"/>
      <c r="BX195" s="403"/>
      <c r="BY195" s="403"/>
      <c r="BZ195" s="403"/>
      <c r="CA195" s="403"/>
      <c r="CB195" s="403"/>
      <c r="CC195" s="403"/>
      <c r="CD195" s="403"/>
      <c r="CE195" s="403"/>
      <c r="CF195" s="403"/>
    </row>
    <row r="196" spans="1:84" ht="13.5" customHeight="1">
      <c r="A196" s="398"/>
      <c r="B196" s="398"/>
      <c r="C196" s="398"/>
      <c r="D196" s="399"/>
      <c r="E196" s="400"/>
      <c r="F196" s="400"/>
      <c r="G196" s="401"/>
      <c r="H196" s="401"/>
      <c r="I196" s="401"/>
      <c r="J196" s="401"/>
      <c r="K196" s="401"/>
      <c r="L196" s="401"/>
      <c r="M196" s="401"/>
      <c r="N196" s="401"/>
      <c r="O196" s="401"/>
      <c r="P196" s="401"/>
      <c r="Q196" s="401"/>
      <c r="R196" s="401"/>
      <c r="S196" s="401"/>
      <c r="T196" s="401"/>
      <c r="U196" s="401"/>
      <c r="V196" s="401"/>
      <c r="W196" s="401"/>
      <c r="X196" s="401"/>
      <c r="Y196" s="401"/>
      <c r="Z196" s="401"/>
      <c r="AA196" s="401"/>
      <c r="AB196" s="401"/>
      <c r="AC196" s="401"/>
      <c r="AD196" s="401"/>
      <c r="AE196" s="401"/>
      <c r="AF196" s="401"/>
      <c r="AG196" s="401"/>
      <c r="AH196" s="401"/>
      <c r="AI196" s="401"/>
      <c r="AJ196" s="401"/>
      <c r="AK196" s="401"/>
      <c r="AL196" s="401"/>
      <c r="AM196" s="401"/>
      <c r="AN196" s="401"/>
      <c r="AO196" s="401"/>
      <c r="AP196" s="401"/>
      <c r="AQ196" s="401"/>
      <c r="AR196" s="401"/>
      <c r="AS196" s="401"/>
      <c r="AT196" s="401"/>
      <c r="AU196" s="401"/>
      <c r="AV196" s="401"/>
      <c r="AW196" s="401"/>
      <c r="AX196" s="401"/>
      <c r="AY196" s="401"/>
      <c r="AZ196" s="402"/>
      <c r="BA196" s="403"/>
      <c r="BB196" s="403"/>
      <c r="BC196" s="403"/>
      <c r="BD196" s="403"/>
      <c r="BE196" s="403"/>
      <c r="BF196" s="403"/>
      <c r="BG196" s="403"/>
      <c r="BH196" s="403"/>
      <c r="BI196" s="403"/>
      <c r="BJ196" s="403"/>
      <c r="BK196" s="403"/>
      <c r="BL196" s="403"/>
      <c r="BM196" s="403"/>
      <c r="BN196" s="403"/>
      <c r="BO196" s="403"/>
      <c r="BP196" s="403"/>
      <c r="BQ196" s="403"/>
      <c r="BR196" s="403"/>
      <c r="BS196" s="403"/>
      <c r="BT196" s="403"/>
      <c r="BU196" s="403"/>
      <c r="BV196" s="403"/>
      <c r="BW196" s="403"/>
      <c r="BX196" s="403"/>
      <c r="BY196" s="403"/>
      <c r="BZ196" s="403"/>
      <c r="CA196" s="403"/>
      <c r="CB196" s="403"/>
      <c r="CC196" s="403"/>
      <c r="CD196" s="403"/>
      <c r="CE196" s="403"/>
      <c r="CF196" s="403"/>
    </row>
    <row r="197" spans="1:84" ht="13.5" customHeight="1">
      <c r="A197" s="398"/>
      <c r="B197" s="398"/>
      <c r="C197" s="398"/>
      <c r="D197" s="399"/>
      <c r="E197" s="400"/>
      <c r="F197" s="400"/>
      <c r="G197" s="401"/>
      <c r="H197" s="401"/>
      <c r="I197" s="401"/>
      <c r="J197" s="401"/>
      <c r="K197" s="401"/>
      <c r="L197" s="401"/>
      <c r="M197" s="401"/>
      <c r="N197" s="401"/>
      <c r="O197" s="401"/>
      <c r="P197" s="401"/>
      <c r="Q197" s="401"/>
      <c r="R197" s="401"/>
      <c r="S197" s="401"/>
      <c r="T197" s="401"/>
      <c r="U197" s="401"/>
      <c r="V197" s="401"/>
      <c r="W197" s="401"/>
      <c r="X197" s="401"/>
      <c r="Y197" s="401"/>
      <c r="Z197" s="401"/>
      <c r="AA197" s="401"/>
      <c r="AB197" s="401"/>
      <c r="AC197" s="401"/>
      <c r="AD197" s="401"/>
      <c r="AE197" s="401"/>
      <c r="AF197" s="401"/>
      <c r="AG197" s="401"/>
      <c r="AH197" s="401"/>
      <c r="AI197" s="401"/>
      <c r="AJ197" s="401"/>
      <c r="AK197" s="401"/>
      <c r="AL197" s="401"/>
      <c r="AM197" s="401"/>
      <c r="AN197" s="401"/>
      <c r="AO197" s="401"/>
      <c r="AP197" s="401"/>
      <c r="AQ197" s="401"/>
      <c r="AR197" s="401"/>
      <c r="AS197" s="401"/>
      <c r="AT197" s="401"/>
      <c r="AU197" s="401"/>
      <c r="AV197" s="401"/>
      <c r="AW197" s="401"/>
      <c r="AX197" s="401"/>
      <c r="AY197" s="401"/>
      <c r="AZ197" s="402"/>
      <c r="BA197" s="403"/>
      <c r="BB197" s="403"/>
      <c r="BC197" s="403"/>
      <c r="BD197" s="403"/>
      <c r="BE197" s="403"/>
      <c r="BF197" s="403"/>
      <c r="BG197" s="403"/>
      <c r="BH197" s="403"/>
      <c r="BI197" s="403"/>
      <c r="BJ197" s="403"/>
      <c r="BK197" s="403"/>
      <c r="BL197" s="403"/>
      <c r="BM197" s="403"/>
      <c r="BN197" s="403"/>
      <c r="BO197" s="403"/>
      <c r="BP197" s="403"/>
      <c r="BQ197" s="403"/>
      <c r="BR197" s="403"/>
      <c r="BS197" s="403"/>
      <c r="BT197" s="403"/>
      <c r="BU197" s="403"/>
      <c r="BV197" s="403"/>
      <c r="BW197" s="403"/>
      <c r="BX197" s="403"/>
      <c r="BY197" s="403"/>
      <c r="BZ197" s="403"/>
      <c r="CA197" s="403"/>
      <c r="CB197" s="403"/>
      <c r="CC197" s="403"/>
      <c r="CD197" s="403"/>
      <c r="CE197" s="403"/>
      <c r="CF197" s="403"/>
    </row>
    <row r="198" spans="1:84" ht="13.5" customHeight="1">
      <c r="A198" s="398"/>
      <c r="B198" s="398"/>
      <c r="C198" s="398"/>
      <c r="D198" s="399"/>
      <c r="E198" s="400"/>
      <c r="F198" s="400"/>
      <c r="G198" s="401"/>
      <c r="H198" s="401"/>
      <c r="I198" s="401"/>
      <c r="J198" s="401"/>
      <c r="K198" s="401"/>
      <c r="L198" s="401"/>
      <c r="M198" s="401"/>
      <c r="N198" s="401"/>
      <c r="O198" s="401"/>
      <c r="P198" s="401"/>
      <c r="Q198" s="401"/>
      <c r="R198" s="401"/>
      <c r="S198" s="401"/>
      <c r="T198" s="401"/>
      <c r="U198" s="401"/>
      <c r="V198" s="401"/>
      <c r="W198" s="401"/>
      <c r="X198" s="401"/>
      <c r="Y198" s="401"/>
      <c r="Z198" s="401"/>
      <c r="AA198" s="401"/>
      <c r="AB198" s="401"/>
      <c r="AC198" s="401"/>
      <c r="AD198" s="401"/>
      <c r="AE198" s="401"/>
      <c r="AF198" s="401"/>
      <c r="AG198" s="401"/>
      <c r="AH198" s="401"/>
      <c r="AI198" s="401"/>
      <c r="AJ198" s="401"/>
      <c r="AK198" s="401"/>
      <c r="AL198" s="401"/>
      <c r="AM198" s="401"/>
      <c r="AN198" s="401"/>
      <c r="AO198" s="401"/>
      <c r="AP198" s="401"/>
      <c r="AQ198" s="401"/>
      <c r="AR198" s="401"/>
      <c r="AS198" s="401"/>
      <c r="AT198" s="401"/>
      <c r="AU198" s="401"/>
      <c r="AV198" s="401"/>
      <c r="AW198" s="401"/>
      <c r="AX198" s="401"/>
      <c r="AY198" s="401"/>
      <c r="AZ198" s="402"/>
      <c r="BA198" s="403"/>
      <c r="BB198" s="403"/>
      <c r="BC198" s="403"/>
      <c r="BD198" s="403"/>
      <c r="BE198" s="403"/>
      <c r="BF198" s="403"/>
      <c r="BG198" s="403"/>
      <c r="BH198" s="403"/>
      <c r="BI198" s="403"/>
      <c r="BJ198" s="403"/>
      <c r="BK198" s="403"/>
      <c r="BL198" s="403"/>
      <c r="BM198" s="403"/>
      <c r="BN198" s="403"/>
      <c r="BO198" s="403"/>
      <c r="BP198" s="403"/>
      <c r="BQ198" s="403"/>
      <c r="BR198" s="403"/>
      <c r="BS198" s="403"/>
      <c r="BT198" s="403"/>
      <c r="BU198" s="403"/>
      <c r="BV198" s="403"/>
      <c r="BW198" s="403"/>
      <c r="BX198" s="403"/>
      <c r="BY198" s="403"/>
      <c r="BZ198" s="403"/>
      <c r="CA198" s="403"/>
      <c r="CB198" s="403"/>
      <c r="CC198" s="403"/>
      <c r="CD198" s="403"/>
      <c r="CE198" s="403"/>
      <c r="CF198" s="403"/>
    </row>
    <row r="199" spans="1:84" ht="13.5" customHeight="1">
      <c r="A199" s="398"/>
      <c r="B199" s="398"/>
      <c r="C199" s="398"/>
      <c r="D199" s="399"/>
      <c r="E199" s="400"/>
      <c r="F199" s="400"/>
      <c r="G199" s="401"/>
      <c r="H199" s="401"/>
      <c r="I199" s="401"/>
      <c r="J199" s="401"/>
      <c r="K199" s="401"/>
      <c r="L199" s="401"/>
      <c r="M199" s="401"/>
      <c r="N199" s="401"/>
      <c r="O199" s="401"/>
      <c r="P199" s="401"/>
      <c r="Q199" s="401"/>
      <c r="R199" s="401"/>
      <c r="S199" s="401"/>
      <c r="T199" s="401"/>
      <c r="U199" s="401"/>
      <c r="V199" s="401"/>
      <c r="W199" s="401"/>
      <c r="X199" s="401"/>
      <c r="Y199" s="401"/>
      <c r="Z199" s="401"/>
      <c r="AA199" s="401"/>
      <c r="AB199" s="401"/>
      <c r="AC199" s="401"/>
      <c r="AD199" s="401"/>
      <c r="AE199" s="401"/>
      <c r="AF199" s="401"/>
      <c r="AG199" s="401"/>
      <c r="AH199" s="401"/>
      <c r="AI199" s="401"/>
      <c r="AJ199" s="401"/>
      <c r="AK199" s="401"/>
      <c r="AL199" s="401"/>
      <c r="AM199" s="401"/>
      <c r="AN199" s="401"/>
      <c r="AO199" s="401"/>
      <c r="AP199" s="401"/>
      <c r="AQ199" s="401"/>
      <c r="AR199" s="401"/>
      <c r="AS199" s="401"/>
      <c r="AT199" s="401"/>
      <c r="AU199" s="401"/>
      <c r="AV199" s="401"/>
      <c r="AW199" s="401"/>
      <c r="AX199" s="401"/>
      <c r="AY199" s="401"/>
      <c r="AZ199" s="402"/>
      <c r="BA199" s="403"/>
      <c r="BB199" s="403"/>
      <c r="BC199" s="403"/>
      <c r="BD199" s="403"/>
      <c r="BE199" s="403"/>
      <c r="BF199" s="403"/>
      <c r="BG199" s="403"/>
      <c r="BH199" s="403"/>
      <c r="BI199" s="403"/>
      <c r="BJ199" s="403"/>
      <c r="BK199" s="403"/>
      <c r="BL199" s="403"/>
      <c r="BM199" s="403"/>
      <c r="BN199" s="403"/>
      <c r="BO199" s="403"/>
      <c r="BP199" s="403"/>
      <c r="BQ199" s="403"/>
      <c r="BR199" s="403"/>
      <c r="BS199" s="403"/>
      <c r="BT199" s="403"/>
      <c r="BU199" s="403"/>
      <c r="BV199" s="403"/>
      <c r="BW199" s="403"/>
      <c r="BX199" s="403"/>
      <c r="BY199" s="403"/>
      <c r="BZ199" s="403"/>
      <c r="CA199" s="403"/>
      <c r="CB199" s="403"/>
      <c r="CC199" s="403"/>
      <c r="CD199" s="403"/>
      <c r="CE199" s="403"/>
      <c r="CF199" s="403"/>
    </row>
    <row r="200" spans="1:84" ht="13.5" customHeight="1">
      <c r="A200" s="398"/>
      <c r="B200" s="398"/>
      <c r="C200" s="398"/>
      <c r="D200" s="399"/>
      <c r="E200" s="400"/>
      <c r="F200" s="400"/>
      <c r="G200" s="401"/>
      <c r="H200" s="401"/>
      <c r="I200" s="401"/>
      <c r="J200" s="401"/>
      <c r="K200" s="401"/>
      <c r="L200" s="401"/>
      <c r="M200" s="401"/>
      <c r="N200" s="401"/>
      <c r="O200" s="401"/>
      <c r="P200" s="401"/>
      <c r="Q200" s="401"/>
      <c r="R200" s="401"/>
      <c r="S200" s="401"/>
      <c r="T200" s="401"/>
      <c r="U200" s="401"/>
      <c r="V200" s="401"/>
      <c r="W200" s="401"/>
      <c r="X200" s="401"/>
      <c r="Y200" s="401"/>
      <c r="Z200" s="401"/>
      <c r="AA200" s="401"/>
      <c r="AB200" s="401"/>
      <c r="AC200" s="401"/>
      <c r="AD200" s="401"/>
      <c r="AE200" s="401"/>
      <c r="AF200" s="401"/>
      <c r="AG200" s="401"/>
      <c r="AH200" s="401"/>
      <c r="AI200" s="401"/>
      <c r="AJ200" s="401"/>
      <c r="AK200" s="401"/>
      <c r="AL200" s="401"/>
      <c r="AM200" s="401"/>
      <c r="AN200" s="401"/>
      <c r="AO200" s="401"/>
      <c r="AP200" s="401"/>
      <c r="AQ200" s="401"/>
      <c r="AR200" s="401"/>
      <c r="AS200" s="401"/>
      <c r="AT200" s="401"/>
      <c r="AU200" s="401"/>
      <c r="AV200" s="401"/>
      <c r="AW200" s="401"/>
      <c r="AX200" s="401"/>
      <c r="AY200" s="401"/>
      <c r="AZ200" s="402"/>
      <c r="BA200" s="403"/>
      <c r="BB200" s="403"/>
      <c r="BC200" s="403"/>
      <c r="BD200" s="403"/>
      <c r="BE200" s="403"/>
      <c r="BF200" s="403"/>
      <c r="BG200" s="403"/>
      <c r="BH200" s="403"/>
      <c r="BI200" s="403"/>
      <c r="BJ200" s="403"/>
      <c r="BK200" s="403"/>
      <c r="BL200" s="403"/>
      <c r="BM200" s="403"/>
      <c r="BN200" s="403"/>
      <c r="BO200" s="403"/>
      <c r="BP200" s="403"/>
      <c r="BQ200" s="403"/>
      <c r="BR200" s="403"/>
      <c r="BS200" s="403"/>
      <c r="BT200" s="403"/>
      <c r="BU200" s="403"/>
      <c r="BV200" s="403"/>
      <c r="BW200" s="403"/>
      <c r="BX200" s="403"/>
      <c r="BY200" s="403"/>
      <c r="BZ200" s="403"/>
      <c r="CA200" s="403"/>
      <c r="CB200" s="403"/>
      <c r="CC200" s="403"/>
      <c r="CD200" s="403"/>
      <c r="CE200" s="403"/>
      <c r="CF200" s="403"/>
    </row>
    <row r="201" spans="1:84" ht="13.5" customHeight="1">
      <c r="A201" s="398"/>
      <c r="B201" s="398"/>
      <c r="C201" s="398"/>
      <c r="D201" s="399"/>
      <c r="E201" s="400"/>
      <c r="F201" s="400"/>
      <c r="G201" s="401"/>
      <c r="H201" s="401"/>
      <c r="I201" s="401"/>
      <c r="J201" s="401"/>
      <c r="K201" s="401"/>
      <c r="L201" s="401"/>
      <c r="M201" s="401"/>
      <c r="N201" s="401"/>
      <c r="O201" s="401"/>
      <c r="P201" s="401"/>
      <c r="Q201" s="401"/>
      <c r="R201" s="401"/>
      <c r="S201" s="401"/>
      <c r="T201" s="401"/>
      <c r="U201" s="401"/>
      <c r="V201" s="401"/>
      <c r="W201" s="401"/>
      <c r="X201" s="401"/>
      <c r="Y201" s="401"/>
      <c r="Z201" s="401"/>
      <c r="AA201" s="401"/>
      <c r="AB201" s="401"/>
      <c r="AC201" s="401"/>
      <c r="AD201" s="401"/>
      <c r="AE201" s="401"/>
      <c r="AF201" s="401"/>
      <c r="AG201" s="401"/>
      <c r="AH201" s="401"/>
      <c r="AI201" s="401"/>
      <c r="AJ201" s="401"/>
      <c r="AK201" s="401"/>
      <c r="AL201" s="401"/>
      <c r="AM201" s="401"/>
      <c r="AN201" s="401"/>
      <c r="AO201" s="401"/>
      <c r="AP201" s="401"/>
      <c r="AQ201" s="401"/>
      <c r="AR201" s="401"/>
      <c r="AS201" s="401"/>
      <c r="AT201" s="401"/>
      <c r="AU201" s="401"/>
      <c r="AV201" s="401"/>
      <c r="AW201" s="401"/>
      <c r="AX201" s="401"/>
      <c r="AY201" s="401"/>
      <c r="AZ201" s="402"/>
      <c r="BA201" s="403"/>
      <c r="BB201" s="403"/>
      <c r="BC201" s="403"/>
      <c r="BD201" s="403"/>
      <c r="BE201" s="403"/>
      <c r="BF201" s="403"/>
      <c r="BG201" s="403"/>
      <c r="BH201" s="403"/>
      <c r="BI201" s="403"/>
      <c r="BJ201" s="403"/>
      <c r="BK201" s="403"/>
      <c r="BL201" s="403"/>
      <c r="BM201" s="403"/>
      <c r="BN201" s="403"/>
      <c r="BO201" s="403"/>
      <c r="BP201" s="403"/>
      <c r="BQ201" s="403"/>
      <c r="BR201" s="403"/>
      <c r="BS201" s="403"/>
      <c r="BT201" s="403"/>
      <c r="BU201" s="403"/>
      <c r="BV201" s="403"/>
      <c r="BW201" s="403"/>
      <c r="BX201" s="403"/>
      <c r="BY201" s="403"/>
      <c r="BZ201" s="403"/>
      <c r="CA201" s="403"/>
      <c r="CB201" s="403"/>
      <c r="CC201" s="403"/>
      <c r="CD201" s="403"/>
      <c r="CE201" s="403"/>
      <c r="CF201" s="403"/>
    </row>
    <row r="202" spans="1:84" ht="13.5" customHeight="1">
      <c r="A202" s="398"/>
      <c r="B202" s="398"/>
      <c r="C202" s="398"/>
      <c r="D202" s="399"/>
      <c r="E202" s="400"/>
      <c r="F202" s="400"/>
      <c r="G202" s="401"/>
      <c r="H202" s="401"/>
      <c r="I202" s="401"/>
      <c r="J202" s="401"/>
      <c r="K202" s="401"/>
      <c r="L202" s="401"/>
      <c r="M202" s="401"/>
      <c r="N202" s="401"/>
      <c r="O202" s="401"/>
      <c r="P202" s="401"/>
      <c r="Q202" s="401"/>
      <c r="R202" s="401"/>
      <c r="S202" s="401"/>
      <c r="T202" s="401"/>
      <c r="U202" s="401"/>
      <c r="V202" s="401"/>
      <c r="W202" s="401"/>
      <c r="X202" s="401"/>
      <c r="Y202" s="401"/>
      <c r="Z202" s="401"/>
      <c r="AA202" s="401"/>
      <c r="AB202" s="401"/>
      <c r="AC202" s="401"/>
      <c r="AD202" s="401"/>
      <c r="AE202" s="401"/>
      <c r="AF202" s="401"/>
      <c r="AG202" s="401"/>
      <c r="AH202" s="401"/>
      <c r="AI202" s="401"/>
      <c r="AJ202" s="401"/>
      <c r="AK202" s="401"/>
      <c r="AL202" s="401"/>
      <c r="AM202" s="401"/>
      <c r="AN202" s="401"/>
      <c r="AO202" s="401"/>
      <c r="AP202" s="401"/>
      <c r="AQ202" s="401"/>
      <c r="AR202" s="401"/>
      <c r="AS202" s="401"/>
      <c r="AT202" s="401"/>
      <c r="AU202" s="401"/>
      <c r="AV202" s="401"/>
      <c r="AW202" s="401"/>
      <c r="AX202" s="401"/>
      <c r="AY202" s="401"/>
      <c r="AZ202" s="402"/>
      <c r="BA202" s="403"/>
      <c r="BB202" s="403"/>
      <c r="BC202" s="403"/>
      <c r="BD202" s="403"/>
      <c r="BE202" s="403"/>
      <c r="BF202" s="403"/>
      <c r="BG202" s="403"/>
      <c r="BH202" s="403"/>
      <c r="BI202" s="403"/>
      <c r="BJ202" s="403"/>
      <c r="BK202" s="403"/>
      <c r="BL202" s="403"/>
      <c r="BM202" s="403"/>
      <c r="BN202" s="403"/>
      <c r="BO202" s="403"/>
      <c r="BP202" s="403"/>
      <c r="BQ202" s="403"/>
      <c r="BR202" s="403"/>
      <c r="BS202" s="403"/>
      <c r="BT202" s="403"/>
      <c r="BU202" s="403"/>
      <c r="BV202" s="403"/>
      <c r="BW202" s="403"/>
      <c r="BX202" s="403"/>
      <c r="BY202" s="403"/>
      <c r="BZ202" s="403"/>
      <c r="CA202" s="403"/>
      <c r="CB202" s="403"/>
      <c r="CC202" s="403"/>
      <c r="CD202" s="403"/>
      <c r="CE202" s="403"/>
      <c r="CF202" s="403"/>
    </row>
    <row r="203" spans="1:84" ht="13.5" customHeight="1">
      <c r="A203" s="398"/>
      <c r="B203" s="398"/>
      <c r="C203" s="398"/>
      <c r="D203" s="399"/>
      <c r="E203" s="400"/>
      <c r="F203" s="400"/>
      <c r="G203" s="401"/>
      <c r="H203" s="401"/>
      <c r="I203" s="401"/>
      <c r="J203" s="401"/>
      <c r="K203" s="401"/>
      <c r="L203" s="401"/>
      <c r="M203" s="401"/>
      <c r="N203" s="401"/>
      <c r="O203" s="401"/>
      <c r="P203" s="401"/>
      <c r="Q203" s="401"/>
      <c r="R203" s="401"/>
      <c r="S203" s="401"/>
      <c r="T203" s="401"/>
      <c r="U203" s="401"/>
      <c r="V203" s="401"/>
      <c r="W203" s="401"/>
      <c r="X203" s="401"/>
      <c r="Y203" s="401"/>
      <c r="Z203" s="401"/>
      <c r="AA203" s="401"/>
      <c r="AB203" s="401"/>
      <c r="AC203" s="401"/>
      <c r="AD203" s="401"/>
      <c r="AE203" s="401"/>
      <c r="AF203" s="401"/>
      <c r="AG203" s="401"/>
      <c r="AH203" s="401"/>
      <c r="AI203" s="401"/>
      <c r="AJ203" s="401"/>
      <c r="AK203" s="401"/>
      <c r="AL203" s="401"/>
      <c r="AM203" s="401"/>
      <c r="AN203" s="401"/>
      <c r="AO203" s="401"/>
      <c r="AP203" s="401"/>
      <c r="AQ203" s="401"/>
      <c r="AR203" s="401"/>
      <c r="AS203" s="401"/>
      <c r="AT203" s="401"/>
      <c r="AU203" s="401"/>
      <c r="AV203" s="401"/>
      <c r="AW203" s="401"/>
      <c r="AX203" s="401"/>
      <c r="AY203" s="401"/>
      <c r="AZ203" s="402"/>
      <c r="BA203" s="403"/>
      <c r="BB203" s="403"/>
      <c r="BC203" s="403"/>
      <c r="BD203" s="403"/>
      <c r="BE203" s="403"/>
      <c r="BF203" s="403"/>
      <c r="BG203" s="403"/>
      <c r="BH203" s="403"/>
      <c r="BI203" s="403"/>
      <c r="BJ203" s="403"/>
      <c r="BK203" s="403"/>
      <c r="BL203" s="403"/>
      <c r="BM203" s="403"/>
      <c r="BN203" s="403"/>
      <c r="BO203" s="403"/>
      <c r="BP203" s="403"/>
      <c r="BQ203" s="403"/>
      <c r="BR203" s="403"/>
      <c r="BS203" s="403"/>
      <c r="BT203" s="403"/>
      <c r="BU203" s="403"/>
      <c r="BV203" s="403"/>
      <c r="BW203" s="403"/>
      <c r="BX203" s="403"/>
      <c r="BY203" s="403"/>
      <c r="BZ203" s="403"/>
      <c r="CA203" s="403"/>
      <c r="CB203" s="403"/>
      <c r="CC203" s="403"/>
      <c r="CD203" s="403"/>
      <c r="CE203" s="403"/>
      <c r="CF203" s="403"/>
    </row>
    <row r="204" spans="1:84" ht="13.5" customHeight="1">
      <c r="A204" s="398"/>
      <c r="B204" s="398"/>
      <c r="C204" s="398"/>
      <c r="D204" s="399"/>
      <c r="E204" s="400"/>
      <c r="F204" s="400"/>
      <c r="G204" s="401"/>
      <c r="H204" s="401"/>
      <c r="I204" s="401"/>
      <c r="J204" s="401"/>
      <c r="K204" s="401"/>
      <c r="L204" s="401"/>
      <c r="M204" s="401"/>
      <c r="N204" s="401"/>
      <c r="O204" s="401"/>
      <c r="P204" s="401"/>
      <c r="Q204" s="401"/>
      <c r="R204" s="401"/>
      <c r="S204" s="401"/>
      <c r="T204" s="401"/>
      <c r="U204" s="401"/>
      <c r="V204" s="401"/>
      <c r="W204" s="401"/>
      <c r="X204" s="401"/>
      <c r="Y204" s="401"/>
      <c r="Z204" s="401"/>
      <c r="AA204" s="401"/>
      <c r="AB204" s="401"/>
      <c r="AC204" s="401"/>
      <c r="AD204" s="401"/>
      <c r="AE204" s="401"/>
      <c r="AF204" s="401"/>
      <c r="AG204" s="401"/>
      <c r="AH204" s="401"/>
      <c r="AI204" s="401"/>
      <c r="AJ204" s="401"/>
      <c r="AK204" s="401"/>
      <c r="AL204" s="401"/>
      <c r="AM204" s="401"/>
      <c r="AN204" s="401"/>
      <c r="AO204" s="401"/>
      <c r="AP204" s="401"/>
      <c r="AQ204" s="401"/>
      <c r="AR204" s="401"/>
      <c r="AS204" s="401"/>
      <c r="AT204" s="401"/>
      <c r="AU204" s="401"/>
      <c r="AV204" s="401"/>
      <c r="AW204" s="401"/>
      <c r="AX204" s="401"/>
      <c r="AY204" s="401"/>
      <c r="AZ204" s="402"/>
      <c r="BA204" s="403"/>
      <c r="BB204" s="403"/>
      <c r="BC204" s="403"/>
      <c r="BD204" s="403"/>
      <c r="BE204" s="403"/>
      <c r="BF204" s="403"/>
      <c r="BG204" s="403"/>
      <c r="BH204" s="403"/>
      <c r="BI204" s="403"/>
      <c r="BJ204" s="403"/>
      <c r="BK204" s="403"/>
      <c r="BL204" s="403"/>
      <c r="BM204" s="403"/>
      <c r="BN204" s="403"/>
      <c r="BO204" s="403"/>
      <c r="BP204" s="403"/>
      <c r="BQ204" s="403"/>
      <c r="BR204" s="403"/>
      <c r="BS204" s="403"/>
      <c r="BT204" s="403"/>
      <c r="BU204" s="403"/>
      <c r="BV204" s="403"/>
      <c r="BW204" s="403"/>
      <c r="BX204" s="403"/>
      <c r="BY204" s="403"/>
      <c r="BZ204" s="403"/>
      <c r="CA204" s="403"/>
      <c r="CB204" s="403"/>
      <c r="CC204" s="403"/>
      <c r="CD204" s="403"/>
      <c r="CE204" s="403"/>
      <c r="CF204" s="403"/>
    </row>
    <row r="205" spans="1:84" ht="13.5" customHeight="1">
      <c r="A205" s="398"/>
      <c r="B205" s="398"/>
      <c r="C205" s="398"/>
      <c r="D205" s="399"/>
      <c r="E205" s="400"/>
      <c r="F205" s="400"/>
      <c r="G205" s="401"/>
      <c r="H205" s="401"/>
      <c r="I205" s="401"/>
      <c r="J205" s="401"/>
      <c r="K205" s="401"/>
      <c r="L205" s="401"/>
      <c r="M205" s="401"/>
      <c r="N205" s="401"/>
      <c r="O205" s="401"/>
      <c r="P205" s="401"/>
      <c r="Q205" s="401"/>
      <c r="R205" s="401"/>
      <c r="S205" s="401"/>
      <c r="T205" s="401"/>
      <c r="U205" s="401"/>
      <c r="V205" s="401"/>
      <c r="W205" s="401"/>
      <c r="X205" s="401"/>
      <c r="Y205" s="401"/>
      <c r="Z205" s="401"/>
      <c r="AA205" s="401"/>
      <c r="AB205" s="401"/>
      <c r="AC205" s="401"/>
      <c r="AD205" s="401"/>
      <c r="AE205" s="401"/>
      <c r="AF205" s="401"/>
      <c r="AG205" s="401"/>
      <c r="AH205" s="401"/>
      <c r="AI205" s="401"/>
      <c r="AJ205" s="401"/>
      <c r="AK205" s="401"/>
      <c r="AL205" s="401"/>
      <c r="AM205" s="401"/>
      <c r="AN205" s="401"/>
      <c r="AO205" s="401"/>
      <c r="AP205" s="401"/>
      <c r="AQ205" s="401"/>
      <c r="AR205" s="401"/>
      <c r="AS205" s="401"/>
      <c r="AT205" s="401"/>
      <c r="AU205" s="401"/>
      <c r="AV205" s="401"/>
      <c r="AW205" s="401"/>
      <c r="AX205" s="401"/>
      <c r="AY205" s="401"/>
      <c r="AZ205" s="402"/>
      <c r="BA205" s="403"/>
      <c r="BB205" s="403"/>
      <c r="BC205" s="403"/>
      <c r="BD205" s="403"/>
      <c r="BE205" s="403"/>
      <c r="BF205" s="403"/>
      <c r="BG205" s="403"/>
      <c r="BH205" s="403"/>
      <c r="BI205" s="403"/>
      <c r="BJ205" s="403"/>
      <c r="BK205" s="403"/>
      <c r="BL205" s="403"/>
      <c r="BM205" s="403"/>
      <c r="BN205" s="403"/>
      <c r="BO205" s="403"/>
      <c r="BP205" s="403"/>
      <c r="BQ205" s="403"/>
      <c r="BR205" s="403"/>
      <c r="BS205" s="403"/>
      <c r="BT205" s="403"/>
      <c r="BU205" s="403"/>
      <c r="BV205" s="403"/>
      <c r="BW205" s="403"/>
      <c r="BX205" s="403"/>
      <c r="BY205" s="403"/>
      <c r="BZ205" s="403"/>
      <c r="CA205" s="403"/>
      <c r="CB205" s="403"/>
      <c r="CC205" s="403"/>
      <c r="CD205" s="403"/>
      <c r="CE205" s="403"/>
      <c r="CF205" s="403"/>
    </row>
    <row r="206" spans="1:84" ht="13.5" customHeight="1">
      <c r="A206" s="398"/>
      <c r="B206" s="398"/>
      <c r="C206" s="398"/>
      <c r="D206" s="399"/>
      <c r="E206" s="400"/>
      <c r="F206" s="400"/>
      <c r="G206" s="401"/>
      <c r="H206" s="401"/>
      <c r="I206" s="401"/>
      <c r="J206" s="401"/>
      <c r="K206" s="401"/>
      <c r="L206" s="401"/>
      <c r="M206" s="401"/>
      <c r="N206" s="401"/>
      <c r="O206" s="401"/>
      <c r="P206" s="401"/>
      <c r="Q206" s="401"/>
      <c r="R206" s="401"/>
      <c r="S206" s="401"/>
      <c r="T206" s="401"/>
      <c r="U206" s="401"/>
      <c r="V206" s="401"/>
      <c r="W206" s="401"/>
      <c r="X206" s="401"/>
      <c r="Y206" s="401"/>
      <c r="Z206" s="401"/>
      <c r="AA206" s="401"/>
      <c r="AB206" s="401"/>
      <c r="AC206" s="401"/>
      <c r="AD206" s="401"/>
      <c r="AE206" s="401"/>
      <c r="AF206" s="401"/>
      <c r="AG206" s="401"/>
      <c r="AH206" s="401"/>
      <c r="AI206" s="401"/>
      <c r="AJ206" s="401"/>
      <c r="AK206" s="401"/>
      <c r="AL206" s="401"/>
      <c r="AM206" s="401"/>
      <c r="AN206" s="401"/>
      <c r="AO206" s="401"/>
      <c r="AP206" s="401"/>
      <c r="AQ206" s="401"/>
      <c r="AR206" s="401"/>
      <c r="AS206" s="401"/>
      <c r="AT206" s="401"/>
      <c r="AU206" s="401"/>
      <c r="AV206" s="401"/>
      <c r="AW206" s="401"/>
      <c r="AX206" s="401"/>
      <c r="AY206" s="401"/>
      <c r="AZ206" s="402"/>
      <c r="BA206" s="403"/>
      <c r="BB206" s="403"/>
      <c r="BC206" s="403"/>
      <c r="BD206" s="403"/>
      <c r="BE206" s="403"/>
      <c r="BF206" s="403"/>
      <c r="BG206" s="403"/>
      <c r="BH206" s="403"/>
      <c r="BI206" s="403"/>
      <c r="BJ206" s="403"/>
      <c r="BK206" s="403"/>
      <c r="BL206" s="403"/>
      <c r="BM206" s="403"/>
      <c r="BN206" s="403"/>
      <c r="BO206" s="403"/>
      <c r="BP206" s="403"/>
      <c r="BQ206" s="403"/>
      <c r="BR206" s="403"/>
      <c r="BS206" s="403"/>
      <c r="BT206" s="403"/>
      <c r="BU206" s="403"/>
      <c r="BV206" s="403"/>
      <c r="BW206" s="403"/>
      <c r="BX206" s="403"/>
      <c r="BY206" s="403"/>
      <c r="BZ206" s="403"/>
      <c r="CA206" s="403"/>
      <c r="CB206" s="403"/>
      <c r="CC206" s="403"/>
      <c r="CD206" s="403"/>
      <c r="CE206" s="403"/>
      <c r="CF206" s="403"/>
    </row>
    <row r="207" spans="1:84" ht="13.5" customHeight="1">
      <c r="A207" s="398"/>
      <c r="B207" s="398"/>
      <c r="C207" s="398"/>
      <c r="D207" s="399"/>
      <c r="E207" s="400"/>
      <c r="F207" s="400"/>
      <c r="G207" s="401"/>
      <c r="H207" s="401"/>
      <c r="I207" s="401"/>
      <c r="J207" s="401"/>
      <c r="K207" s="401"/>
      <c r="L207" s="401"/>
      <c r="M207" s="401"/>
      <c r="N207" s="401"/>
      <c r="O207" s="401"/>
      <c r="P207" s="401"/>
      <c r="Q207" s="401"/>
      <c r="R207" s="401"/>
      <c r="S207" s="401"/>
      <c r="T207" s="401"/>
      <c r="U207" s="401"/>
      <c r="V207" s="401"/>
      <c r="W207" s="401"/>
      <c r="X207" s="401"/>
      <c r="Y207" s="401"/>
      <c r="Z207" s="401"/>
      <c r="AA207" s="401"/>
      <c r="AB207" s="401"/>
      <c r="AC207" s="401"/>
      <c r="AD207" s="401"/>
      <c r="AE207" s="401"/>
      <c r="AF207" s="401"/>
      <c r="AG207" s="401"/>
      <c r="AH207" s="401"/>
      <c r="AI207" s="401"/>
      <c r="AJ207" s="401"/>
      <c r="AK207" s="401"/>
      <c r="AL207" s="401"/>
      <c r="AM207" s="401"/>
      <c r="AN207" s="401"/>
      <c r="AO207" s="401"/>
      <c r="AP207" s="401"/>
      <c r="AQ207" s="401"/>
      <c r="AR207" s="401"/>
      <c r="AS207" s="401"/>
      <c r="AT207" s="401"/>
      <c r="AU207" s="401"/>
      <c r="AV207" s="401"/>
      <c r="AW207" s="401"/>
      <c r="AX207" s="401"/>
      <c r="AY207" s="401"/>
      <c r="AZ207" s="402"/>
      <c r="BA207" s="403"/>
      <c r="BB207" s="403"/>
      <c r="BC207" s="403"/>
      <c r="BD207" s="403"/>
      <c r="BE207" s="403"/>
      <c r="BF207" s="403"/>
      <c r="BG207" s="403"/>
      <c r="BH207" s="403"/>
      <c r="BI207" s="403"/>
      <c r="BJ207" s="403"/>
      <c r="BK207" s="403"/>
      <c r="BL207" s="403"/>
      <c r="BM207" s="403"/>
      <c r="BN207" s="403"/>
      <c r="BO207" s="403"/>
      <c r="BP207" s="403"/>
      <c r="BQ207" s="403"/>
      <c r="BR207" s="403"/>
      <c r="BS207" s="403"/>
      <c r="BT207" s="403"/>
      <c r="BU207" s="403"/>
      <c r="BV207" s="403"/>
      <c r="BW207" s="403"/>
      <c r="BX207" s="403"/>
      <c r="BY207" s="403"/>
      <c r="BZ207" s="403"/>
      <c r="CA207" s="403"/>
      <c r="CB207" s="403"/>
      <c r="CC207" s="403"/>
      <c r="CD207" s="403"/>
      <c r="CE207" s="403"/>
      <c r="CF207" s="403"/>
    </row>
    <row r="208" spans="1:84" ht="13.5" customHeight="1">
      <c r="A208" s="398"/>
      <c r="B208" s="398"/>
      <c r="C208" s="398"/>
      <c r="D208" s="399"/>
      <c r="E208" s="400"/>
      <c r="F208" s="400"/>
      <c r="G208" s="401"/>
      <c r="H208" s="401"/>
      <c r="I208" s="401"/>
      <c r="J208" s="401"/>
      <c r="K208" s="401"/>
      <c r="L208" s="401"/>
      <c r="M208" s="401"/>
      <c r="N208" s="401"/>
      <c r="O208" s="401"/>
      <c r="P208" s="401"/>
      <c r="Q208" s="401"/>
      <c r="R208" s="401"/>
      <c r="S208" s="401"/>
      <c r="T208" s="401"/>
      <c r="U208" s="401"/>
      <c r="V208" s="401"/>
      <c r="W208" s="401"/>
      <c r="X208" s="401"/>
      <c r="Y208" s="401"/>
      <c r="Z208" s="401"/>
      <c r="AA208" s="401"/>
      <c r="AB208" s="401"/>
      <c r="AC208" s="401"/>
      <c r="AD208" s="401"/>
      <c r="AE208" s="401"/>
      <c r="AF208" s="401"/>
      <c r="AG208" s="401"/>
      <c r="AH208" s="401"/>
      <c r="AI208" s="401"/>
      <c r="AJ208" s="401"/>
      <c r="AK208" s="401"/>
      <c r="AL208" s="401"/>
      <c r="AM208" s="401"/>
      <c r="AN208" s="401"/>
      <c r="AO208" s="401"/>
      <c r="AP208" s="401"/>
      <c r="AQ208" s="401"/>
      <c r="AR208" s="401"/>
      <c r="AS208" s="401"/>
      <c r="AT208" s="401"/>
      <c r="AU208" s="401"/>
      <c r="AV208" s="401"/>
      <c r="AW208" s="401"/>
      <c r="AX208" s="401"/>
      <c r="AY208" s="401"/>
      <c r="AZ208" s="402"/>
      <c r="BA208" s="403"/>
      <c r="BB208" s="403"/>
      <c r="BC208" s="403"/>
      <c r="BD208" s="403"/>
      <c r="BE208" s="403"/>
      <c r="BF208" s="403"/>
      <c r="BG208" s="403"/>
      <c r="BH208" s="403"/>
      <c r="BI208" s="403"/>
      <c r="BJ208" s="403"/>
      <c r="BK208" s="403"/>
      <c r="BL208" s="403"/>
      <c r="BM208" s="403"/>
      <c r="BN208" s="403"/>
      <c r="BO208" s="403"/>
      <c r="BP208" s="403"/>
      <c r="BQ208" s="403"/>
      <c r="BR208" s="403"/>
      <c r="BS208" s="403"/>
      <c r="BT208" s="403"/>
      <c r="BU208" s="403"/>
      <c r="BV208" s="403"/>
      <c r="BW208" s="403"/>
      <c r="BX208" s="403"/>
      <c r="BY208" s="403"/>
      <c r="BZ208" s="403"/>
      <c r="CA208" s="403"/>
      <c r="CB208" s="403"/>
      <c r="CC208" s="403"/>
      <c r="CD208" s="403"/>
      <c r="CE208" s="403"/>
      <c r="CF208" s="403"/>
    </row>
    <row r="209" spans="1:84" ht="13.5" customHeight="1">
      <c r="A209" s="398"/>
      <c r="B209" s="398"/>
      <c r="C209" s="398"/>
      <c r="D209" s="399"/>
      <c r="E209" s="400"/>
      <c r="F209" s="400"/>
      <c r="G209" s="401"/>
      <c r="H209" s="401"/>
      <c r="I209" s="401"/>
      <c r="J209" s="401"/>
      <c r="K209" s="401"/>
      <c r="L209" s="401"/>
      <c r="M209" s="401"/>
      <c r="N209" s="401"/>
      <c r="O209" s="401"/>
      <c r="P209" s="401"/>
      <c r="Q209" s="401"/>
      <c r="R209" s="401"/>
      <c r="S209" s="401"/>
      <c r="T209" s="401"/>
      <c r="U209" s="401"/>
      <c r="V209" s="401"/>
      <c r="W209" s="401"/>
      <c r="X209" s="401"/>
      <c r="Y209" s="401"/>
      <c r="Z209" s="401"/>
      <c r="AA209" s="401"/>
      <c r="AB209" s="401"/>
      <c r="AC209" s="401"/>
      <c r="AD209" s="401"/>
      <c r="AE209" s="401"/>
      <c r="AF209" s="401"/>
      <c r="AG209" s="401"/>
      <c r="AH209" s="401"/>
      <c r="AI209" s="401"/>
      <c r="AJ209" s="401"/>
      <c r="AK209" s="401"/>
      <c r="AL209" s="401"/>
      <c r="AM209" s="401"/>
      <c r="AN209" s="401"/>
      <c r="AO209" s="401"/>
      <c r="AP209" s="401"/>
      <c r="AQ209" s="401"/>
      <c r="AR209" s="401"/>
      <c r="AS209" s="401"/>
      <c r="AT209" s="401"/>
      <c r="AU209" s="401"/>
      <c r="AV209" s="401"/>
      <c r="AW209" s="401"/>
      <c r="AX209" s="401"/>
      <c r="AY209" s="401"/>
      <c r="AZ209" s="402"/>
      <c r="BA209" s="403"/>
      <c r="BB209" s="403"/>
      <c r="BC209" s="403"/>
      <c r="BD209" s="403"/>
      <c r="BE209" s="403"/>
      <c r="BF209" s="403"/>
      <c r="BG209" s="403"/>
      <c r="BH209" s="403"/>
      <c r="BI209" s="403"/>
      <c r="BJ209" s="403"/>
      <c r="BK209" s="403"/>
      <c r="BL209" s="403"/>
      <c r="BM209" s="403"/>
      <c r="BN209" s="403"/>
      <c r="BO209" s="403"/>
      <c r="BP209" s="403"/>
      <c r="BQ209" s="403"/>
      <c r="BR209" s="403"/>
      <c r="BS209" s="403"/>
      <c r="BT209" s="403"/>
      <c r="BU209" s="403"/>
      <c r="BV209" s="403"/>
      <c r="BW209" s="403"/>
      <c r="BX209" s="403"/>
      <c r="BY209" s="403"/>
      <c r="BZ209" s="403"/>
      <c r="CA209" s="403"/>
      <c r="CB209" s="403"/>
      <c r="CC209" s="403"/>
      <c r="CD209" s="403"/>
      <c r="CE209" s="403"/>
      <c r="CF209" s="403"/>
    </row>
    <row r="210" spans="1:84" ht="13.5" customHeight="1">
      <c r="A210" s="398"/>
      <c r="B210" s="398"/>
      <c r="C210" s="398"/>
      <c r="D210" s="399"/>
      <c r="E210" s="400"/>
      <c r="F210" s="400"/>
      <c r="G210" s="401"/>
      <c r="H210" s="401"/>
      <c r="I210" s="401"/>
      <c r="J210" s="401"/>
      <c r="K210" s="401"/>
      <c r="L210" s="401"/>
      <c r="M210" s="401"/>
      <c r="N210" s="401"/>
      <c r="O210" s="401"/>
      <c r="P210" s="401"/>
      <c r="Q210" s="401"/>
      <c r="R210" s="401"/>
      <c r="S210" s="401"/>
      <c r="T210" s="401"/>
      <c r="U210" s="401"/>
      <c r="V210" s="401"/>
      <c r="W210" s="401"/>
      <c r="X210" s="401"/>
      <c r="Y210" s="401"/>
      <c r="Z210" s="401"/>
      <c r="AA210" s="401"/>
      <c r="AB210" s="401"/>
      <c r="AC210" s="401"/>
      <c r="AD210" s="401"/>
      <c r="AE210" s="401"/>
      <c r="AF210" s="401"/>
      <c r="AG210" s="401"/>
      <c r="AH210" s="401"/>
      <c r="AI210" s="401"/>
      <c r="AJ210" s="401"/>
      <c r="AK210" s="401"/>
      <c r="AL210" s="401"/>
      <c r="AM210" s="401"/>
      <c r="AN210" s="401"/>
      <c r="AO210" s="401"/>
      <c r="AP210" s="401"/>
      <c r="AQ210" s="401"/>
      <c r="AR210" s="401"/>
      <c r="AS210" s="401"/>
      <c r="AT210" s="401"/>
      <c r="AU210" s="401"/>
      <c r="AV210" s="401"/>
      <c r="AW210" s="401"/>
      <c r="AX210" s="401"/>
      <c r="AY210" s="401"/>
      <c r="AZ210" s="402"/>
      <c r="BA210" s="403"/>
      <c r="BB210" s="403"/>
      <c r="BC210" s="403"/>
      <c r="BD210" s="403"/>
      <c r="BE210" s="403"/>
      <c r="BF210" s="403"/>
      <c r="BG210" s="403"/>
      <c r="BH210" s="403"/>
      <c r="BI210" s="403"/>
      <c r="BJ210" s="403"/>
      <c r="BK210" s="403"/>
      <c r="BL210" s="403"/>
      <c r="BM210" s="403"/>
      <c r="BN210" s="403"/>
      <c r="BO210" s="403"/>
      <c r="BP210" s="403"/>
      <c r="BQ210" s="403"/>
      <c r="BR210" s="403"/>
      <c r="BS210" s="403"/>
      <c r="BT210" s="403"/>
      <c r="BU210" s="403"/>
      <c r="BV210" s="403"/>
      <c r="BW210" s="403"/>
      <c r="BX210" s="403"/>
      <c r="BY210" s="403"/>
      <c r="BZ210" s="403"/>
      <c r="CA210" s="403"/>
      <c r="CB210" s="403"/>
      <c r="CC210" s="403"/>
      <c r="CD210" s="403"/>
      <c r="CE210" s="403"/>
      <c r="CF210" s="403"/>
    </row>
    <row r="211" spans="1:84" ht="13.5" customHeight="1">
      <c r="A211" s="398"/>
      <c r="B211" s="398"/>
      <c r="C211" s="398"/>
      <c r="D211" s="399"/>
      <c r="E211" s="400"/>
      <c r="F211" s="400"/>
      <c r="G211" s="401"/>
      <c r="H211" s="401"/>
      <c r="I211" s="401"/>
      <c r="J211" s="401"/>
      <c r="K211" s="401"/>
      <c r="L211" s="401"/>
      <c r="M211" s="401"/>
      <c r="N211" s="401"/>
      <c r="O211" s="401"/>
      <c r="P211" s="401"/>
      <c r="Q211" s="401"/>
      <c r="R211" s="401"/>
      <c r="S211" s="401"/>
      <c r="T211" s="401"/>
      <c r="U211" s="401"/>
      <c r="V211" s="401"/>
      <c r="W211" s="401"/>
      <c r="X211" s="401"/>
      <c r="Y211" s="401"/>
      <c r="Z211" s="401"/>
      <c r="AA211" s="401"/>
      <c r="AB211" s="401"/>
      <c r="AC211" s="401"/>
      <c r="AD211" s="401"/>
      <c r="AE211" s="401"/>
      <c r="AF211" s="401"/>
      <c r="AG211" s="401"/>
      <c r="AH211" s="401"/>
      <c r="AI211" s="401"/>
      <c r="AJ211" s="401"/>
      <c r="AK211" s="401"/>
      <c r="AL211" s="401"/>
      <c r="AM211" s="401"/>
      <c r="AN211" s="401"/>
      <c r="AO211" s="401"/>
      <c r="AP211" s="401"/>
      <c r="AQ211" s="401"/>
      <c r="AR211" s="401"/>
      <c r="AS211" s="401"/>
      <c r="AT211" s="401"/>
      <c r="AU211" s="401"/>
      <c r="AV211" s="401"/>
      <c r="AW211" s="401"/>
      <c r="AX211" s="401"/>
      <c r="AY211" s="401"/>
      <c r="AZ211" s="402"/>
      <c r="BA211" s="403"/>
      <c r="BB211" s="403"/>
      <c r="BC211" s="403"/>
      <c r="BD211" s="403"/>
      <c r="BE211" s="403"/>
      <c r="BF211" s="403"/>
      <c r="BG211" s="403"/>
      <c r="BH211" s="403"/>
      <c r="BI211" s="403"/>
      <c r="BJ211" s="403"/>
      <c r="BK211" s="403"/>
      <c r="BL211" s="403"/>
      <c r="BM211" s="403"/>
      <c r="BN211" s="403"/>
      <c r="BO211" s="403"/>
      <c r="BP211" s="403"/>
      <c r="BQ211" s="403"/>
      <c r="BR211" s="403"/>
      <c r="BS211" s="403"/>
      <c r="BT211" s="403"/>
      <c r="BU211" s="403"/>
      <c r="BV211" s="403"/>
      <c r="BW211" s="403"/>
      <c r="BX211" s="403"/>
      <c r="BY211" s="403"/>
      <c r="BZ211" s="403"/>
      <c r="CA211" s="403"/>
      <c r="CB211" s="403"/>
      <c r="CC211" s="403"/>
      <c r="CD211" s="403"/>
      <c r="CE211" s="403"/>
      <c r="CF211" s="403"/>
    </row>
    <row r="212" spans="1:84" ht="13.5" customHeight="1">
      <c r="A212" s="398"/>
      <c r="B212" s="398"/>
      <c r="C212" s="398"/>
      <c r="D212" s="399"/>
      <c r="E212" s="400"/>
      <c r="F212" s="400"/>
      <c r="G212" s="401"/>
      <c r="H212" s="401"/>
      <c r="I212" s="401"/>
      <c r="J212" s="401"/>
      <c r="K212" s="401"/>
      <c r="L212" s="401"/>
      <c r="M212" s="401"/>
      <c r="N212" s="401"/>
      <c r="O212" s="401"/>
      <c r="P212" s="401"/>
      <c r="Q212" s="401"/>
      <c r="R212" s="401"/>
      <c r="S212" s="401"/>
      <c r="T212" s="401"/>
      <c r="U212" s="401"/>
      <c r="V212" s="401"/>
      <c r="W212" s="401"/>
      <c r="X212" s="401"/>
      <c r="Y212" s="401"/>
      <c r="Z212" s="401"/>
      <c r="AA212" s="401"/>
      <c r="AB212" s="401"/>
      <c r="AC212" s="401"/>
      <c r="AD212" s="401"/>
      <c r="AE212" s="401"/>
      <c r="AF212" s="401"/>
      <c r="AG212" s="401"/>
      <c r="AH212" s="401"/>
      <c r="AI212" s="401"/>
      <c r="AJ212" s="401"/>
      <c r="AK212" s="401"/>
      <c r="AL212" s="401"/>
      <c r="AM212" s="401"/>
      <c r="AN212" s="401"/>
      <c r="AO212" s="401"/>
      <c r="AP212" s="401"/>
      <c r="AQ212" s="401"/>
      <c r="AR212" s="401"/>
      <c r="AS212" s="401"/>
      <c r="AT212" s="401"/>
      <c r="AU212" s="401"/>
      <c r="AV212" s="401"/>
      <c r="AW212" s="401"/>
      <c r="AX212" s="401"/>
      <c r="AY212" s="401"/>
      <c r="AZ212" s="402"/>
      <c r="BA212" s="403"/>
      <c r="BB212" s="403"/>
      <c r="BC212" s="403"/>
      <c r="BD212" s="403"/>
      <c r="BE212" s="403"/>
      <c r="BF212" s="403"/>
      <c r="BG212" s="403"/>
      <c r="BH212" s="403"/>
      <c r="BI212" s="403"/>
      <c r="BJ212" s="403"/>
      <c r="BK212" s="403"/>
      <c r="BL212" s="403"/>
      <c r="BM212" s="403"/>
      <c r="BN212" s="403"/>
      <c r="BO212" s="403"/>
      <c r="BP212" s="403"/>
      <c r="BQ212" s="403"/>
      <c r="BR212" s="403"/>
      <c r="BS212" s="403"/>
      <c r="BT212" s="403"/>
      <c r="BU212" s="403"/>
      <c r="BV212" s="403"/>
      <c r="BW212" s="403"/>
      <c r="BX212" s="403"/>
      <c r="BY212" s="403"/>
      <c r="BZ212" s="403"/>
      <c r="CA212" s="403"/>
      <c r="CB212" s="403"/>
      <c r="CC212" s="403"/>
      <c r="CD212" s="403"/>
      <c r="CE212" s="403"/>
      <c r="CF212" s="403"/>
    </row>
    <row r="213" spans="1:84" ht="13.5" customHeight="1">
      <c r="A213" s="398"/>
      <c r="B213" s="398"/>
      <c r="C213" s="398"/>
      <c r="D213" s="399"/>
      <c r="E213" s="400"/>
      <c r="F213" s="400"/>
      <c r="G213" s="401"/>
      <c r="H213" s="401"/>
      <c r="I213" s="401"/>
      <c r="J213" s="401"/>
      <c r="K213" s="401"/>
      <c r="L213" s="401"/>
      <c r="M213" s="401"/>
      <c r="N213" s="401"/>
      <c r="O213" s="401"/>
      <c r="P213" s="401"/>
      <c r="Q213" s="401"/>
      <c r="R213" s="401"/>
      <c r="S213" s="401"/>
      <c r="T213" s="401"/>
      <c r="U213" s="401"/>
      <c r="V213" s="401"/>
      <c r="W213" s="401"/>
      <c r="X213" s="401"/>
      <c r="Y213" s="401"/>
      <c r="Z213" s="401"/>
      <c r="AA213" s="401"/>
      <c r="AB213" s="401"/>
      <c r="AC213" s="401"/>
      <c r="AD213" s="401"/>
      <c r="AE213" s="401"/>
      <c r="AF213" s="401"/>
      <c r="AG213" s="401"/>
      <c r="AH213" s="401"/>
      <c r="AI213" s="401"/>
      <c r="AJ213" s="401"/>
      <c r="AK213" s="401"/>
      <c r="AL213" s="401"/>
      <c r="AM213" s="401"/>
      <c r="AN213" s="401"/>
      <c r="AO213" s="401"/>
      <c r="AP213" s="401"/>
      <c r="AQ213" s="401"/>
      <c r="AR213" s="401"/>
      <c r="AS213" s="401"/>
      <c r="AT213" s="401"/>
      <c r="AU213" s="401"/>
      <c r="AV213" s="401"/>
      <c r="AW213" s="401"/>
      <c r="AX213" s="401"/>
      <c r="AY213" s="401"/>
      <c r="AZ213" s="402"/>
      <c r="BA213" s="403"/>
      <c r="BB213" s="403"/>
      <c r="BC213" s="403"/>
      <c r="BD213" s="403"/>
      <c r="BE213" s="403"/>
      <c r="BF213" s="403"/>
      <c r="BG213" s="403"/>
      <c r="BH213" s="403"/>
      <c r="BI213" s="403"/>
      <c r="BJ213" s="403"/>
      <c r="BK213" s="403"/>
      <c r="BL213" s="403"/>
      <c r="BM213" s="403"/>
      <c r="BN213" s="403"/>
      <c r="BO213" s="403"/>
      <c r="BP213" s="403"/>
      <c r="BQ213" s="403"/>
      <c r="BR213" s="403"/>
      <c r="BS213" s="403"/>
      <c r="BT213" s="403"/>
      <c r="BU213" s="403"/>
      <c r="BV213" s="403"/>
      <c r="BW213" s="403"/>
      <c r="BX213" s="403"/>
      <c r="BY213" s="403"/>
      <c r="BZ213" s="403"/>
      <c r="CA213" s="403"/>
      <c r="CB213" s="403"/>
      <c r="CC213" s="403"/>
      <c r="CD213" s="403"/>
      <c r="CE213" s="403"/>
      <c r="CF213" s="403"/>
    </row>
    <row r="214" spans="1:84" ht="13.5" customHeight="1">
      <c r="A214" s="398"/>
      <c r="B214" s="398"/>
      <c r="C214" s="398"/>
      <c r="D214" s="399"/>
      <c r="E214" s="400"/>
      <c r="F214" s="400"/>
      <c r="G214" s="401"/>
      <c r="H214" s="401"/>
      <c r="I214" s="401"/>
      <c r="J214" s="401"/>
      <c r="K214" s="401"/>
      <c r="L214" s="401"/>
      <c r="M214" s="401"/>
      <c r="N214" s="401"/>
      <c r="O214" s="401"/>
      <c r="P214" s="401"/>
      <c r="Q214" s="401"/>
      <c r="R214" s="401"/>
      <c r="S214" s="401"/>
      <c r="T214" s="401"/>
      <c r="U214" s="401"/>
      <c r="V214" s="401"/>
      <c r="W214" s="401"/>
      <c r="X214" s="401"/>
      <c r="Y214" s="401"/>
      <c r="Z214" s="401"/>
      <c r="AA214" s="401"/>
      <c r="AB214" s="401"/>
      <c r="AC214" s="401"/>
      <c r="AD214" s="401"/>
      <c r="AE214" s="401"/>
      <c r="AF214" s="401"/>
      <c r="AG214" s="401"/>
      <c r="AH214" s="401"/>
      <c r="AI214" s="401"/>
      <c r="AJ214" s="401"/>
      <c r="AK214" s="401"/>
      <c r="AL214" s="401"/>
      <c r="AM214" s="401"/>
      <c r="AN214" s="401"/>
      <c r="AO214" s="401"/>
      <c r="AP214" s="401"/>
      <c r="AQ214" s="401"/>
      <c r="AR214" s="401"/>
      <c r="AS214" s="401"/>
      <c r="AT214" s="401"/>
      <c r="AU214" s="401"/>
      <c r="AV214" s="401"/>
      <c r="AW214" s="401"/>
      <c r="AX214" s="401"/>
      <c r="AY214" s="401"/>
      <c r="AZ214" s="402"/>
      <c r="BA214" s="403"/>
      <c r="BB214" s="403"/>
      <c r="BC214" s="403"/>
      <c r="BD214" s="403"/>
      <c r="BE214" s="403"/>
      <c r="BF214" s="403"/>
      <c r="BG214" s="403"/>
      <c r="BH214" s="403"/>
      <c r="BI214" s="403"/>
      <c r="BJ214" s="403"/>
      <c r="BK214" s="403"/>
      <c r="BL214" s="403"/>
      <c r="BM214" s="403"/>
      <c r="BN214" s="403"/>
      <c r="BO214" s="403"/>
      <c r="BP214" s="403"/>
      <c r="BQ214" s="403"/>
      <c r="BR214" s="403"/>
      <c r="BS214" s="403"/>
      <c r="BT214" s="403"/>
      <c r="BU214" s="403"/>
      <c r="BV214" s="403"/>
      <c r="BW214" s="403"/>
      <c r="BX214" s="403"/>
      <c r="BY214" s="403"/>
      <c r="BZ214" s="403"/>
      <c r="CA214" s="403"/>
      <c r="CB214" s="403"/>
      <c r="CC214" s="403"/>
      <c r="CD214" s="403"/>
      <c r="CE214" s="403"/>
      <c r="CF214" s="403"/>
    </row>
    <row r="215" spans="1:84" ht="13.5" customHeight="1">
      <c r="A215" s="398"/>
      <c r="B215" s="398"/>
      <c r="C215" s="398"/>
      <c r="D215" s="399"/>
      <c r="E215" s="400"/>
      <c r="F215" s="400"/>
      <c r="G215" s="401"/>
      <c r="H215" s="401"/>
      <c r="I215" s="401"/>
      <c r="J215" s="401"/>
      <c r="K215" s="401"/>
      <c r="L215" s="401"/>
      <c r="M215" s="401"/>
      <c r="N215" s="401"/>
      <c r="O215" s="401"/>
      <c r="P215" s="401"/>
      <c r="Q215" s="401"/>
      <c r="R215" s="401"/>
      <c r="S215" s="401"/>
      <c r="T215" s="401"/>
      <c r="U215" s="401"/>
      <c r="V215" s="401"/>
      <c r="W215" s="401"/>
      <c r="X215" s="401"/>
      <c r="Y215" s="401"/>
      <c r="Z215" s="401"/>
      <c r="AA215" s="401"/>
      <c r="AB215" s="401"/>
      <c r="AC215" s="401"/>
      <c r="AD215" s="401"/>
      <c r="AE215" s="401"/>
      <c r="AF215" s="401"/>
      <c r="AG215" s="401"/>
      <c r="AH215" s="401"/>
      <c r="AI215" s="401"/>
      <c r="AJ215" s="401"/>
      <c r="AK215" s="401"/>
      <c r="AL215" s="401"/>
      <c r="AM215" s="401"/>
      <c r="AN215" s="401"/>
      <c r="AO215" s="401"/>
      <c r="AP215" s="401"/>
      <c r="AQ215" s="401"/>
      <c r="AR215" s="401"/>
      <c r="AS215" s="401"/>
      <c r="AT215" s="401"/>
      <c r="AU215" s="401"/>
      <c r="AV215" s="401"/>
      <c r="AW215" s="401"/>
      <c r="AX215" s="401"/>
      <c r="AY215" s="401"/>
      <c r="AZ215" s="402"/>
      <c r="BA215" s="403"/>
      <c r="BB215" s="403"/>
      <c r="BC215" s="403"/>
      <c r="BD215" s="403"/>
      <c r="BE215" s="403"/>
      <c r="BF215" s="403"/>
      <c r="BG215" s="403"/>
      <c r="BH215" s="403"/>
      <c r="BI215" s="403"/>
      <c r="BJ215" s="403"/>
      <c r="BK215" s="403"/>
      <c r="BL215" s="403"/>
      <c r="BM215" s="403"/>
      <c r="BN215" s="403"/>
      <c r="BO215" s="403"/>
      <c r="BP215" s="403"/>
      <c r="BQ215" s="403"/>
      <c r="BR215" s="403"/>
      <c r="BS215" s="403"/>
      <c r="BT215" s="403"/>
      <c r="BU215" s="403"/>
      <c r="BV215" s="403"/>
      <c r="BW215" s="403"/>
      <c r="BX215" s="403"/>
      <c r="BY215" s="403"/>
      <c r="BZ215" s="403"/>
      <c r="CA215" s="403"/>
      <c r="CB215" s="403"/>
      <c r="CC215" s="403"/>
      <c r="CD215" s="403"/>
      <c r="CE215" s="403"/>
      <c r="CF215" s="403"/>
    </row>
    <row r="216" spans="1:84" ht="13.5" customHeight="1">
      <c r="A216" s="398"/>
      <c r="B216" s="398"/>
      <c r="C216" s="398"/>
      <c r="D216" s="399"/>
      <c r="E216" s="400"/>
      <c r="F216" s="400"/>
      <c r="G216" s="401"/>
      <c r="H216" s="401"/>
      <c r="I216" s="401"/>
      <c r="J216" s="401"/>
      <c r="K216" s="401"/>
      <c r="L216" s="401"/>
      <c r="M216" s="401"/>
      <c r="N216" s="401"/>
      <c r="O216" s="401"/>
      <c r="P216" s="401"/>
      <c r="Q216" s="401"/>
      <c r="R216" s="401"/>
      <c r="S216" s="401"/>
      <c r="T216" s="401"/>
      <c r="U216" s="401"/>
      <c r="V216" s="401"/>
      <c r="W216" s="401"/>
      <c r="X216" s="401"/>
      <c r="Y216" s="401"/>
      <c r="Z216" s="401"/>
      <c r="AA216" s="401"/>
      <c r="AB216" s="401"/>
      <c r="AC216" s="401"/>
      <c r="AD216" s="401"/>
      <c r="AE216" s="401"/>
      <c r="AF216" s="401"/>
      <c r="AG216" s="401"/>
      <c r="AH216" s="401"/>
      <c r="AI216" s="401"/>
      <c r="AJ216" s="401"/>
      <c r="AK216" s="401"/>
      <c r="AL216" s="401"/>
      <c r="AM216" s="401"/>
      <c r="AN216" s="401"/>
      <c r="AO216" s="401"/>
      <c r="AP216" s="401"/>
      <c r="AQ216" s="401"/>
      <c r="AR216" s="401"/>
      <c r="AS216" s="401"/>
      <c r="AT216" s="401"/>
      <c r="AU216" s="401"/>
      <c r="AV216" s="401"/>
      <c r="AW216" s="401"/>
      <c r="AX216" s="401"/>
      <c r="AY216" s="401"/>
      <c r="AZ216" s="402"/>
      <c r="BA216" s="403"/>
      <c r="BB216" s="403"/>
      <c r="BC216" s="403"/>
      <c r="BD216" s="403"/>
      <c r="BE216" s="403"/>
      <c r="BF216" s="403"/>
      <c r="BG216" s="403"/>
      <c r="BH216" s="403"/>
      <c r="BI216" s="403"/>
      <c r="BJ216" s="403"/>
      <c r="BK216" s="403"/>
      <c r="BL216" s="403"/>
      <c r="BM216" s="403"/>
      <c r="BN216" s="403"/>
      <c r="BO216" s="403"/>
      <c r="BP216" s="403"/>
      <c r="BQ216" s="403"/>
      <c r="BR216" s="403"/>
      <c r="BS216" s="403"/>
      <c r="BT216" s="403"/>
      <c r="BU216" s="403"/>
      <c r="BV216" s="403"/>
      <c r="BW216" s="403"/>
      <c r="BX216" s="403"/>
      <c r="BY216" s="403"/>
      <c r="BZ216" s="403"/>
      <c r="CA216" s="403"/>
      <c r="CB216" s="403"/>
      <c r="CC216" s="403"/>
      <c r="CD216" s="403"/>
      <c r="CE216" s="403"/>
      <c r="CF216" s="403"/>
    </row>
    <row r="217" spans="1:84" ht="13.5" customHeight="1">
      <c r="A217" s="398"/>
      <c r="B217" s="398"/>
      <c r="C217" s="398"/>
      <c r="D217" s="399"/>
      <c r="E217" s="400"/>
      <c r="F217" s="400"/>
      <c r="G217" s="401"/>
      <c r="H217" s="401"/>
      <c r="I217" s="401"/>
      <c r="J217" s="401"/>
      <c r="K217" s="401"/>
      <c r="L217" s="401"/>
      <c r="M217" s="401"/>
      <c r="N217" s="401"/>
      <c r="O217" s="401"/>
      <c r="P217" s="401"/>
      <c r="Q217" s="401"/>
      <c r="R217" s="401"/>
      <c r="S217" s="401"/>
      <c r="T217" s="401"/>
      <c r="U217" s="401"/>
      <c r="V217" s="401"/>
      <c r="W217" s="401"/>
      <c r="X217" s="401"/>
      <c r="Y217" s="401"/>
      <c r="Z217" s="401"/>
      <c r="AA217" s="401"/>
      <c r="AB217" s="401"/>
      <c r="AC217" s="401"/>
      <c r="AD217" s="401"/>
      <c r="AE217" s="401"/>
      <c r="AF217" s="401"/>
      <c r="AG217" s="401"/>
      <c r="AH217" s="401"/>
      <c r="AI217" s="401"/>
      <c r="AJ217" s="401"/>
      <c r="AK217" s="401"/>
      <c r="AL217" s="401"/>
      <c r="AM217" s="401"/>
      <c r="AN217" s="401"/>
      <c r="AO217" s="401"/>
      <c r="AP217" s="401"/>
      <c r="AQ217" s="401"/>
      <c r="AR217" s="401"/>
      <c r="AS217" s="401"/>
      <c r="AT217" s="401"/>
      <c r="AU217" s="401"/>
      <c r="AV217" s="401"/>
      <c r="AW217" s="401"/>
      <c r="AX217" s="401"/>
      <c r="AY217" s="401"/>
      <c r="AZ217" s="402"/>
      <c r="BA217" s="403"/>
      <c r="BB217" s="403"/>
      <c r="BC217" s="403"/>
      <c r="BD217" s="403"/>
      <c r="BE217" s="403"/>
      <c r="BF217" s="403"/>
      <c r="BG217" s="403"/>
      <c r="BH217" s="403"/>
      <c r="BI217" s="403"/>
      <c r="BJ217" s="403"/>
      <c r="BK217" s="403"/>
      <c r="BL217" s="403"/>
      <c r="BM217" s="403"/>
      <c r="BN217" s="403"/>
      <c r="BO217" s="403"/>
      <c r="BP217" s="403"/>
      <c r="BQ217" s="403"/>
      <c r="BR217" s="403"/>
      <c r="BS217" s="403"/>
      <c r="BT217" s="403"/>
      <c r="BU217" s="403"/>
      <c r="BV217" s="403"/>
      <c r="BW217" s="403"/>
      <c r="BX217" s="403"/>
      <c r="BY217" s="403"/>
      <c r="BZ217" s="403"/>
      <c r="CA217" s="403"/>
      <c r="CB217" s="403"/>
      <c r="CC217" s="403"/>
      <c r="CD217" s="403"/>
      <c r="CE217" s="403"/>
      <c r="CF217" s="403"/>
    </row>
    <row r="218" spans="1:84" ht="13.5" customHeight="1">
      <c r="A218" s="398"/>
      <c r="B218" s="398"/>
      <c r="C218" s="398"/>
      <c r="D218" s="399"/>
      <c r="E218" s="400"/>
      <c r="F218" s="400"/>
      <c r="G218" s="401"/>
      <c r="H218" s="401"/>
      <c r="I218" s="401"/>
      <c r="J218" s="401"/>
      <c r="K218" s="401"/>
      <c r="L218" s="401"/>
      <c r="M218" s="401"/>
      <c r="N218" s="401"/>
      <c r="O218" s="401"/>
      <c r="P218" s="401"/>
      <c r="Q218" s="401"/>
      <c r="R218" s="401"/>
      <c r="S218" s="401"/>
      <c r="T218" s="401"/>
      <c r="U218" s="401"/>
      <c r="V218" s="401"/>
      <c r="W218" s="401"/>
      <c r="X218" s="401"/>
      <c r="Y218" s="401"/>
      <c r="Z218" s="401"/>
      <c r="AA218" s="401"/>
      <c r="AB218" s="401"/>
      <c r="AC218" s="401"/>
      <c r="AD218" s="401"/>
      <c r="AE218" s="401"/>
      <c r="AF218" s="401"/>
      <c r="AG218" s="401"/>
      <c r="AH218" s="401"/>
      <c r="AI218" s="401"/>
      <c r="AJ218" s="401"/>
      <c r="AK218" s="401"/>
      <c r="AL218" s="401"/>
      <c r="AM218" s="401"/>
      <c r="AN218" s="401"/>
      <c r="AO218" s="401"/>
      <c r="AP218" s="401"/>
      <c r="AQ218" s="401"/>
      <c r="AR218" s="401"/>
      <c r="AS218" s="401"/>
      <c r="AT218" s="401"/>
      <c r="AU218" s="401"/>
      <c r="AV218" s="401"/>
      <c r="AW218" s="401"/>
      <c r="AX218" s="401"/>
      <c r="AY218" s="401"/>
      <c r="AZ218" s="402"/>
      <c r="BA218" s="403"/>
      <c r="BB218" s="403"/>
      <c r="BC218" s="403"/>
      <c r="BD218" s="403"/>
      <c r="BE218" s="403"/>
      <c r="BF218" s="403"/>
      <c r="BG218" s="403"/>
      <c r="BH218" s="403"/>
      <c r="BI218" s="403"/>
      <c r="BJ218" s="403"/>
      <c r="BK218" s="403"/>
      <c r="BL218" s="403"/>
      <c r="BM218" s="403"/>
      <c r="BN218" s="403"/>
      <c r="BO218" s="403"/>
      <c r="BP218" s="403"/>
      <c r="BQ218" s="403"/>
      <c r="BR218" s="403"/>
      <c r="BS218" s="403"/>
      <c r="BT218" s="403"/>
      <c r="BU218" s="403"/>
      <c r="BV218" s="403"/>
      <c r="BW218" s="403"/>
      <c r="BX218" s="403"/>
      <c r="BY218" s="403"/>
      <c r="BZ218" s="403"/>
      <c r="CA218" s="403"/>
      <c r="CB218" s="403"/>
      <c r="CC218" s="403"/>
      <c r="CD218" s="403"/>
      <c r="CE218" s="403"/>
      <c r="CF218" s="403"/>
    </row>
    <row r="219" spans="1:84" ht="13.5" customHeight="1">
      <c r="A219" s="398"/>
      <c r="B219" s="398"/>
      <c r="C219" s="398"/>
      <c r="D219" s="399"/>
      <c r="E219" s="400"/>
      <c r="F219" s="400"/>
      <c r="G219" s="401"/>
      <c r="H219" s="401"/>
      <c r="I219" s="401"/>
      <c r="J219" s="401"/>
      <c r="K219" s="401"/>
      <c r="L219" s="401"/>
      <c r="M219" s="401"/>
      <c r="N219" s="401"/>
      <c r="O219" s="401"/>
      <c r="P219" s="401"/>
      <c r="Q219" s="401"/>
      <c r="R219" s="401"/>
      <c r="S219" s="401"/>
      <c r="T219" s="401"/>
      <c r="U219" s="401"/>
      <c r="V219" s="401"/>
      <c r="W219" s="401"/>
      <c r="X219" s="401"/>
      <c r="Y219" s="401"/>
      <c r="Z219" s="401"/>
      <c r="AA219" s="401"/>
      <c r="AB219" s="401"/>
      <c r="AC219" s="401"/>
      <c r="AD219" s="401"/>
      <c r="AE219" s="401"/>
      <c r="AF219" s="401"/>
      <c r="AG219" s="401"/>
      <c r="AH219" s="401"/>
      <c r="AI219" s="401"/>
      <c r="AJ219" s="401"/>
      <c r="AK219" s="401"/>
      <c r="AL219" s="401"/>
      <c r="AM219" s="401"/>
      <c r="AN219" s="401"/>
      <c r="AO219" s="401"/>
      <c r="AP219" s="401"/>
      <c r="AQ219" s="401"/>
      <c r="AR219" s="401"/>
      <c r="AS219" s="401"/>
      <c r="AT219" s="401"/>
      <c r="AU219" s="401"/>
      <c r="AV219" s="401"/>
      <c r="AW219" s="401"/>
      <c r="AX219" s="401"/>
      <c r="AY219" s="401"/>
      <c r="AZ219" s="402"/>
      <c r="BA219" s="403"/>
      <c r="BB219" s="403"/>
      <c r="BC219" s="403"/>
      <c r="BD219" s="403"/>
      <c r="BE219" s="403"/>
      <c r="BF219" s="403"/>
      <c r="BG219" s="403"/>
      <c r="BH219" s="403"/>
      <c r="BI219" s="403"/>
      <c r="BJ219" s="403"/>
      <c r="BK219" s="403"/>
      <c r="BL219" s="403"/>
      <c r="BM219" s="403"/>
      <c r="BN219" s="403"/>
      <c r="BO219" s="403"/>
      <c r="BP219" s="403"/>
      <c r="BQ219" s="403"/>
      <c r="BR219" s="403"/>
      <c r="BS219" s="403"/>
      <c r="BT219" s="403"/>
      <c r="BU219" s="403"/>
      <c r="BV219" s="403"/>
      <c r="BW219" s="403"/>
      <c r="BX219" s="403"/>
      <c r="BY219" s="403"/>
      <c r="BZ219" s="403"/>
      <c r="CA219" s="403"/>
      <c r="CB219" s="403"/>
      <c r="CC219" s="403"/>
      <c r="CD219" s="403"/>
      <c r="CE219" s="403"/>
      <c r="CF219" s="403"/>
    </row>
    <row r="220" spans="1:84" ht="13.5" customHeight="1">
      <c r="A220" s="398"/>
      <c r="B220" s="398"/>
      <c r="C220" s="398"/>
      <c r="D220" s="399"/>
      <c r="E220" s="400"/>
      <c r="F220" s="400"/>
      <c r="G220" s="401"/>
      <c r="H220" s="401"/>
      <c r="I220" s="401"/>
      <c r="J220" s="401"/>
      <c r="K220" s="401"/>
      <c r="L220" s="401"/>
      <c r="M220" s="401"/>
      <c r="N220" s="401"/>
      <c r="O220" s="401"/>
      <c r="P220" s="401"/>
      <c r="Q220" s="401"/>
      <c r="R220" s="401"/>
      <c r="S220" s="401"/>
      <c r="T220" s="401"/>
      <c r="U220" s="401"/>
      <c r="V220" s="401"/>
      <c r="W220" s="401"/>
      <c r="X220" s="401"/>
      <c r="Y220" s="401"/>
      <c r="Z220" s="401"/>
      <c r="AA220" s="401"/>
      <c r="AB220" s="401"/>
      <c r="AC220" s="401"/>
      <c r="AD220" s="401"/>
      <c r="AE220" s="401"/>
      <c r="AF220" s="401"/>
      <c r="AG220" s="401"/>
      <c r="AH220" s="401"/>
      <c r="AI220" s="401"/>
      <c r="AJ220" s="401"/>
      <c r="AK220" s="401"/>
      <c r="AL220" s="401"/>
      <c r="AM220" s="401"/>
      <c r="AN220" s="401"/>
      <c r="AO220" s="401"/>
      <c r="AP220" s="401"/>
      <c r="AQ220" s="401"/>
      <c r="AR220" s="401"/>
      <c r="AS220" s="401"/>
      <c r="AT220" s="401"/>
      <c r="AU220" s="401"/>
      <c r="AV220" s="401"/>
      <c r="AW220" s="401"/>
      <c r="AX220" s="401"/>
      <c r="AY220" s="401"/>
      <c r="AZ220" s="402"/>
      <c r="BA220" s="403"/>
      <c r="BB220" s="403"/>
      <c r="BC220" s="403"/>
      <c r="BD220" s="403"/>
      <c r="BE220" s="403"/>
      <c r="BF220" s="403"/>
      <c r="BG220" s="403"/>
      <c r="BH220" s="403"/>
      <c r="BI220" s="403"/>
      <c r="BJ220" s="403"/>
      <c r="BK220" s="403"/>
      <c r="BL220" s="403"/>
      <c r="BM220" s="403"/>
      <c r="BN220" s="403"/>
      <c r="BO220" s="403"/>
      <c r="BP220" s="403"/>
      <c r="BQ220" s="403"/>
      <c r="BR220" s="403"/>
      <c r="BS220" s="403"/>
      <c r="BT220" s="403"/>
      <c r="BU220" s="403"/>
      <c r="BV220" s="403"/>
      <c r="BW220" s="403"/>
      <c r="BX220" s="403"/>
      <c r="BY220" s="403"/>
      <c r="BZ220" s="403"/>
      <c r="CA220" s="403"/>
      <c r="CB220" s="403"/>
      <c r="CC220" s="403"/>
      <c r="CD220" s="403"/>
      <c r="CE220" s="403"/>
      <c r="CF220" s="403"/>
    </row>
    <row r="221" spans="1:84" ht="13.5" customHeight="1">
      <c r="A221" s="398"/>
      <c r="B221" s="398"/>
      <c r="C221" s="398"/>
      <c r="D221" s="399"/>
      <c r="E221" s="400"/>
      <c r="F221" s="400"/>
      <c r="G221" s="401"/>
      <c r="H221" s="401"/>
      <c r="I221" s="401"/>
      <c r="J221" s="401"/>
      <c r="K221" s="401"/>
      <c r="L221" s="401"/>
      <c r="M221" s="401"/>
      <c r="N221" s="401"/>
      <c r="O221" s="401"/>
      <c r="P221" s="401"/>
      <c r="Q221" s="401"/>
      <c r="R221" s="401"/>
      <c r="S221" s="401"/>
      <c r="T221" s="401"/>
      <c r="U221" s="401"/>
      <c r="V221" s="401"/>
      <c r="W221" s="401"/>
      <c r="X221" s="401"/>
      <c r="Y221" s="401"/>
      <c r="Z221" s="401"/>
      <c r="AA221" s="401"/>
      <c r="AB221" s="401"/>
      <c r="AC221" s="401"/>
      <c r="AD221" s="401"/>
      <c r="AE221" s="401"/>
      <c r="AF221" s="401"/>
      <c r="AG221" s="401"/>
      <c r="AH221" s="401"/>
      <c r="AI221" s="401"/>
      <c r="AJ221" s="401"/>
      <c r="AK221" s="401"/>
      <c r="AL221" s="401"/>
      <c r="AM221" s="401"/>
      <c r="AN221" s="401"/>
      <c r="AO221" s="401"/>
      <c r="AP221" s="401"/>
      <c r="AQ221" s="401"/>
      <c r="AR221" s="401"/>
      <c r="AS221" s="401"/>
      <c r="AT221" s="401"/>
      <c r="AU221" s="401"/>
      <c r="AV221" s="401"/>
      <c r="AW221" s="401"/>
      <c r="AX221" s="401"/>
      <c r="AY221" s="401"/>
      <c r="AZ221" s="402"/>
      <c r="BA221" s="403"/>
      <c r="BB221" s="403"/>
      <c r="BC221" s="403"/>
      <c r="BD221" s="403"/>
      <c r="BE221" s="403"/>
      <c r="BF221" s="403"/>
      <c r="BG221" s="403"/>
      <c r="BH221" s="403"/>
      <c r="BI221" s="403"/>
      <c r="BJ221" s="403"/>
      <c r="BK221" s="403"/>
      <c r="BL221" s="403"/>
      <c r="BM221" s="403"/>
      <c r="BN221" s="403"/>
      <c r="BO221" s="403"/>
      <c r="BP221" s="403"/>
      <c r="BQ221" s="403"/>
      <c r="BR221" s="403"/>
      <c r="BS221" s="403"/>
      <c r="BT221" s="403"/>
      <c r="BU221" s="403"/>
      <c r="BV221" s="403"/>
      <c r="BW221" s="403"/>
      <c r="BX221" s="403"/>
      <c r="BY221" s="403"/>
      <c r="BZ221" s="403"/>
      <c r="CA221" s="403"/>
      <c r="CB221" s="403"/>
      <c r="CC221" s="403"/>
      <c r="CD221" s="403"/>
      <c r="CE221" s="403"/>
      <c r="CF221" s="403"/>
    </row>
    <row r="222" spans="1:84" ht="13.5" customHeight="1">
      <c r="A222" s="398"/>
      <c r="B222" s="398"/>
      <c r="C222" s="398"/>
      <c r="D222" s="399"/>
      <c r="E222" s="400"/>
      <c r="F222" s="400"/>
      <c r="G222" s="401"/>
      <c r="H222" s="401"/>
      <c r="I222" s="401"/>
      <c r="J222" s="401"/>
      <c r="K222" s="401"/>
      <c r="L222" s="401"/>
      <c r="M222" s="401"/>
      <c r="N222" s="401"/>
      <c r="O222" s="401"/>
      <c r="P222" s="401"/>
      <c r="Q222" s="401"/>
      <c r="R222" s="401"/>
      <c r="S222" s="401"/>
      <c r="T222" s="401"/>
      <c r="U222" s="401"/>
      <c r="V222" s="401"/>
      <c r="W222" s="401"/>
      <c r="X222" s="401"/>
      <c r="Y222" s="401"/>
      <c r="Z222" s="401"/>
      <c r="AA222" s="401"/>
      <c r="AB222" s="401"/>
      <c r="AC222" s="401"/>
      <c r="AD222" s="401"/>
      <c r="AE222" s="401"/>
      <c r="AF222" s="401"/>
      <c r="AG222" s="401"/>
      <c r="AH222" s="401"/>
      <c r="AI222" s="401"/>
      <c r="AJ222" s="401"/>
      <c r="AK222" s="401"/>
      <c r="AL222" s="401"/>
      <c r="AM222" s="401"/>
      <c r="AN222" s="401"/>
      <c r="AO222" s="401"/>
      <c r="AP222" s="401"/>
      <c r="AQ222" s="401"/>
      <c r="AR222" s="401"/>
      <c r="AS222" s="401"/>
      <c r="AT222" s="401"/>
      <c r="AU222" s="401"/>
      <c r="AV222" s="401"/>
      <c r="AW222" s="401"/>
      <c r="AX222" s="401"/>
      <c r="AY222" s="401"/>
      <c r="AZ222" s="402"/>
      <c r="BA222" s="403"/>
      <c r="BB222" s="403"/>
      <c r="BC222" s="403"/>
      <c r="BD222" s="403"/>
      <c r="BE222" s="403"/>
      <c r="BF222" s="403"/>
      <c r="BG222" s="403"/>
      <c r="BH222" s="403"/>
      <c r="BI222" s="403"/>
      <c r="BJ222" s="403"/>
      <c r="BK222" s="403"/>
      <c r="BL222" s="403"/>
      <c r="BM222" s="403"/>
      <c r="BN222" s="403"/>
      <c r="BO222" s="403"/>
      <c r="BP222" s="403"/>
      <c r="BQ222" s="403"/>
      <c r="BR222" s="403"/>
      <c r="BS222" s="403"/>
      <c r="BT222" s="403"/>
      <c r="BU222" s="403"/>
      <c r="BV222" s="403"/>
      <c r="BW222" s="403"/>
      <c r="BX222" s="403"/>
      <c r="BY222" s="403"/>
      <c r="BZ222" s="403"/>
      <c r="CA222" s="403"/>
      <c r="CB222" s="403"/>
      <c r="CC222" s="403"/>
      <c r="CD222" s="403"/>
      <c r="CE222" s="403"/>
      <c r="CF222" s="403"/>
    </row>
    <row r="223" spans="1:84" ht="13.5" customHeight="1">
      <c r="A223" s="398"/>
      <c r="B223" s="398"/>
      <c r="C223" s="398"/>
      <c r="D223" s="399"/>
      <c r="E223" s="400"/>
      <c r="F223" s="400"/>
      <c r="G223" s="401"/>
      <c r="H223" s="401"/>
      <c r="I223" s="401"/>
      <c r="J223" s="401"/>
      <c r="K223" s="401"/>
      <c r="L223" s="401"/>
      <c r="M223" s="401"/>
      <c r="N223" s="401"/>
      <c r="O223" s="401"/>
      <c r="P223" s="401"/>
      <c r="Q223" s="401"/>
      <c r="R223" s="401"/>
      <c r="S223" s="401"/>
      <c r="T223" s="401"/>
      <c r="U223" s="401"/>
      <c r="V223" s="401"/>
      <c r="W223" s="401"/>
      <c r="X223" s="401"/>
      <c r="Y223" s="401"/>
      <c r="Z223" s="401"/>
      <c r="AA223" s="401"/>
      <c r="AB223" s="401"/>
      <c r="AC223" s="401"/>
      <c r="AD223" s="401"/>
      <c r="AE223" s="401"/>
      <c r="AF223" s="401"/>
      <c r="AG223" s="401"/>
      <c r="AH223" s="401"/>
      <c r="AI223" s="401"/>
      <c r="AJ223" s="401"/>
      <c r="AK223" s="401"/>
      <c r="AL223" s="401"/>
      <c r="AM223" s="401"/>
      <c r="AN223" s="401"/>
      <c r="AO223" s="401"/>
      <c r="AP223" s="401"/>
      <c r="AQ223" s="401"/>
      <c r="AR223" s="401"/>
      <c r="AS223" s="401"/>
      <c r="AT223" s="401"/>
      <c r="AU223" s="401"/>
      <c r="AV223" s="401"/>
      <c r="AW223" s="401"/>
      <c r="AX223" s="401"/>
      <c r="AY223" s="401"/>
      <c r="AZ223" s="402"/>
      <c r="BA223" s="403"/>
      <c r="BB223" s="403"/>
      <c r="BC223" s="403"/>
      <c r="BD223" s="403"/>
      <c r="BE223" s="403"/>
      <c r="BF223" s="403"/>
      <c r="BG223" s="403"/>
      <c r="BH223" s="403"/>
      <c r="BI223" s="403"/>
      <c r="BJ223" s="403"/>
      <c r="BK223" s="403"/>
      <c r="BL223" s="403"/>
      <c r="BM223" s="403"/>
      <c r="BN223" s="403"/>
      <c r="BO223" s="403"/>
      <c r="BP223" s="403"/>
      <c r="BQ223" s="403"/>
      <c r="BR223" s="403"/>
      <c r="BS223" s="403"/>
      <c r="BT223" s="403"/>
      <c r="BU223" s="403"/>
      <c r="BV223" s="403"/>
      <c r="BW223" s="403"/>
      <c r="BX223" s="403"/>
      <c r="BY223" s="403"/>
      <c r="BZ223" s="403"/>
      <c r="CA223" s="403"/>
      <c r="CB223" s="403"/>
      <c r="CC223" s="403"/>
      <c r="CD223" s="403"/>
      <c r="CE223" s="403"/>
      <c r="CF223" s="403"/>
    </row>
    <row r="224" spans="1:84" ht="13.5" customHeight="1">
      <c r="A224" s="398"/>
      <c r="B224" s="398"/>
      <c r="C224" s="398"/>
      <c r="D224" s="399"/>
      <c r="E224" s="400"/>
      <c r="F224" s="400"/>
      <c r="G224" s="401"/>
      <c r="H224" s="401"/>
      <c r="I224" s="401"/>
      <c r="J224" s="401"/>
      <c r="K224" s="401"/>
      <c r="L224" s="401"/>
      <c r="M224" s="401"/>
      <c r="N224" s="401"/>
      <c r="O224" s="401"/>
      <c r="P224" s="401"/>
      <c r="Q224" s="401"/>
      <c r="R224" s="401"/>
      <c r="S224" s="401"/>
      <c r="T224" s="401"/>
      <c r="U224" s="401"/>
      <c r="V224" s="401"/>
      <c r="W224" s="401"/>
      <c r="X224" s="401"/>
      <c r="Y224" s="401"/>
      <c r="Z224" s="401"/>
      <c r="AA224" s="401"/>
      <c r="AB224" s="401"/>
      <c r="AC224" s="401"/>
      <c r="AD224" s="401"/>
      <c r="AE224" s="401"/>
      <c r="AF224" s="401"/>
      <c r="AG224" s="401"/>
      <c r="AH224" s="401"/>
      <c r="AI224" s="401"/>
      <c r="AJ224" s="401"/>
      <c r="AK224" s="401"/>
      <c r="AL224" s="401"/>
      <c r="AM224" s="401"/>
      <c r="AN224" s="401"/>
      <c r="AO224" s="401"/>
      <c r="AP224" s="401"/>
      <c r="AQ224" s="401"/>
      <c r="AR224" s="401"/>
      <c r="AS224" s="401"/>
      <c r="AT224" s="401"/>
      <c r="AU224" s="401"/>
      <c r="AV224" s="401"/>
      <c r="AW224" s="401"/>
      <c r="AX224" s="401"/>
      <c r="AY224" s="401"/>
      <c r="AZ224" s="402"/>
      <c r="BA224" s="403"/>
      <c r="BB224" s="403"/>
      <c r="BC224" s="403"/>
      <c r="BD224" s="403"/>
      <c r="BE224" s="403"/>
      <c r="BF224" s="403"/>
      <c r="BG224" s="403"/>
      <c r="BH224" s="403"/>
      <c r="BI224" s="403"/>
      <c r="BJ224" s="403"/>
      <c r="BK224" s="403"/>
      <c r="BL224" s="403"/>
      <c r="BM224" s="403"/>
      <c r="BN224" s="403"/>
      <c r="BO224" s="403"/>
      <c r="BP224" s="403"/>
      <c r="BQ224" s="403"/>
      <c r="BR224" s="403"/>
      <c r="BS224" s="403"/>
      <c r="BT224" s="403"/>
      <c r="BU224" s="403"/>
      <c r="BV224" s="403"/>
      <c r="BW224" s="403"/>
      <c r="BX224" s="403"/>
      <c r="BY224" s="403"/>
      <c r="BZ224" s="403"/>
      <c r="CA224" s="403"/>
      <c r="CB224" s="403"/>
      <c r="CC224" s="403"/>
      <c r="CD224" s="403"/>
      <c r="CE224" s="403"/>
      <c r="CF224" s="403"/>
    </row>
    <row r="225" spans="1:84" ht="13.5" customHeight="1">
      <c r="A225" s="398"/>
      <c r="B225" s="398"/>
      <c r="C225" s="398"/>
      <c r="D225" s="399"/>
      <c r="E225" s="400"/>
      <c r="F225" s="400"/>
      <c r="G225" s="401"/>
      <c r="H225" s="401"/>
      <c r="I225" s="401"/>
      <c r="J225" s="401"/>
      <c r="K225" s="401"/>
      <c r="L225" s="401"/>
      <c r="M225" s="401"/>
      <c r="N225" s="401"/>
      <c r="O225" s="401"/>
      <c r="P225" s="401"/>
      <c r="Q225" s="401"/>
      <c r="R225" s="401"/>
      <c r="S225" s="401"/>
      <c r="T225" s="401"/>
      <c r="U225" s="401"/>
      <c r="V225" s="401"/>
      <c r="W225" s="401"/>
      <c r="X225" s="401"/>
      <c r="Y225" s="401"/>
      <c r="Z225" s="401"/>
      <c r="AA225" s="401"/>
      <c r="AB225" s="401"/>
      <c r="AC225" s="401"/>
      <c r="AD225" s="401"/>
      <c r="AE225" s="401"/>
      <c r="AF225" s="401"/>
      <c r="AG225" s="401"/>
      <c r="AH225" s="401"/>
      <c r="AI225" s="401"/>
      <c r="AJ225" s="401"/>
      <c r="AK225" s="401"/>
      <c r="AL225" s="401"/>
      <c r="AM225" s="401"/>
      <c r="AN225" s="401"/>
      <c r="AO225" s="401"/>
      <c r="AP225" s="401"/>
      <c r="AQ225" s="401"/>
      <c r="AR225" s="401"/>
      <c r="AS225" s="401"/>
      <c r="AT225" s="401"/>
      <c r="AU225" s="401"/>
      <c r="AV225" s="401"/>
      <c r="AW225" s="401"/>
      <c r="AX225" s="401"/>
      <c r="AY225" s="401"/>
      <c r="AZ225" s="402"/>
      <c r="BA225" s="403"/>
      <c r="BB225" s="403"/>
      <c r="BC225" s="403"/>
      <c r="BD225" s="403"/>
      <c r="BE225" s="403"/>
      <c r="BF225" s="403"/>
      <c r="BG225" s="403"/>
      <c r="BH225" s="403"/>
      <c r="BI225" s="403"/>
      <c r="BJ225" s="403"/>
      <c r="BK225" s="403"/>
      <c r="BL225" s="403"/>
      <c r="BM225" s="403"/>
      <c r="BN225" s="403"/>
      <c r="BO225" s="403"/>
      <c r="BP225" s="403"/>
      <c r="BQ225" s="403"/>
      <c r="BR225" s="403"/>
      <c r="BS225" s="403"/>
      <c r="BT225" s="403"/>
      <c r="BU225" s="403"/>
      <c r="BV225" s="403"/>
      <c r="BW225" s="403"/>
      <c r="BX225" s="403"/>
      <c r="BY225" s="403"/>
      <c r="BZ225" s="403"/>
      <c r="CA225" s="403"/>
      <c r="CB225" s="403"/>
      <c r="CC225" s="403"/>
      <c r="CD225" s="403"/>
      <c r="CE225" s="403"/>
      <c r="CF225" s="403"/>
    </row>
    <row r="226" spans="1:84" ht="13.5" customHeight="1">
      <c r="A226" s="398"/>
      <c r="B226" s="398"/>
      <c r="C226" s="398"/>
      <c r="D226" s="399"/>
      <c r="E226" s="400"/>
      <c r="F226" s="400"/>
      <c r="G226" s="401"/>
      <c r="H226" s="401"/>
      <c r="I226" s="401"/>
      <c r="J226" s="401"/>
      <c r="K226" s="401"/>
      <c r="L226" s="401"/>
      <c r="M226" s="401"/>
      <c r="N226" s="401"/>
      <c r="O226" s="401"/>
      <c r="P226" s="401"/>
      <c r="Q226" s="401"/>
      <c r="R226" s="401"/>
      <c r="S226" s="401"/>
      <c r="T226" s="401"/>
      <c r="U226" s="401"/>
      <c r="V226" s="401"/>
      <c r="W226" s="401"/>
      <c r="X226" s="401"/>
      <c r="Y226" s="401"/>
      <c r="Z226" s="401"/>
      <c r="AA226" s="401"/>
      <c r="AB226" s="401"/>
      <c r="AC226" s="401"/>
      <c r="AD226" s="401"/>
      <c r="AE226" s="401"/>
      <c r="AF226" s="401"/>
      <c r="AG226" s="401"/>
      <c r="AH226" s="401"/>
      <c r="AI226" s="401"/>
      <c r="AJ226" s="401"/>
      <c r="AK226" s="401"/>
      <c r="AL226" s="401"/>
      <c r="AM226" s="401"/>
      <c r="AN226" s="401"/>
      <c r="AO226" s="401"/>
      <c r="AP226" s="401"/>
      <c r="AQ226" s="401"/>
      <c r="AR226" s="401"/>
      <c r="AS226" s="401"/>
      <c r="AT226" s="401"/>
      <c r="AU226" s="401"/>
      <c r="AV226" s="401"/>
      <c r="AW226" s="401"/>
      <c r="AX226" s="401"/>
      <c r="AY226" s="401"/>
      <c r="AZ226" s="402"/>
      <c r="BA226" s="403"/>
      <c r="BB226" s="403"/>
      <c r="BC226" s="403"/>
      <c r="BD226" s="403"/>
      <c r="BE226" s="403"/>
      <c r="BF226" s="403"/>
      <c r="BG226" s="403"/>
      <c r="BH226" s="403"/>
      <c r="BI226" s="403"/>
      <c r="BJ226" s="403"/>
      <c r="BK226" s="403"/>
      <c r="BL226" s="403"/>
      <c r="BM226" s="403"/>
      <c r="BN226" s="403"/>
      <c r="BO226" s="403"/>
      <c r="BP226" s="403"/>
      <c r="BQ226" s="403"/>
      <c r="BR226" s="403"/>
      <c r="BS226" s="403"/>
      <c r="BT226" s="403"/>
      <c r="BU226" s="403"/>
      <c r="BV226" s="403"/>
      <c r="BW226" s="403"/>
      <c r="BX226" s="403"/>
      <c r="BY226" s="403"/>
      <c r="BZ226" s="403"/>
      <c r="CA226" s="403"/>
      <c r="CB226" s="403"/>
      <c r="CC226" s="403"/>
      <c r="CD226" s="403"/>
      <c r="CE226" s="403"/>
      <c r="CF226" s="403"/>
    </row>
    <row r="227" spans="1:84" ht="15.75" customHeight="1"/>
    <row r="228" spans="1:84" ht="15.75" customHeight="1"/>
    <row r="229" spans="1:84" ht="15.75" customHeight="1"/>
    <row r="230" spans="1:84" ht="15.75" customHeight="1"/>
    <row r="231" spans="1:84" ht="15.75" customHeight="1"/>
    <row r="232" spans="1:84" ht="15.75" customHeight="1"/>
    <row r="233" spans="1:84" ht="15.75" customHeight="1"/>
    <row r="234" spans="1:84" ht="15.75" customHeight="1"/>
    <row r="235" spans="1:84" ht="15.75" customHeight="1"/>
    <row r="236" spans="1:84" ht="15.75" customHeight="1"/>
    <row r="237" spans="1:84" ht="15.75" customHeight="1"/>
    <row r="238" spans="1:84" ht="15.75" customHeight="1"/>
    <row r="239" spans="1:84" ht="15.75" customHeight="1"/>
    <row r="240" spans="1:8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sheetData>
  <mergeCells count="70">
    <mergeCell ref="B19:B26"/>
    <mergeCell ref="C19:C26"/>
    <mergeCell ref="D19:D20"/>
    <mergeCell ref="E19:E20"/>
    <mergeCell ref="E22:E23"/>
    <mergeCell ref="D22:D23"/>
    <mergeCell ref="D24:D25"/>
    <mergeCell ref="I22:I23"/>
    <mergeCell ref="J22:J23"/>
    <mergeCell ref="E24:E25"/>
    <mergeCell ref="W1:Y1"/>
    <mergeCell ref="Z1:Z2"/>
    <mergeCell ref="S1:S2"/>
    <mergeCell ref="T1:V1"/>
    <mergeCell ref="I1:K1"/>
    <mergeCell ref="L1:N1"/>
    <mergeCell ref="O1:Q1"/>
    <mergeCell ref="R1:R2"/>
    <mergeCell ref="I7:I9"/>
    <mergeCell ref="J7:J9"/>
    <mergeCell ref="E3:E4"/>
    <mergeCell ref="E5:E6"/>
    <mergeCell ref="BE1:BG1"/>
    <mergeCell ref="BH1:BJ1"/>
    <mergeCell ref="BK1:BK2"/>
    <mergeCell ref="AA1:AA2"/>
    <mergeCell ref="AB1:AD1"/>
    <mergeCell ref="AE1:AG1"/>
    <mergeCell ref="AH1:AH2"/>
    <mergeCell ref="AI1:AI2"/>
    <mergeCell ref="BL1:BN1"/>
    <mergeCell ref="BR1:BR2"/>
    <mergeCell ref="CJ1:CL1"/>
    <mergeCell ref="CM1:CM2"/>
    <mergeCell ref="BO1:BQ1"/>
    <mergeCell ref="BS1:BU1"/>
    <mergeCell ref="BV1:BX1"/>
    <mergeCell ref="BY1:BY2"/>
    <mergeCell ref="CC1:CE1"/>
    <mergeCell ref="CF1:CF2"/>
    <mergeCell ref="CG1:CI1"/>
    <mergeCell ref="B13:B18"/>
    <mergeCell ref="C13:C18"/>
    <mergeCell ref="D15:D16"/>
    <mergeCell ref="E15:E16"/>
    <mergeCell ref="A1:H1"/>
    <mergeCell ref="E7:E9"/>
    <mergeCell ref="A3:A4"/>
    <mergeCell ref="B3:B6"/>
    <mergeCell ref="D5:D6"/>
    <mergeCell ref="A5:A6"/>
    <mergeCell ref="A7:A9"/>
    <mergeCell ref="B7:B12"/>
    <mergeCell ref="C7:C12"/>
    <mergeCell ref="D7:D9"/>
    <mergeCell ref="C3:C6"/>
    <mergeCell ref="D3:D4"/>
    <mergeCell ref="AZ15:AZ16"/>
    <mergeCell ref="AZ19:AZ20"/>
    <mergeCell ref="BA19:BA20"/>
    <mergeCell ref="BB19:BB20"/>
    <mergeCell ref="AJ1:AL1"/>
    <mergeCell ref="AM1:AO1"/>
    <mergeCell ref="AP1:AP2"/>
    <mergeCell ref="AQ1:AQ2"/>
    <mergeCell ref="AR1:AT1"/>
    <mergeCell ref="AX1:AX2"/>
    <mergeCell ref="AY1:AY2"/>
    <mergeCell ref="AU1:AW1"/>
    <mergeCell ref="AZ1:BD1"/>
  </mergeCells>
  <conditionalFormatting sqref="N3">
    <cfRule type="cellIs" dxfId="1344" priority="1" operator="between">
      <formula>0</formula>
      <formula>0.3999</formula>
    </cfRule>
    <cfRule type="cellIs" dxfId="1343" priority="2" operator="between">
      <formula>0.4</formula>
      <formula>0.59</formula>
    </cfRule>
    <cfRule type="cellIs" dxfId="1342" priority="3" operator="between">
      <formula>0.6</formula>
      <formula>0.69</formula>
    </cfRule>
    <cfRule type="cellIs" dxfId="1341" priority="4" operator="between">
      <formula>0.7</formula>
      <formula>0.79</formula>
    </cfRule>
    <cfRule type="cellIs" dxfId="1340" priority="5" operator="between">
      <formula>0.8</formula>
      <formula>1</formula>
    </cfRule>
  </conditionalFormatting>
  <conditionalFormatting sqref="N5:N26">
    <cfRule type="cellIs" dxfId="1339" priority="6" operator="between">
      <formula>0</formula>
      <formula>0.3999</formula>
    </cfRule>
    <cfRule type="cellIs" dxfId="1338" priority="7" operator="between">
      <formula>0.4</formula>
      <formula>0.59</formula>
    </cfRule>
    <cfRule type="cellIs" dxfId="1337" priority="8" operator="between">
      <formula>0.6</formula>
      <formula>0.69</formula>
    </cfRule>
    <cfRule type="cellIs" dxfId="1336" priority="9" operator="between">
      <formula>0.7</formula>
      <formula>0.79</formula>
    </cfRule>
    <cfRule type="cellIs" dxfId="1335" priority="10" operator="between">
      <formula>0.8</formula>
      <formula>1</formula>
    </cfRule>
  </conditionalFormatting>
  <conditionalFormatting sqref="Q3">
    <cfRule type="cellIs" dxfId="1334" priority="11" operator="between">
      <formula>0</formula>
      <formula>0.3999</formula>
    </cfRule>
    <cfRule type="cellIs" dxfId="1333" priority="12" operator="between">
      <formula>0.4</formula>
      <formula>0.59</formula>
    </cfRule>
    <cfRule type="cellIs" dxfId="1332" priority="13" operator="between">
      <formula>0.6</formula>
      <formula>0.69</formula>
    </cfRule>
    <cfRule type="cellIs" dxfId="1331" priority="14" operator="between">
      <formula>0.7</formula>
      <formula>0.79</formula>
    </cfRule>
    <cfRule type="cellIs" dxfId="1330" priority="15" operator="between">
      <formula>0.8</formula>
      <formula>1</formula>
    </cfRule>
  </conditionalFormatting>
  <conditionalFormatting sqref="V3">
    <cfRule type="cellIs" dxfId="1329" priority="16" operator="between">
      <formula>0</formula>
      <formula>0.3999</formula>
    </cfRule>
    <cfRule type="cellIs" dxfId="1328" priority="17" operator="between">
      <formula>0.4</formula>
      <formula>0.59</formula>
    </cfRule>
    <cfRule type="cellIs" dxfId="1327" priority="18" operator="between">
      <formula>0.6</formula>
      <formula>0.69</formula>
    </cfRule>
    <cfRule type="cellIs" dxfId="1326" priority="19" operator="between">
      <formula>0.7</formula>
      <formula>0.79</formula>
    </cfRule>
    <cfRule type="cellIs" dxfId="1325" priority="20" operator="between">
      <formula>0.8</formula>
      <formula>1</formula>
    </cfRule>
  </conditionalFormatting>
  <conditionalFormatting sqref="V5:V26">
    <cfRule type="cellIs" dxfId="1324" priority="21" operator="between">
      <formula>0</formula>
      <formula>0.3999</formula>
    </cfRule>
    <cfRule type="cellIs" dxfId="1323" priority="22" operator="between">
      <formula>0.4</formula>
      <formula>0.59</formula>
    </cfRule>
    <cfRule type="cellIs" dxfId="1322" priority="23" operator="between">
      <formula>0.6</formula>
      <formula>0.69</formula>
    </cfRule>
    <cfRule type="cellIs" dxfId="1321" priority="24" operator="between">
      <formula>0.7</formula>
      <formula>0.79</formula>
    </cfRule>
    <cfRule type="cellIs" dxfId="1320" priority="25" operator="between">
      <formula>0.8</formula>
      <formula>1</formula>
    </cfRule>
  </conditionalFormatting>
  <conditionalFormatting sqref="Y3">
    <cfRule type="cellIs" dxfId="1319" priority="26" operator="between">
      <formula>0</formula>
      <formula>0.3999</formula>
    </cfRule>
    <cfRule type="cellIs" dxfId="1318" priority="27" operator="between">
      <formula>0.4</formula>
      <formula>0.59</formula>
    </cfRule>
    <cfRule type="cellIs" dxfId="1317" priority="28" operator="between">
      <formula>0.6</formula>
      <formula>0.69</formula>
    </cfRule>
    <cfRule type="cellIs" dxfId="1316" priority="29" operator="between">
      <formula>0.7</formula>
      <formula>0.79</formula>
    </cfRule>
    <cfRule type="cellIs" dxfId="1315" priority="30" operator="between">
      <formula>0.8</formula>
      <formula>1</formula>
    </cfRule>
  </conditionalFormatting>
  <conditionalFormatting sqref="AD3">
    <cfRule type="cellIs" dxfId="1314" priority="31" operator="between">
      <formula>0</formula>
      <formula>0.3999</formula>
    </cfRule>
    <cfRule type="cellIs" dxfId="1313" priority="32" operator="between">
      <formula>0.4</formula>
      <formula>0.59</formula>
    </cfRule>
    <cfRule type="cellIs" dxfId="1312" priority="33" operator="between">
      <formula>0.6</formula>
      <formula>0.69</formula>
    </cfRule>
    <cfRule type="cellIs" dxfId="1311" priority="34" operator="between">
      <formula>0.7</formula>
      <formula>0.79</formula>
    </cfRule>
    <cfRule type="cellIs" dxfId="1310" priority="35" operator="between">
      <formula>0.8</formula>
      <formula>1</formula>
    </cfRule>
  </conditionalFormatting>
  <conditionalFormatting sqref="AD5:AD26">
    <cfRule type="cellIs" dxfId="1309" priority="36" operator="between">
      <formula>0</formula>
      <formula>0.3999</formula>
    </cfRule>
    <cfRule type="cellIs" dxfId="1308" priority="37" operator="between">
      <formula>0.4</formula>
      <formula>0.59</formula>
    </cfRule>
    <cfRule type="cellIs" dxfId="1307" priority="38" operator="between">
      <formula>0.6</formula>
      <formula>0.69</formula>
    </cfRule>
    <cfRule type="cellIs" dxfId="1306" priority="39" operator="between">
      <formula>0.7</formula>
      <formula>0.79</formula>
    </cfRule>
    <cfRule type="cellIs" dxfId="1305" priority="40" operator="between">
      <formula>0.8</formula>
      <formula>1</formula>
    </cfRule>
  </conditionalFormatting>
  <conditionalFormatting sqref="AG3">
    <cfRule type="cellIs" dxfId="1304" priority="41" operator="between">
      <formula>0</formula>
      <formula>0.3999</formula>
    </cfRule>
    <cfRule type="cellIs" dxfId="1303" priority="42" operator="between">
      <formula>0.4</formula>
      <formula>0.59</formula>
    </cfRule>
    <cfRule type="cellIs" dxfId="1302" priority="43" operator="between">
      <formula>0.6</formula>
      <formula>0.69</formula>
    </cfRule>
    <cfRule type="cellIs" dxfId="1301" priority="44" operator="between">
      <formula>0.7</formula>
      <formula>0.79</formula>
    </cfRule>
    <cfRule type="cellIs" dxfId="1300" priority="45" operator="between">
      <formula>0.8</formula>
      <formula>1</formula>
    </cfRule>
  </conditionalFormatting>
  <conditionalFormatting sqref="AL3">
    <cfRule type="cellIs" dxfId="1299" priority="46" operator="between">
      <formula>0</formula>
      <formula>0.3999</formula>
    </cfRule>
    <cfRule type="cellIs" dxfId="1298" priority="47" operator="between">
      <formula>0.4</formula>
      <formula>0.59</formula>
    </cfRule>
    <cfRule type="cellIs" dxfId="1297" priority="48" operator="between">
      <formula>0.6</formula>
      <formula>0.69</formula>
    </cfRule>
    <cfRule type="cellIs" dxfId="1296" priority="49" operator="between">
      <formula>0.7</formula>
      <formula>0.79</formula>
    </cfRule>
    <cfRule type="cellIs" dxfId="1295" priority="50" operator="between">
      <formula>0.8</formula>
      <formula>1</formula>
    </cfRule>
  </conditionalFormatting>
  <conditionalFormatting sqref="AL5:AL26">
    <cfRule type="cellIs" dxfId="1294" priority="51" operator="between">
      <formula>0</formula>
      <formula>0.3999</formula>
    </cfRule>
    <cfRule type="cellIs" dxfId="1293" priority="52" operator="between">
      <formula>0.4</formula>
      <formula>0.59</formula>
    </cfRule>
    <cfRule type="cellIs" dxfId="1292" priority="53" operator="between">
      <formula>0.6</formula>
      <formula>0.69</formula>
    </cfRule>
    <cfRule type="cellIs" dxfId="1291" priority="54" operator="between">
      <formula>0.7</formula>
      <formula>0.79</formula>
    </cfRule>
    <cfRule type="cellIs" dxfId="1290" priority="55" operator="between">
      <formula>0.8</formula>
      <formula>1</formula>
    </cfRule>
  </conditionalFormatting>
  <conditionalFormatting sqref="AT3 Q5:Q26 Y5:Y26 AG5:AG26 AO5:AO26 AW5:AW26">
    <cfRule type="cellIs" dxfId="1289" priority="56" operator="between">
      <formula>0</formula>
      <formula>0.3999</formula>
    </cfRule>
    <cfRule type="cellIs" dxfId="1288" priority="57" operator="between">
      <formula>0.4</formula>
      <formula>0.59</formula>
    </cfRule>
    <cfRule type="cellIs" dxfId="1287" priority="58" operator="between">
      <formula>0.6</formula>
      <formula>0.69</formula>
    </cfRule>
    <cfRule type="cellIs" dxfId="1286" priority="59" operator="between">
      <formula>0.7</formula>
      <formula>0.79</formula>
    </cfRule>
    <cfRule type="cellIs" dxfId="1285" priority="60" operator="between">
      <formula>0.8</formula>
      <formula>1</formula>
    </cfRule>
  </conditionalFormatting>
  <conditionalFormatting sqref="AT5:AT26">
    <cfRule type="cellIs" dxfId="1284" priority="61" operator="between">
      <formula>0</formula>
      <formula>0.3999</formula>
    </cfRule>
    <cfRule type="cellIs" dxfId="1283" priority="62" operator="between">
      <formula>0.4</formula>
      <formula>0.59</formula>
    </cfRule>
    <cfRule type="cellIs" dxfId="1282" priority="63" operator="between">
      <formula>0.6</formula>
      <formula>0.69</formula>
    </cfRule>
    <cfRule type="cellIs" dxfId="1281" priority="64" operator="between">
      <formula>0.7</formula>
      <formula>0.79</formula>
    </cfRule>
    <cfRule type="cellIs" dxfId="1280" priority="65" operator="between">
      <formula>0.8</formula>
      <formula>1</formula>
    </cfRule>
  </conditionalFormatting>
  <conditionalFormatting sqref="AW3">
    <cfRule type="cellIs" dxfId="1279" priority="66" operator="between">
      <formula>0</formula>
      <formula>0.3999</formula>
    </cfRule>
    <cfRule type="cellIs" dxfId="1278" priority="67" operator="between">
      <formula>0.4</formula>
      <formula>0.59</formula>
    </cfRule>
    <cfRule type="cellIs" dxfId="1277" priority="68" operator="between">
      <formula>0.6</formula>
      <formula>0.69</formula>
    </cfRule>
    <cfRule type="cellIs" dxfId="1276" priority="69" operator="between">
      <formula>0.7</formula>
      <formula>0.79</formula>
    </cfRule>
    <cfRule type="cellIs" dxfId="1275" priority="70" operator="between">
      <formula>0.8</formula>
      <formula>1</formula>
    </cfRule>
  </conditionalFormatting>
  <conditionalFormatting sqref="BG3:BG8">
    <cfRule type="cellIs" dxfId="1274" priority="71" operator="between">
      <formula>0.4</formula>
      <formula>0.59</formula>
    </cfRule>
    <cfRule type="cellIs" dxfId="1273" priority="72" operator="between">
      <formula>0.6</formula>
      <formula>0.69</formula>
    </cfRule>
    <cfRule type="cellIs" dxfId="1272" priority="73" operator="between">
      <formula>0.7</formula>
      <formula>0.79</formula>
    </cfRule>
    <cfRule type="cellIs" dxfId="1271" priority="74" operator="between">
      <formula>0.8</formula>
      <formula>1</formula>
    </cfRule>
  </conditionalFormatting>
  <conditionalFormatting sqref="BG3:BG12">
    <cfRule type="cellIs" dxfId="1270" priority="75" operator="between">
      <formula>0</formula>
      <formula>0.3999</formula>
    </cfRule>
  </conditionalFormatting>
  <conditionalFormatting sqref="BG9:BG12">
    <cfRule type="cellIs" dxfId="1269" priority="76" operator="between">
      <formula>0.8</formula>
      <formula>1</formula>
    </cfRule>
  </conditionalFormatting>
  <conditionalFormatting sqref="BG9:BG26 BJ5:BJ26">
    <cfRule type="cellIs" dxfId="1268" priority="77" operator="between">
      <formula>0.4</formula>
      <formula>0.59</formula>
    </cfRule>
  </conditionalFormatting>
  <conditionalFormatting sqref="BG13">
    <cfRule type="cellIs" dxfId="1267" priority="80" operator="lessThan">
      <formula>0.4</formula>
    </cfRule>
    <cfRule type="cellIs" dxfId="1266" priority="81" operator="greaterThan">
      <formula>0.8</formula>
    </cfRule>
  </conditionalFormatting>
  <conditionalFormatting sqref="BG14:BG26 BJ14:BJ26">
    <cfRule type="cellIs" dxfId="1265" priority="82" operator="between">
      <formula>0</formula>
      <formula>0.3999</formula>
    </cfRule>
    <cfRule type="cellIs" dxfId="1264" priority="83" operator="between">
      <formula>0.8</formula>
      <formula>1</formula>
    </cfRule>
  </conditionalFormatting>
  <conditionalFormatting sqref="BJ3">
    <cfRule type="cellIs" dxfId="1263" priority="84" operator="between">
      <formula>0</formula>
      <formula>0.3999</formula>
    </cfRule>
    <cfRule type="cellIs" dxfId="1262" priority="85" operator="between">
      <formula>0.4</formula>
      <formula>0.59</formula>
    </cfRule>
    <cfRule type="cellIs" dxfId="1261" priority="86" operator="between">
      <formula>0.6</formula>
      <formula>0.69</formula>
    </cfRule>
    <cfRule type="cellIs" dxfId="1260" priority="87" operator="between">
      <formula>0.7</formula>
      <formula>0.79</formula>
    </cfRule>
    <cfRule type="cellIs" dxfId="1259" priority="88" operator="between">
      <formula>0.8</formula>
      <formula>1</formula>
    </cfRule>
  </conditionalFormatting>
  <conditionalFormatting sqref="BJ5:BJ8">
    <cfRule type="cellIs" dxfId="1258" priority="92" operator="between">
      <formula>0.8</formula>
      <formula>1</formula>
    </cfRule>
  </conditionalFormatting>
  <conditionalFormatting sqref="BJ5:BJ12">
    <cfRule type="cellIs" dxfId="1257" priority="93" operator="between">
      <formula>0</formula>
      <formula>0.3999</formula>
    </cfRule>
  </conditionalFormatting>
  <conditionalFormatting sqref="BJ5:BJ26 BG9:BG26">
    <cfRule type="cellIs" dxfId="1256" priority="78" operator="between">
      <formula>0.6</formula>
      <formula>0.69</formula>
    </cfRule>
    <cfRule type="cellIs" dxfId="1255" priority="79" operator="between">
      <formula>0.7</formula>
      <formula>0.79</formula>
    </cfRule>
  </conditionalFormatting>
  <conditionalFormatting sqref="BJ9:BJ12">
    <cfRule type="cellIs" dxfId="1254" priority="94" operator="between">
      <formula>0.8</formula>
      <formula>1</formula>
    </cfRule>
  </conditionalFormatting>
  <conditionalFormatting sqref="BJ13">
    <cfRule type="cellIs" dxfId="1253" priority="95" operator="lessThan">
      <formula>0.4</formula>
    </cfRule>
    <cfRule type="cellIs" dxfId="1252" priority="96" operator="greaterThan">
      <formula>0.8</formula>
    </cfRule>
  </conditionalFormatting>
  <conditionalFormatting sqref="BN3:BN12 BQ5:BQ12">
    <cfRule type="cellIs" dxfId="1251" priority="97" operator="between">
      <formula>0</formula>
      <formula>0.3999</formula>
    </cfRule>
    <cfRule type="cellIs" dxfId="1250" priority="98" operator="between">
      <formula>0.8</formula>
      <formula>1</formula>
    </cfRule>
  </conditionalFormatting>
  <conditionalFormatting sqref="BN3:BN14 BQ5:BQ14">
    <cfRule type="cellIs" dxfId="1249" priority="99" operator="between">
      <formula>0.4</formula>
      <formula>0.59</formula>
    </cfRule>
    <cfRule type="cellIs" dxfId="1248" priority="100" operator="between">
      <formula>0.6</formula>
      <formula>0.69</formula>
    </cfRule>
    <cfRule type="cellIs" dxfId="1247" priority="101" operator="between">
      <formula>0.7</formula>
      <formula>0.79</formula>
    </cfRule>
  </conditionalFormatting>
  <conditionalFormatting sqref="BN13">
    <cfRule type="cellIs" dxfId="1246" priority="102" operator="lessThan">
      <formula>0.4</formula>
    </cfRule>
    <cfRule type="cellIs" dxfId="1245" priority="103" operator="greaterThan">
      <formula>0.8</formula>
    </cfRule>
  </conditionalFormatting>
  <conditionalFormatting sqref="BN14 BQ14">
    <cfRule type="cellIs" dxfId="1244" priority="104" operator="between">
      <formula>0.8</formula>
      <formula>1</formula>
    </cfRule>
  </conditionalFormatting>
  <conditionalFormatting sqref="BN14:BN26 BQ14:BQ26">
    <cfRule type="cellIs" dxfId="1243" priority="105" operator="between">
      <formula>0</formula>
      <formula>0.3999</formula>
    </cfRule>
  </conditionalFormatting>
  <conditionalFormatting sqref="BN15:BN26 BQ15:BQ26">
    <cfRule type="cellIs" dxfId="1242" priority="106" operator="between">
      <formula>0.4</formula>
      <formula>0.59</formula>
    </cfRule>
    <cfRule type="cellIs" dxfId="1241" priority="107" operator="between">
      <formula>0.6</formula>
      <formula>0.69</formula>
    </cfRule>
    <cfRule type="cellIs" dxfId="1240" priority="108" operator="between">
      <formula>0.7</formula>
      <formula>0.79</formula>
    </cfRule>
    <cfRule type="cellIs" dxfId="1239" priority="109" operator="between">
      <formula>0.8</formula>
      <formula>1</formula>
    </cfRule>
  </conditionalFormatting>
  <conditionalFormatting sqref="BQ3">
    <cfRule type="cellIs" dxfId="1238" priority="110" operator="between">
      <formula>0</formula>
      <formula>0.3999</formula>
    </cfRule>
    <cfRule type="cellIs" dxfId="1237" priority="111" operator="between">
      <formula>0.4</formula>
      <formula>0.59</formula>
    </cfRule>
    <cfRule type="cellIs" dxfId="1236" priority="112" operator="between">
      <formula>0.6</formula>
      <formula>0.69</formula>
    </cfRule>
    <cfRule type="cellIs" dxfId="1235" priority="113" operator="between">
      <formula>0.7</formula>
      <formula>0.79</formula>
    </cfRule>
    <cfRule type="cellIs" dxfId="1234" priority="114" operator="between">
      <formula>0.8</formula>
      <formula>1</formula>
    </cfRule>
  </conditionalFormatting>
  <conditionalFormatting sqref="BQ13">
    <cfRule type="cellIs" dxfId="1233" priority="115" operator="lessThan">
      <formula>0.4</formula>
    </cfRule>
    <cfRule type="cellIs" dxfId="1232" priority="116" operator="greaterThan">
      <formula>0.8</formula>
    </cfRule>
  </conditionalFormatting>
  <conditionalFormatting sqref="BU3">
    <cfRule type="cellIs" dxfId="1231" priority="117" operator="lessThan">
      <formula>0.4</formula>
    </cfRule>
    <cfRule type="cellIs" dxfId="1230" priority="118" operator="between">
      <formula>0.4</formula>
      <formula>0.59</formula>
    </cfRule>
    <cfRule type="cellIs" dxfId="1229" priority="119" operator="between">
      <formula>0.6</formula>
      <formula>0.69</formula>
    </cfRule>
    <cfRule type="cellIs" dxfId="1228" priority="120" operator="between">
      <formula>0.7</formula>
      <formula>0.79</formula>
    </cfRule>
    <cfRule type="cellIs" dxfId="1227" priority="121" operator="greaterThan">
      <formula>0.8</formula>
    </cfRule>
  </conditionalFormatting>
  <conditionalFormatting sqref="BU4">
    <cfRule type="cellIs" dxfId="1226" priority="122" operator="between">
      <formula>0</formula>
      <formula>0.3999</formula>
    </cfRule>
    <cfRule type="cellIs" dxfId="1225" priority="126" operator="between">
      <formula>0.8</formula>
      <formula>1</formula>
    </cfRule>
  </conditionalFormatting>
  <conditionalFormatting sqref="BU4:BU10">
    <cfRule type="cellIs" dxfId="1224" priority="123" operator="between">
      <formula>0.4</formula>
      <formula>0.59</formula>
    </cfRule>
    <cfRule type="cellIs" dxfId="1223" priority="124" operator="between">
      <formula>0.6</formula>
      <formula>0.69</formula>
    </cfRule>
    <cfRule type="cellIs" dxfId="1222" priority="125" operator="between">
      <formula>0.7</formula>
      <formula>0.79</formula>
    </cfRule>
  </conditionalFormatting>
  <conditionalFormatting sqref="BU5:BU10 BX5:BX10">
    <cfRule type="cellIs" dxfId="1221" priority="130" operator="lessThan">
      <formula>0.4</formula>
    </cfRule>
    <cfRule type="cellIs" dxfId="1220" priority="131" operator="greaterThan">
      <formula>0.8</formula>
    </cfRule>
  </conditionalFormatting>
  <conditionalFormatting sqref="BU11 BX11">
    <cfRule type="cellIs" dxfId="1219" priority="136" operator="between">
      <formula>0.8</formula>
      <formula>1</formula>
    </cfRule>
    <cfRule type="cellIs" dxfId="1218" priority="132" operator="between">
      <formula>0</formula>
      <formula>0.3999</formula>
    </cfRule>
  </conditionalFormatting>
  <conditionalFormatting sqref="BU11:BU26 BX11:BX26">
    <cfRule type="cellIs" dxfId="1217" priority="134" operator="between">
      <formula>0.6</formula>
      <formula>0.69</formula>
    </cfRule>
    <cfRule type="cellIs" dxfId="1216" priority="135" operator="between">
      <formula>0.7</formula>
      <formula>0.79</formula>
    </cfRule>
    <cfRule type="cellIs" dxfId="1215" priority="133" operator="between">
      <formula>0.4</formula>
      <formula>0.59</formula>
    </cfRule>
  </conditionalFormatting>
  <conditionalFormatting sqref="BU12:BU26">
    <cfRule type="cellIs" dxfId="1214" priority="137" operator="lessThan">
      <formula>0.4</formula>
    </cfRule>
    <cfRule type="cellIs" dxfId="1213" priority="141" operator="greaterThan">
      <formula>0.8</formula>
    </cfRule>
  </conditionalFormatting>
  <conditionalFormatting sqref="BX3">
    <cfRule type="cellIs" dxfId="1212" priority="144" operator="between">
      <formula>0.6</formula>
      <formula>0.69</formula>
    </cfRule>
    <cfRule type="cellIs" dxfId="1211" priority="142" operator="lessThan">
      <formula>0.4</formula>
    </cfRule>
    <cfRule type="cellIs" dxfId="1210" priority="143" operator="between">
      <formula>0.4</formula>
      <formula>0.59</formula>
    </cfRule>
    <cfRule type="cellIs" dxfId="1209" priority="145" operator="between">
      <formula>0.7</formula>
      <formula>0.79</formula>
    </cfRule>
    <cfRule type="cellIs" dxfId="1208" priority="146" operator="greaterThan">
      <formula>0.8</formula>
    </cfRule>
  </conditionalFormatting>
  <conditionalFormatting sqref="BX5:BX10">
    <cfRule type="cellIs" dxfId="1207" priority="127" operator="between">
      <formula>0.4</formula>
      <formula>0.59</formula>
    </cfRule>
    <cfRule type="cellIs" dxfId="1206" priority="129" operator="between">
      <formula>0.7</formula>
      <formula>0.79</formula>
    </cfRule>
    <cfRule type="cellIs" dxfId="1205" priority="128" operator="between">
      <formula>0.6</formula>
      <formula>0.69</formula>
    </cfRule>
  </conditionalFormatting>
  <conditionalFormatting sqref="BX12:BX26">
    <cfRule type="cellIs" dxfId="1204" priority="147" operator="lessThan">
      <formula>0.4</formula>
    </cfRule>
    <cfRule type="cellIs" dxfId="1203" priority="151" operator="greaterThan">
      <formula>0.8</formula>
    </cfRule>
  </conditionalFormatting>
  <conditionalFormatting sqref="CB3">
    <cfRule type="cellIs" dxfId="1202" priority="152" operator="lessThan">
      <formula>0.4</formula>
    </cfRule>
    <cfRule type="cellIs" dxfId="1201" priority="153" operator="between">
      <formula>0.4</formula>
      <formula>0.59</formula>
    </cfRule>
    <cfRule type="cellIs" dxfId="1200" priority="154" operator="between">
      <formula>0.6</formula>
      <formula>0.69</formula>
    </cfRule>
    <cfRule type="cellIs" dxfId="1199" priority="155" operator="between">
      <formula>0.7</formula>
      <formula>0.79</formula>
    </cfRule>
    <cfRule type="cellIs" dxfId="1198" priority="156" operator="greaterThan">
      <formula>0.8</formula>
    </cfRule>
  </conditionalFormatting>
  <conditionalFormatting sqref="CB4">
    <cfRule type="cellIs" dxfId="1197" priority="157" operator="between">
      <formula>0</formula>
      <formula>0.3999</formula>
    </cfRule>
    <cfRule type="cellIs" dxfId="1196" priority="161" operator="between">
      <formula>0.8</formula>
      <formula>1</formula>
    </cfRule>
  </conditionalFormatting>
  <conditionalFormatting sqref="CB4:CB16">
    <cfRule type="cellIs" dxfId="1195" priority="158" operator="between">
      <formula>0.4</formula>
      <formula>0.59</formula>
    </cfRule>
    <cfRule type="cellIs" dxfId="1194" priority="159" operator="between">
      <formula>0.6</formula>
      <formula>0.69</formula>
    </cfRule>
    <cfRule type="cellIs" dxfId="1193" priority="160" operator="between">
      <formula>0.7</formula>
      <formula>0.79</formula>
    </cfRule>
  </conditionalFormatting>
  <conditionalFormatting sqref="CB5:CB16 CE5:CE26">
    <cfRule type="cellIs" dxfId="1192" priority="165" operator="lessThan">
      <formula>0.4</formula>
    </cfRule>
    <cfRule type="cellIs" dxfId="1191" priority="166" operator="greaterThan">
      <formula>0.8</formula>
    </cfRule>
  </conditionalFormatting>
  <conditionalFormatting sqref="CB18:CB26">
    <cfRule type="cellIs" dxfId="1190" priority="167" operator="lessThan">
      <formula>0.4</formula>
    </cfRule>
    <cfRule type="cellIs" dxfId="1189" priority="168" operator="between">
      <formula>0.4</formula>
      <formula>0.59</formula>
    </cfRule>
    <cfRule type="cellIs" dxfId="1188" priority="169" operator="between">
      <formula>0.6</formula>
      <formula>0.69</formula>
    </cfRule>
    <cfRule type="cellIs" dxfId="1187" priority="170" operator="between">
      <formula>0.7</formula>
      <formula>0.79</formula>
    </cfRule>
    <cfRule type="cellIs" dxfId="1186" priority="171" operator="greaterThan">
      <formula>0.8</formula>
    </cfRule>
  </conditionalFormatting>
  <conditionalFormatting sqref="CE3">
    <cfRule type="cellIs" dxfId="1185" priority="174" operator="between">
      <formula>0.6</formula>
      <formula>0.69</formula>
    </cfRule>
    <cfRule type="cellIs" dxfId="1184" priority="172" operator="lessThan">
      <formula>0.4</formula>
    </cfRule>
    <cfRule type="cellIs" dxfId="1183" priority="173" operator="between">
      <formula>0.4</formula>
      <formula>0.59</formula>
    </cfRule>
    <cfRule type="cellIs" dxfId="1182" priority="175" operator="between">
      <formula>0.7</formula>
      <formula>0.79</formula>
    </cfRule>
    <cfRule type="cellIs" dxfId="1181" priority="176" operator="greaterThan">
      <formula>0.8</formula>
    </cfRule>
  </conditionalFormatting>
  <conditionalFormatting sqref="CE5:CE24">
    <cfRule type="cellIs" dxfId="1180" priority="162" operator="between">
      <formula>0.4</formula>
      <formula>0.59</formula>
    </cfRule>
    <cfRule type="cellIs" dxfId="1179" priority="164" operator="between">
      <formula>0.7</formula>
      <formula>0.79</formula>
    </cfRule>
    <cfRule type="cellIs" dxfId="1178" priority="163" operator="between">
      <formula>0.6</formula>
      <formula>0.69</formula>
    </cfRule>
  </conditionalFormatting>
  <conditionalFormatting sqref="CE24:CE26">
    <cfRule type="cellIs" dxfId="1177" priority="182" operator="between">
      <formula>0.4</formula>
      <formula>0.59</formula>
    </cfRule>
    <cfRule type="cellIs" dxfId="1176" priority="183" operator="between">
      <formula>0.6</formula>
      <formula>0.69</formula>
    </cfRule>
    <cfRule type="cellIs" dxfId="1175" priority="184" operator="between">
      <formula>0.7</formula>
      <formula>0.79</formula>
    </cfRule>
  </conditionalFormatting>
  <conditionalFormatting sqref="CI3">
    <cfRule type="cellIs" dxfId="1174" priority="185" operator="lessThan">
      <formula>0.4</formula>
    </cfRule>
    <cfRule type="cellIs" dxfId="1173" priority="186" operator="between">
      <formula>0.4</formula>
      <formula>0.59</formula>
    </cfRule>
    <cfRule type="cellIs" dxfId="1172" priority="187" operator="between">
      <formula>0.6</formula>
      <formula>0.69</formula>
    </cfRule>
    <cfRule type="cellIs" dxfId="1171" priority="188" operator="between">
      <formula>0.7</formula>
      <formula>0.79</formula>
    </cfRule>
    <cfRule type="cellIs" dxfId="1170" priority="189" operator="greaterThan">
      <formula>0.8</formula>
    </cfRule>
  </conditionalFormatting>
  <conditionalFormatting sqref="CI4">
    <cfRule type="cellIs" dxfId="1169" priority="190" operator="between">
      <formula>0</formula>
      <formula>0.3999</formula>
    </cfRule>
    <cfRule type="cellIs" dxfId="1168" priority="194" operator="between">
      <formula>0.8</formula>
      <formula>1</formula>
    </cfRule>
  </conditionalFormatting>
  <conditionalFormatting sqref="CI4:CI6 CI9 CI11">
    <cfRule type="cellIs" dxfId="1167" priority="191" operator="between">
      <formula>0.4</formula>
      <formula>0.59</formula>
    </cfRule>
    <cfRule type="cellIs" dxfId="1166" priority="192" operator="between">
      <formula>0.6</formula>
      <formula>0.69</formula>
    </cfRule>
    <cfRule type="cellIs" dxfId="1165" priority="193" operator="between">
      <formula>0.7</formula>
      <formula>0.79</formula>
    </cfRule>
  </conditionalFormatting>
  <conditionalFormatting sqref="CI5:CI6 CL5:CL6 CI9 CL9 CI11 CL11">
    <cfRule type="cellIs" dxfId="1164" priority="199" operator="greaterThan">
      <formula>0.8</formula>
    </cfRule>
    <cfRule type="cellIs" dxfId="1163" priority="198" operator="lessThan">
      <formula>0.4</formula>
    </cfRule>
  </conditionalFormatting>
  <conditionalFormatting sqref="CI20 CI22:CI23 CI25:CI26">
    <cfRule type="cellIs" dxfId="1162" priority="200" operator="lessThan">
      <formula>0.4</formula>
    </cfRule>
    <cfRule type="cellIs" dxfId="1161" priority="201" operator="between">
      <formula>0.4</formula>
      <formula>0.59</formula>
    </cfRule>
    <cfRule type="cellIs" dxfId="1160" priority="202" operator="between">
      <formula>0.6</formula>
      <formula>0.69</formula>
    </cfRule>
    <cfRule type="cellIs" dxfId="1159" priority="203" operator="between">
      <formula>0.7</formula>
      <formula>0.79</formula>
    </cfRule>
    <cfRule type="cellIs" dxfId="1158" priority="204" operator="greaterThan">
      <formula>0.8</formula>
    </cfRule>
  </conditionalFormatting>
  <conditionalFormatting sqref="CL3">
    <cfRule type="cellIs" dxfId="1157" priority="205" operator="lessThan">
      <formula>0.4</formula>
    </cfRule>
    <cfRule type="cellIs" dxfId="1156" priority="206" operator="between">
      <formula>0.4</formula>
      <formula>0.59</formula>
    </cfRule>
    <cfRule type="cellIs" dxfId="1155" priority="207" operator="between">
      <formula>0.6</formula>
      <formula>0.69</formula>
    </cfRule>
    <cfRule type="cellIs" dxfId="1154" priority="208" operator="between">
      <formula>0.7</formula>
      <formula>0.79</formula>
    </cfRule>
    <cfRule type="cellIs" dxfId="1153" priority="209" operator="greaterThan">
      <formula>0.8</formula>
    </cfRule>
  </conditionalFormatting>
  <conditionalFormatting sqref="CL5:CL6 CL9 CL11">
    <cfRule type="cellIs" dxfId="1152" priority="195" operator="between">
      <formula>0.4</formula>
      <formula>0.59</formula>
    </cfRule>
    <cfRule type="cellIs" dxfId="1151" priority="196" operator="between">
      <formula>0.6</formula>
      <formula>0.69</formula>
    </cfRule>
    <cfRule type="cellIs" dxfId="1150" priority="197" operator="between">
      <formula>0.7</formula>
      <formula>0.79</formula>
    </cfRule>
  </conditionalFormatting>
  <conditionalFormatting sqref="CL20 CL22:CL23 CL25:CL26">
    <cfRule type="cellIs" dxfId="1149" priority="213" operator="lessThan">
      <formula>0.4</formula>
    </cfRule>
    <cfRule type="cellIs" dxfId="1148" priority="214" operator="greaterThan">
      <formula>0.8</formula>
    </cfRule>
  </conditionalFormatting>
  <conditionalFormatting sqref="CL20 CL22:CL23">
    <cfRule type="cellIs" dxfId="1147" priority="210" operator="between">
      <formula>0.4</formula>
      <formula>0.59</formula>
    </cfRule>
    <cfRule type="cellIs" dxfId="1146" priority="211" operator="between">
      <formula>0.6</formula>
      <formula>0.69</formula>
    </cfRule>
    <cfRule type="cellIs" dxfId="1145" priority="212" operator="between">
      <formula>0.7</formula>
      <formula>0.79</formula>
    </cfRule>
  </conditionalFormatting>
  <conditionalFormatting sqref="CL25:CL26">
    <cfRule type="cellIs" dxfId="1144" priority="215" operator="between">
      <formula>0.4</formula>
      <formula>0.59</formula>
    </cfRule>
    <cfRule type="cellIs" dxfId="1143" priority="216" operator="between">
      <formula>0.6</formula>
      <formula>0.69</formula>
    </cfRule>
    <cfRule type="cellIs" dxfId="1142" priority="217" operator="between">
      <formula>0.7</formula>
      <formula>0.79</formula>
    </cfRule>
  </conditionalFormatting>
  <pageMargins left="0.7" right="0.7" top="0.75" bottom="0.75" header="0" footer="0"/>
  <pageSetup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L1000"/>
  <sheetViews>
    <sheetView showGridLines="0" topLeftCell="B1" workbookViewId="0">
      <selection activeCell="F76" sqref="F76"/>
    </sheetView>
  </sheetViews>
  <sheetFormatPr baseColWidth="10" defaultColWidth="14.453125" defaultRowHeight="15" customHeight="1"/>
  <cols>
    <col min="1" max="1" width="20.453125" hidden="1" customWidth="1"/>
    <col min="2" max="2" width="18.453125" customWidth="1"/>
    <col min="3" max="3" width="19.453125" customWidth="1"/>
    <col min="4" max="4" width="42.81640625" customWidth="1"/>
    <col min="5" max="5" width="10.1796875" customWidth="1"/>
    <col min="6" max="6" width="27.81640625" customWidth="1"/>
    <col min="7" max="7" width="15.54296875" hidden="1" customWidth="1"/>
    <col min="8" max="8" width="20.54296875" hidden="1" customWidth="1"/>
    <col min="9" max="9" width="22.54296875" hidden="1" customWidth="1"/>
    <col min="10" max="10" width="19" hidden="1" customWidth="1"/>
    <col min="11" max="11" width="15.81640625" hidden="1" customWidth="1"/>
    <col min="12" max="12" width="22.1796875" hidden="1" customWidth="1"/>
    <col min="13" max="13" width="19" hidden="1" customWidth="1"/>
    <col min="14" max="14" width="15.81640625" hidden="1" customWidth="1"/>
    <col min="15" max="15" width="22.1796875" hidden="1" customWidth="1"/>
    <col min="16" max="16" width="36.08984375" hidden="1" customWidth="1"/>
    <col min="17" max="17" width="22" hidden="1" customWidth="1"/>
    <col min="18" max="18" width="19" hidden="1" customWidth="1"/>
    <col min="19" max="19" width="15.81640625" hidden="1" customWidth="1"/>
    <col min="20" max="20" width="22.1796875" hidden="1" customWidth="1"/>
    <col min="21" max="21" width="19" hidden="1" customWidth="1"/>
    <col min="22" max="22" width="15.81640625" hidden="1" customWidth="1"/>
    <col min="23" max="23" width="22.1796875" hidden="1" customWidth="1"/>
    <col min="24" max="24" width="11.54296875" hidden="1" customWidth="1"/>
    <col min="25" max="25" width="22" hidden="1" customWidth="1"/>
    <col min="26" max="26" width="19" hidden="1" customWidth="1"/>
    <col min="27" max="27" width="15.81640625" hidden="1" customWidth="1"/>
    <col min="28" max="28" width="22.1796875" hidden="1" customWidth="1"/>
    <col min="29" max="29" width="19" hidden="1" customWidth="1"/>
    <col min="30" max="30" width="17" hidden="1" customWidth="1"/>
    <col min="31" max="31" width="22.1796875" hidden="1" customWidth="1"/>
    <col min="32" max="32" width="36.08984375" hidden="1" customWidth="1"/>
    <col min="33" max="33" width="22" hidden="1" customWidth="1"/>
    <col min="34" max="34" width="19" hidden="1" customWidth="1"/>
    <col min="35" max="35" width="15.81640625" hidden="1" customWidth="1"/>
    <col min="36" max="36" width="22.1796875" hidden="1" customWidth="1"/>
    <col min="37" max="37" width="19" hidden="1" customWidth="1"/>
    <col min="38" max="38" width="15.81640625" hidden="1" customWidth="1"/>
    <col min="39" max="39" width="22.1796875" hidden="1" customWidth="1"/>
    <col min="40" max="40" width="36.08984375" hidden="1" customWidth="1"/>
    <col min="41" max="41" width="22" hidden="1" customWidth="1"/>
    <col min="42" max="42" width="19" hidden="1" customWidth="1"/>
    <col min="43" max="43" width="15.81640625" hidden="1" customWidth="1"/>
    <col min="44" max="44" width="22.1796875" hidden="1" customWidth="1"/>
    <col min="45" max="45" width="19" hidden="1" customWidth="1"/>
    <col min="46" max="46" width="15.81640625" hidden="1" customWidth="1"/>
    <col min="47" max="47" width="22.1796875" hidden="1" customWidth="1"/>
    <col min="48" max="48" width="36.08984375" hidden="1" customWidth="1"/>
    <col min="49" max="49" width="22" hidden="1" customWidth="1"/>
    <col min="50" max="50" width="26.08984375" hidden="1" customWidth="1"/>
    <col min="51" max="51" width="17.81640625" hidden="1" customWidth="1"/>
    <col min="52" max="52" width="30.81640625" hidden="1" customWidth="1"/>
    <col min="53" max="53" width="16.81640625" hidden="1" customWidth="1"/>
    <col min="54" max="54" width="29.81640625" hidden="1" customWidth="1"/>
    <col min="55" max="55" width="14" hidden="1" customWidth="1"/>
    <col min="56" max="56" width="12.54296875" hidden="1" customWidth="1"/>
    <col min="57" max="57" width="11.08984375" hidden="1" customWidth="1"/>
    <col min="58" max="58" width="19" hidden="1" customWidth="1"/>
    <col min="59" max="59" width="16.08984375" hidden="1" customWidth="1"/>
    <col min="60" max="60" width="11.08984375" hidden="1" customWidth="1"/>
    <col min="61" max="61" width="51.81640625" hidden="1" customWidth="1"/>
    <col min="62" max="62" width="15.54296875" hidden="1" customWidth="1"/>
    <col min="63" max="63" width="15.81640625" hidden="1" customWidth="1"/>
    <col min="64" max="64" width="18.1796875" hidden="1" customWidth="1"/>
    <col min="65" max="65" width="19" hidden="1" customWidth="1"/>
    <col min="66" max="66" width="16.54296875" hidden="1" customWidth="1"/>
    <col min="67" max="67" width="18.1796875" hidden="1" customWidth="1"/>
    <col min="68" max="68" width="57.453125" hidden="1" customWidth="1"/>
    <col min="69" max="71" width="11.453125" hidden="1" customWidth="1"/>
    <col min="72" max="72" width="19" hidden="1" customWidth="1"/>
    <col min="73" max="73" width="15.81640625" hidden="1" customWidth="1"/>
    <col min="74" max="74" width="11.453125" hidden="1" customWidth="1"/>
    <col min="75" max="75" width="50.81640625" hidden="1" customWidth="1"/>
    <col min="76" max="77" width="11.453125" hidden="1" customWidth="1"/>
    <col min="78" max="78" width="17.54296875" hidden="1" customWidth="1"/>
    <col min="79" max="79" width="18.08984375" hidden="1" customWidth="1"/>
    <col min="80" max="80" width="14.81640625" hidden="1" customWidth="1"/>
    <col min="81" max="81" width="11.453125" hidden="1" customWidth="1"/>
    <col min="82" max="82" width="40.81640625" hidden="1" customWidth="1"/>
    <col min="90" max="90" width="14.453125" style="1159"/>
  </cols>
  <sheetData>
    <row r="1" spans="1:90" ht="90" customHeight="1">
      <c r="A1" s="1372" t="s">
        <v>409</v>
      </c>
      <c r="B1" s="1298"/>
      <c r="C1" s="1298"/>
      <c r="D1" s="1298"/>
      <c r="E1" s="1298"/>
      <c r="F1" s="1299"/>
      <c r="G1" s="1335" t="s">
        <v>1</v>
      </c>
      <c r="H1" s="1298"/>
      <c r="I1" s="1299"/>
      <c r="J1" s="1297" t="s">
        <v>2</v>
      </c>
      <c r="K1" s="1298"/>
      <c r="L1" s="1299"/>
      <c r="M1" s="1297" t="s">
        <v>3</v>
      </c>
      <c r="N1" s="1298"/>
      <c r="O1" s="1299"/>
      <c r="P1" s="1300" t="s">
        <v>4</v>
      </c>
      <c r="Q1" s="1302" t="s">
        <v>5</v>
      </c>
      <c r="R1" s="1297" t="s">
        <v>6</v>
      </c>
      <c r="S1" s="1298"/>
      <c r="T1" s="1299"/>
      <c r="U1" s="1297" t="s">
        <v>7</v>
      </c>
      <c r="V1" s="1298"/>
      <c r="W1" s="1299"/>
      <c r="X1" s="1300" t="s">
        <v>4</v>
      </c>
      <c r="Y1" s="1302" t="s">
        <v>5</v>
      </c>
      <c r="Z1" s="1297" t="s">
        <v>8</v>
      </c>
      <c r="AA1" s="1298"/>
      <c r="AB1" s="1299"/>
      <c r="AC1" s="1297" t="s">
        <v>9</v>
      </c>
      <c r="AD1" s="1298"/>
      <c r="AE1" s="1299"/>
      <c r="AF1" s="1300" t="s">
        <v>4</v>
      </c>
      <c r="AG1" s="1302" t="s">
        <v>5</v>
      </c>
      <c r="AH1" s="1297" t="s">
        <v>10</v>
      </c>
      <c r="AI1" s="1298"/>
      <c r="AJ1" s="1299"/>
      <c r="AK1" s="1297" t="s">
        <v>11</v>
      </c>
      <c r="AL1" s="1298"/>
      <c r="AM1" s="1299"/>
      <c r="AN1" s="1300" t="s">
        <v>4</v>
      </c>
      <c r="AO1" s="1302" t="s">
        <v>5</v>
      </c>
      <c r="AP1" s="1297" t="s">
        <v>12</v>
      </c>
      <c r="AQ1" s="1298"/>
      <c r="AR1" s="1299"/>
      <c r="AS1" s="1297" t="s">
        <v>13</v>
      </c>
      <c r="AT1" s="1298"/>
      <c r="AU1" s="1299"/>
      <c r="AV1" s="1300" t="s">
        <v>4</v>
      </c>
      <c r="AW1" s="1302" t="s">
        <v>5</v>
      </c>
      <c r="AX1" s="1368" t="s">
        <v>14</v>
      </c>
      <c r="AY1" s="1306"/>
      <c r="AZ1" s="1306"/>
      <c r="BA1" s="1306"/>
      <c r="BB1" s="1306"/>
      <c r="BC1" s="1347" t="s">
        <v>15</v>
      </c>
      <c r="BD1" s="1348"/>
      <c r="BE1" s="1349"/>
      <c r="BF1" s="1347" t="s">
        <v>16</v>
      </c>
      <c r="BG1" s="1348"/>
      <c r="BH1" s="1349"/>
      <c r="BI1" s="411" t="s">
        <v>5</v>
      </c>
      <c r="BJ1" s="1318" t="s">
        <v>410</v>
      </c>
      <c r="BK1" s="1298"/>
      <c r="BL1" s="1299"/>
      <c r="BM1" s="1322" t="s">
        <v>411</v>
      </c>
      <c r="BN1" s="1298"/>
      <c r="BO1" s="1299"/>
      <c r="BP1" s="412" t="s">
        <v>5</v>
      </c>
      <c r="BQ1" s="1350" t="s">
        <v>412</v>
      </c>
      <c r="BR1" s="1298"/>
      <c r="BS1" s="1299"/>
      <c r="BT1" s="1350" t="s">
        <v>413</v>
      </c>
      <c r="BU1" s="1298"/>
      <c r="BV1" s="1299"/>
      <c r="BW1" s="413" t="s">
        <v>5</v>
      </c>
      <c r="BX1" s="414" t="s">
        <v>414</v>
      </c>
      <c r="BY1" s="415"/>
      <c r="BZ1" s="416"/>
      <c r="CA1" s="1378" t="s">
        <v>415</v>
      </c>
      <c r="CB1" s="1298"/>
      <c r="CC1" s="1299"/>
      <c r="CD1" s="417" t="s">
        <v>5</v>
      </c>
      <c r="CE1" s="1327" t="s">
        <v>416</v>
      </c>
      <c r="CF1" s="1298"/>
      <c r="CG1" s="1299"/>
      <c r="CH1" s="1320" t="s">
        <v>417</v>
      </c>
      <c r="CI1" s="1298"/>
      <c r="CJ1" s="1299"/>
      <c r="CK1" s="418" t="s">
        <v>5</v>
      </c>
    </row>
    <row r="2" spans="1:90" ht="28.5" customHeight="1">
      <c r="A2" s="5" t="s">
        <v>25</v>
      </c>
      <c r="B2" s="419" t="s">
        <v>27</v>
      </c>
      <c r="C2" s="5" t="s">
        <v>28</v>
      </c>
      <c r="D2" s="5" t="s">
        <v>29</v>
      </c>
      <c r="E2" s="419" t="s">
        <v>30</v>
      </c>
      <c r="F2" s="419">
        <v>2025</v>
      </c>
      <c r="G2" s="420" t="s">
        <v>31</v>
      </c>
      <c r="H2" s="420" t="s">
        <v>32</v>
      </c>
      <c r="I2" s="421" t="s">
        <v>33</v>
      </c>
      <c r="J2" s="422" t="s">
        <v>34</v>
      </c>
      <c r="K2" s="422" t="s">
        <v>35</v>
      </c>
      <c r="L2" s="422" t="s">
        <v>36</v>
      </c>
      <c r="M2" s="422" t="s">
        <v>34</v>
      </c>
      <c r="N2" s="422" t="s">
        <v>35</v>
      </c>
      <c r="O2" s="422" t="s">
        <v>36</v>
      </c>
      <c r="P2" s="1354"/>
      <c r="Q2" s="1354"/>
      <c r="R2" s="422" t="s">
        <v>34</v>
      </c>
      <c r="S2" s="422" t="s">
        <v>35</v>
      </c>
      <c r="T2" s="422" t="s">
        <v>36</v>
      </c>
      <c r="U2" s="422" t="s">
        <v>34</v>
      </c>
      <c r="V2" s="422" t="s">
        <v>35</v>
      </c>
      <c r="W2" s="422" t="s">
        <v>36</v>
      </c>
      <c r="X2" s="1354"/>
      <c r="Y2" s="1354"/>
      <c r="Z2" s="422" t="s">
        <v>34</v>
      </c>
      <c r="AA2" s="422" t="s">
        <v>35</v>
      </c>
      <c r="AB2" s="422" t="s">
        <v>36</v>
      </c>
      <c r="AC2" s="422" t="s">
        <v>34</v>
      </c>
      <c r="AD2" s="422" t="s">
        <v>35</v>
      </c>
      <c r="AE2" s="422" t="s">
        <v>36</v>
      </c>
      <c r="AF2" s="1354"/>
      <c r="AG2" s="1354"/>
      <c r="AH2" s="422" t="s">
        <v>34</v>
      </c>
      <c r="AI2" s="422" t="s">
        <v>35</v>
      </c>
      <c r="AJ2" s="422" t="s">
        <v>36</v>
      </c>
      <c r="AK2" s="422" t="s">
        <v>34</v>
      </c>
      <c r="AL2" s="422" t="s">
        <v>35</v>
      </c>
      <c r="AM2" s="422" t="s">
        <v>36</v>
      </c>
      <c r="AN2" s="1354"/>
      <c r="AO2" s="1354"/>
      <c r="AP2" s="422" t="s">
        <v>34</v>
      </c>
      <c r="AQ2" s="422" t="s">
        <v>35</v>
      </c>
      <c r="AR2" s="422" t="s">
        <v>36</v>
      </c>
      <c r="AS2" s="422" t="s">
        <v>34</v>
      </c>
      <c r="AT2" s="422" t="s">
        <v>35</v>
      </c>
      <c r="AU2" s="422" t="s">
        <v>36</v>
      </c>
      <c r="AV2" s="1354"/>
      <c r="AW2" s="1354"/>
      <c r="AX2" s="11" t="s">
        <v>37</v>
      </c>
      <c r="AY2" s="11" t="s">
        <v>25</v>
      </c>
      <c r="AZ2" s="11" t="s">
        <v>38</v>
      </c>
      <c r="BA2" s="11" t="s">
        <v>39</v>
      </c>
      <c r="BB2" s="423" t="s">
        <v>40</v>
      </c>
      <c r="BC2" s="424" t="s">
        <v>34</v>
      </c>
      <c r="BD2" s="424" t="s">
        <v>35</v>
      </c>
      <c r="BE2" s="424" t="s">
        <v>36</v>
      </c>
      <c r="BF2" s="424" t="s">
        <v>34</v>
      </c>
      <c r="BG2" s="424" t="s">
        <v>35</v>
      </c>
      <c r="BH2" s="424" t="s">
        <v>36</v>
      </c>
      <c r="BI2" s="411"/>
      <c r="BJ2" s="15" t="s">
        <v>34</v>
      </c>
      <c r="BK2" s="16" t="s">
        <v>35</v>
      </c>
      <c r="BL2" s="425" t="s">
        <v>36</v>
      </c>
      <c r="BM2" s="16" t="s">
        <v>34</v>
      </c>
      <c r="BN2" s="16" t="s">
        <v>35</v>
      </c>
      <c r="BO2" s="16" t="s">
        <v>36</v>
      </c>
      <c r="BP2" s="426"/>
      <c r="BQ2" s="427" t="s">
        <v>34</v>
      </c>
      <c r="BR2" s="427" t="s">
        <v>35</v>
      </c>
      <c r="BS2" s="428" t="s">
        <v>36</v>
      </c>
      <c r="BT2" s="427" t="s">
        <v>34</v>
      </c>
      <c r="BU2" s="427" t="s">
        <v>35</v>
      </c>
      <c r="BV2" s="427" t="s">
        <v>36</v>
      </c>
      <c r="BW2" s="429"/>
      <c r="BX2" s="430" t="s">
        <v>34</v>
      </c>
      <c r="BY2" s="431" t="s">
        <v>35</v>
      </c>
      <c r="BZ2" s="432" t="s">
        <v>36</v>
      </c>
      <c r="CA2" s="431" t="s">
        <v>34</v>
      </c>
      <c r="CB2" s="431" t="s">
        <v>35</v>
      </c>
      <c r="CC2" s="431" t="s">
        <v>36</v>
      </c>
      <c r="CD2" s="433"/>
      <c r="CE2" s="21" t="s">
        <v>34</v>
      </c>
      <c r="CF2" s="22" t="s">
        <v>35</v>
      </c>
      <c r="CG2" s="434" t="s">
        <v>36</v>
      </c>
      <c r="CH2" s="22" t="s">
        <v>34</v>
      </c>
      <c r="CI2" s="22" t="s">
        <v>35</v>
      </c>
      <c r="CJ2" s="22" t="s">
        <v>36</v>
      </c>
      <c r="CK2" s="435"/>
    </row>
    <row r="3" spans="1:90" ht="42.75" customHeight="1">
      <c r="A3" s="1402" t="s">
        <v>418</v>
      </c>
      <c r="B3" s="1403" t="s">
        <v>419</v>
      </c>
      <c r="C3" s="1403" t="s">
        <v>420</v>
      </c>
      <c r="D3" s="1403" t="s">
        <v>421</v>
      </c>
      <c r="E3" s="1373" t="s">
        <v>78</v>
      </c>
      <c r="F3" s="1374">
        <v>0.75</v>
      </c>
      <c r="G3" s="436"/>
      <c r="H3" s="437"/>
      <c r="I3" s="438"/>
      <c r="J3" s="439" t="s">
        <v>422</v>
      </c>
      <c r="K3" s="440" t="s">
        <v>422</v>
      </c>
      <c r="L3" s="1361">
        <v>1</v>
      </c>
      <c r="M3" s="441"/>
      <c r="N3" s="442"/>
      <c r="O3" s="443">
        <v>1</v>
      </c>
      <c r="P3" s="444" t="s">
        <v>423</v>
      </c>
      <c r="Q3" s="444" t="s">
        <v>424</v>
      </c>
      <c r="R3" s="1371">
        <v>0.8</v>
      </c>
      <c r="S3" s="1393">
        <v>0.79699999999999993</v>
      </c>
      <c r="T3" s="1361">
        <v>0.99624999999999986</v>
      </c>
      <c r="U3" s="441"/>
      <c r="V3" s="442"/>
      <c r="W3" s="443">
        <v>1</v>
      </c>
      <c r="X3" s="445" t="s">
        <v>425</v>
      </c>
      <c r="Y3" s="444" t="s">
        <v>426</v>
      </c>
      <c r="Z3" s="1371">
        <v>0.8</v>
      </c>
      <c r="AA3" s="1394">
        <v>0</v>
      </c>
      <c r="AB3" s="1361">
        <v>0</v>
      </c>
      <c r="AC3" s="1395"/>
      <c r="AD3" s="1396"/>
      <c r="AE3" s="1361"/>
      <c r="AF3" s="1369" t="s">
        <v>427</v>
      </c>
      <c r="AG3" s="1398"/>
      <c r="AH3" s="1399"/>
      <c r="AI3" s="1400"/>
      <c r="AJ3" s="1361"/>
      <c r="AK3" s="446"/>
      <c r="AL3" s="447"/>
      <c r="AM3" s="448"/>
      <c r="AN3" s="449"/>
      <c r="AO3" s="1369" t="s">
        <v>427</v>
      </c>
      <c r="AP3" s="436"/>
      <c r="AQ3" s="437"/>
      <c r="AR3" s="448"/>
      <c r="AS3" s="436"/>
      <c r="AT3" s="437"/>
      <c r="AU3" s="448"/>
      <c r="AV3" s="450"/>
      <c r="AW3" s="450"/>
      <c r="AX3" s="1401" t="s">
        <v>428</v>
      </c>
      <c r="AY3" s="1397" t="s">
        <v>384</v>
      </c>
      <c r="AZ3" s="1397" t="s">
        <v>429</v>
      </c>
      <c r="BA3" s="1397" t="s">
        <v>430</v>
      </c>
      <c r="BB3" s="1355" t="s">
        <v>431</v>
      </c>
      <c r="BC3" s="1387">
        <v>19906</v>
      </c>
      <c r="BD3" s="1388">
        <v>15003</v>
      </c>
      <c r="BE3" s="1361">
        <f>+BD3/BC3</f>
        <v>0.75369235406410129</v>
      </c>
      <c r="BF3" s="1362">
        <v>30364849</v>
      </c>
      <c r="BG3" s="1363">
        <v>30273315</v>
      </c>
      <c r="BH3" s="1361">
        <f>+BG3/BF3</f>
        <v>0.99698552757499304</v>
      </c>
      <c r="BI3" s="1366" t="s">
        <v>432</v>
      </c>
      <c r="BJ3" s="1367">
        <v>20899</v>
      </c>
      <c r="BK3" s="1360">
        <v>16055</v>
      </c>
      <c r="BL3" s="1361">
        <f>+BK3/BJ3</f>
        <v>0.76821857505143787</v>
      </c>
      <c r="BM3" s="1362">
        <v>28000000</v>
      </c>
      <c r="BN3" s="1363">
        <v>27999666</v>
      </c>
      <c r="BO3" s="1358">
        <f>+BN3/BM3</f>
        <v>0.99998807142857138</v>
      </c>
      <c r="BP3" s="1364" t="s">
        <v>433</v>
      </c>
      <c r="BQ3" s="1353">
        <v>5064</v>
      </c>
      <c r="BR3" s="1357">
        <v>5064</v>
      </c>
      <c r="BS3" s="1358">
        <f>+BR3/BQ3</f>
        <v>1</v>
      </c>
      <c r="BT3" s="1379">
        <v>29442500</v>
      </c>
      <c r="BU3" s="1380">
        <v>29426999.960000001</v>
      </c>
      <c r="BV3" s="1358">
        <f>+BU3/BT3</f>
        <v>0.99947354878152339</v>
      </c>
      <c r="BW3" s="1351" t="s">
        <v>434</v>
      </c>
      <c r="BX3" s="1353">
        <v>100</v>
      </c>
      <c r="BY3" s="1357">
        <v>100</v>
      </c>
      <c r="BZ3" s="451">
        <v>1</v>
      </c>
      <c r="CA3" s="1379">
        <v>319986739</v>
      </c>
      <c r="CB3" s="1380">
        <v>298983739</v>
      </c>
      <c r="CC3" s="1381">
        <f>+CB3/CA3</f>
        <v>0.93436290495775831</v>
      </c>
      <c r="CD3" s="1296" t="s">
        <v>435</v>
      </c>
      <c r="CE3" s="1290" t="s">
        <v>64</v>
      </c>
      <c r="CF3" s="1357">
        <v>0</v>
      </c>
      <c r="CG3" s="1382" t="s">
        <v>64</v>
      </c>
      <c r="CH3" s="1379" t="s">
        <v>64</v>
      </c>
      <c r="CI3" s="1375" t="s">
        <v>64</v>
      </c>
      <c r="CJ3" s="1376" t="s">
        <v>64</v>
      </c>
      <c r="CK3" s="1531" t="s">
        <v>1700</v>
      </c>
      <c r="CL3"/>
    </row>
    <row r="4" spans="1:90" ht="33" customHeight="1">
      <c r="A4" s="1390"/>
      <c r="B4" s="1293"/>
      <c r="C4" s="1293"/>
      <c r="D4" s="1293"/>
      <c r="E4" s="1293"/>
      <c r="F4" s="1340"/>
      <c r="G4" s="300"/>
      <c r="H4" s="25"/>
      <c r="I4" s="285"/>
      <c r="J4" s="140" t="s">
        <v>436</v>
      </c>
      <c r="K4" s="141" t="s">
        <v>436</v>
      </c>
      <c r="L4" s="1356"/>
      <c r="M4" s="452"/>
      <c r="N4" s="453"/>
      <c r="O4" s="143">
        <v>1</v>
      </c>
      <c r="P4" s="142" t="s">
        <v>437</v>
      </c>
      <c r="Q4" s="142" t="s">
        <v>426</v>
      </c>
      <c r="R4" s="1295"/>
      <c r="S4" s="1293"/>
      <c r="T4" s="1356"/>
      <c r="U4" s="452"/>
      <c r="V4" s="453"/>
      <c r="W4" s="143">
        <v>1</v>
      </c>
      <c r="X4" s="307" t="s">
        <v>438</v>
      </c>
      <c r="Y4" s="142" t="s">
        <v>439</v>
      </c>
      <c r="Z4" s="1295"/>
      <c r="AA4" s="1293"/>
      <c r="AB4" s="1356"/>
      <c r="AC4" s="1295"/>
      <c r="AD4" s="1293"/>
      <c r="AE4" s="1356"/>
      <c r="AF4" s="1370"/>
      <c r="AG4" s="1346"/>
      <c r="AH4" s="1295"/>
      <c r="AI4" s="1293"/>
      <c r="AJ4" s="1356"/>
      <c r="AK4" s="287"/>
      <c r="AL4" s="168"/>
      <c r="AM4" s="454"/>
      <c r="AN4" s="107"/>
      <c r="AO4" s="1370"/>
      <c r="AP4" s="300"/>
      <c r="AQ4" s="25"/>
      <c r="AR4" s="454"/>
      <c r="AS4" s="300"/>
      <c r="AT4" s="25"/>
      <c r="AU4" s="454"/>
      <c r="AV4" s="455"/>
      <c r="AW4" s="455"/>
      <c r="AX4" s="1295"/>
      <c r="AY4" s="1293"/>
      <c r="AZ4" s="1293"/>
      <c r="BA4" s="1293"/>
      <c r="BB4" s="1356"/>
      <c r="BC4" s="1295"/>
      <c r="BD4" s="1293"/>
      <c r="BE4" s="1356"/>
      <c r="BF4" s="1295"/>
      <c r="BG4" s="1293"/>
      <c r="BH4" s="1356"/>
      <c r="BI4" s="1293"/>
      <c r="BJ4" s="1293"/>
      <c r="BK4" s="1338"/>
      <c r="BL4" s="1356"/>
      <c r="BM4" s="1295"/>
      <c r="BN4" s="1293"/>
      <c r="BO4" s="1359"/>
      <c r="BP4" s="1365"/>
      <c r="BQ4" s="1295"/>
      <c r="BR4" s="1293"/>
      <c r="BS4" s="1359"/>
      <c r="BT4" s="1295"/>
      <c r="BU4" s="1293"/>
      <c r="BV4" s="1359"/>
      <c r="BW4" s="1352"/>
      <c r="BX4" s="1295"/>
      <c r="BY4" s="1293"/>
      <c r="BZ4" s="456"/>
      <c r="CA4" s="1295"/>
      <c r="CB4" s="1293"/>
      <c r="CC4" s="1356"/>
      <c r="CD4" s="1293"/>
      <c r="CF4" s="1293"/>
      <c r="CG4" s="1383"/>
      <c r="CH4" s="1295"/>
      <c r="CI4" s="1356"/>
      <c r="CJ4" s="1377"/>
      <c r="CK4" s="1532"/>
      <c r="CL4"/>
    </row>
    <row r="5" spans="1:90" ht="31.5" customHeight="1">
      <c r="A5" s="1390"/>
      <c r="B5" s="132" t="s">
        <v>440</v>
      </c>
      <c r="C5" s="132" t="s">
        <v>441</v>
      </c>
      <c r="D5" s="132" t="s">
        <v>442</v>
      </c>
      <c r="E5" s="65" t="s">
        <v>78</v>
      </c>
      <c r="F5" s="457" t="s">
        <v>443</v>
      </c>
      <c r="G5" s="204" t="s">
        <v>444</v>
      </c>
      <c r="H5" s="132" t="s">
        <v>445</v>
      </c>
      <c r="I5" s="202" t="s">
        <v>446</v>
      </c>
      <c r="J5" s="138">
        <v>1</v>
      </c>
      <c r="K5" s="139">
        <v>1</v>
      </c>
      <c r="L5" s="203">
        <v>1</v>
      </c>
      <c r="M5" s="136">
        <v>60000000</v>
      </c>
      <c r="N5" s="137">
        <v>60000000</v>
      </c>
      <c r="O5" s="203">
        <v>1</v>
      </c>
      <c r="P5" s="104" t="s">
        <v>447</v>
      </c>
      <c r="Q5" s="104" t="s">
        <v>448</v>
      </c>
      <c r="R5" s="138">
        <v>1</v>
      </c>
      <c r="S5" s="139">
        <v>1</v>
      </c>
      <c r="T5" s="203">
        <v>1</v>
      </c>
      <c r="U5" s="287"/>
      <c r="V5" s="168"/>
      <c r="W5" s="203"/>
      <c r="X5" s="104" t="s">
        <v>447</v>
      </c>
      <c r="Y5" s="107" t="s">
        <v>449</v>
      </c>
      <c r="Z5" s="138">
        <v>1</v>
      </c>
      <c r="AA5" s="139">
        <v>1</v>
      </c>
      <c r="AB5" s="203">
        <v>1</v>
      </c>
      <c r="AC5" s="287"/>
      <c r="AD5" s="137">
        <v>0</v>
      </c>
      <c r="AE5" s="203"/>
      <c r="AF5" s="104" t="s">
        <v>450</v>
      </c>
      <c r="AG5" s="104"/>
      <c r="AH5" s="138"/>
      <c r="AI5" s="139"/>
      <c r="AJ5" s="203"/>
      <c r="AK5" s="287"/>
      <c r="AL5" s="168"/>
      <c r="AM5" s="203"/>
      <c r="AN5" s="104"/>
      <c r="AO5" s="107" t="s">
        <v>451</v>
      </c>
      <c r="AP5" s="458"/>
      <c r="AQ5" s="459"/>
      <c r="AR5" s="203"/>
      <c r="AS5" s="458"/>
      <c r="AT5" s="459"/>
      <c r="AU5" s="203"/>
      <c r="AV5" s="460"/>
      <c r="AW5" s="460"/>
      <c r="AX5" s="461" t="s">
        <v>452</v>
      </c>
      <c r="AY5" s="64" t="s">
        <v>384</v>
      </c>
      <c r="AZ5" s="64" t="s">
        <v>385</v>
      </c>
      <c r="BA5" s="64" t="s">
        <v>453</v>
      </c>
      <c r="BB5" s="462" t="s">
        <v>454</v>
      </c>
      <c r="BC5" s="463">
        <v>5</v>
      </c>
      <c r="BD5" s="245">
        <v>0</v>
      </c>
      <c r="BE5" s="247">
        <f t="shared" ref="BE5:BE6" si="0">+BD5/BC5</f>
        <v>0</v>
      </c>
      <c r="BF5" s="102">
        <v>129577524.97</v>
      </c>
      <c r="BG5" s="103">
        <v>0</v>
      </c>
      <c r="BH5" s="247">
        <f t="shared" ref="BH5:BH6" si="1">+BG5/BF5</f>
        <v>0</v>
      </c>
      <c r="BI5" s="132" t="s">
        <v>455</v>
      </c>
      <c r="BJ5" s="148">
        <v>6</v>
      </c>
      <c r="BK5" s="206">
        <v>0</v>
      </c>
      <c r="BL5" s="203">
        <f t="shared" ref="BL5:BL6" si="2">+BK5/BJ5</f>
        <v>0</v>
      </c>
      <c r="BM5" s="136">
        <v>123000000</v>
      </c>
      <c r="BN5" s="137">
        <v>0</v>
      </c>
      <c r="BO5" s="464">
        <f t="shared" ref="BO5:BO6" si="3">+BN5/BM5</f>
        <v>0</v>
      </c>
      <c r="BP5" s="465" t="s">
        <v>456</v>
      </c>
      <c r="BQ5" s="253">
        <v>8</v>
      </c>
      <c r="BR5" s="254">
        <v>8</v>
      </c>
      <c r="BS5" s="464">
        <f>+BR5/BQ5</f>
        <v>1</v>
      </c>
      <c r="BT5" s="255">
        <v>363000000</v>
      </c>
      <c r="BU5" s="256">
        <v>363000000</v>
      </c>
      <c r="BV5" s="464">
        <f t="shared" ref="BV5:BV6" si="4">+BU5/BT5</f>
        <v>1</v>
      </c>
      <c r="BW5" s="466" t="s">
        <v>457</v>
      </c>
      <c r="BX5" s="223">
        <v>304</v>
      </c>
      <c r="BY5" s="467">
        <v>304</v>
      </c>
      <c r="BZ5" s="468">
        <f t="shared" ref="BZ5:BZ6" si="5">+BY5/BX5</f>
        <v>1</v>
      </c>
      <c r="CA5" s="128">
        <v>179456031</v>
      </c>
      <c r="CB5" s="129">
        <v>179456031</v>
      </c>
      <c r="CC5" s="469">
        <f t="shared" ref="CC5:CC6" si="6">+CB5/CA5</f>
        <v>1</v>
      </c>
      <c r="CD5" s="68" t="s">
        <v>458</v>
      </c>
      <c r="CE5" s="223" t="s">
        <v>64</v>
      </c>
      <c r="CF5" s="1182" t="s">
        <v>64</v>
      </c>
      <c r="CG5" s="1184" t="s">
        <v>64</v>
      </c>
      <c r="CH5" s="1158" t="s">
        <v>64</v>
      </c>
      <c r="CI5" s="470" t="s">
        <v>64</v>
      </c>
      <c r="CJ5" s="1186" t="s">
        <v>64</v>
      </c>
      <c r="CK5" s="1533" t="s">
        <v>1694</v>
      </c>
      <c r="CL5"/>
    </row>
    <row r="6" spans="1:90" ht="57" customHeight="1">
      <c r="A6" s="1390"/>
      <c r="B6" s="1311" t="s">
        <v>440</v>
      </c>
      <c r="C6" s="1292" t="s">
        <v>459</v>
      </c>
      <c r="D6" s="132" t="s">
        <v>460</v>
      </c>
      <c r="E6" s="328" t="s">
        <v>78</v>
      </c>
      <c r="F6" s="285" t="s">
        <v>461</v>
      </c>
      <c r="G6" s="300"/>
      <c r="H6" s="25"/>
      <c r="I6" s="285"/>
      <c r="J6" s="189">
        <v>0.83</v>
      </c>
      <c r="K6" s="286">
        <v>0.83</v>
      </c>
      <c r="L6" s="135">
        <v>1</v>
      </c>
      <c r="M6" s="452"/>
      <c r="N6" s="453"/>
      <c r="O6" s="135"/>
      <c r="P6" s="142" t="s">
        <v>462</v>
      </c>
      <c r="Q6" s="142"/>
      <c r="R6" s="186">
        <v>0.86799999999999999</v>
      </c>
      <c r="S6" s="187">
        <v>0.86799999999999999</v>
      </c>
      <c r="T6" s="135">
        <v>1</v>
      </c>
      <c r="U6" s="452"/>
      <c r="V6" s="453"/>
      <c r="W6" s="135"/>
      <c r="X6" s="307" t="s">
        <v>463</v>
      </c>
      <c r="Y6" s="307" t="s">
        <v>464</v>
      </c>
      <c r="Z6" s="350">
        <v>1.4999999999999999E-2</v>
      </c>
      <c r="AA6" s="187">
        <v>1.4999999999999999E-2</v>
      </c>
      <c r="AB6" s="135">
        <v>1</v>
      </c>
      <c r="AC6" s="287"/>
      <c r="AD6" s="137">
        <v>30770342063</v>
      </c>
      <c r="AE6" s="135"/>
      <c r="AF6" s="104" t="s">
        <v>465</v>
      </c>
      <c r="AG6" s="104" t="s">
        <v>466</v>
      </c>
      <c r="AH6" s="471"/>
      <c r="AI6" s="64"/>
      <c r="AJ6" s="135"/>
      <c r="AK6" s="287"/>
      <c r="AL6" s="168"/>
      <c r="AM6" s="135"/>
      <c r="AN6" s="107"/>
      <c r="AO6" s="1345" t="s">
        <v>467</v>
      </c>
      <c r="AP6" s="300"/>
      <c r="AQ6" s="25"/>
      <c r="AR6" s="135"/>
      <c r="AS6" s="300"/>
      <c r="AT6" s="25"/>
      <c r="AU6" s="135"/>
      <c r="AV6" s="455"/>
      <c r="AW6" s="455"/>
      <c r="AX6" s="226" t="s">
        <v>452</v>
      </c>
      <c r="AY6" s="1336" t="s">
        <v>213</v>
      </c>
      <c r="AZ6" s="1296" t="s">
        <v>468</v>
      </c>
      <c r="BA6" s="1355" t="s">
        <v>469</v>
      </c>
      <c r="BB6" s="147" t="s">
        <v>470</v>
      </c>
      <c r="BC6" s="152">
        <v>1</v>
      </c>
      <c r="BD6" s="152">
        <v>1</v>
      </c>
      <c r="BE6" s="150">
        <f t="shared" si="0"/>
        <v>1</v>
      </c>
      <c r="BF6" s="453">
        <v>26000000</v>
      </c>
      <c r="BG6" s="453">
        <v>14933333</v>
      </c>
      <c r="BH6" s="150">
        <f t="shared" si="1"/>
        <v>0.57435896153846155</v>
      </c>
      <c r="BI6" s="146" t="s">
        <v>471</v>
      </c>
      <c r="BJ6" s="152">
        <v>2</v>
      </c>
      <c r="BK6" s="227">
        <v>1</v>
      </c>
      <c r="BL6" s="101">
        <f t="shared" si="2"/>
        <v>0.5</v>
      </c>
      <c r="BM6" s="221">
        <v>120000000</v>
      </c>
      <c r="BN6" s="87">
        <v>52835333</v>
      </c>
      <c r="BO6" s="228">
        <f t="shared" si="3"/>
        <v>0.44029444166666665</v>
      </c>
      <c r="BP6" s="472" t="s">
        <v>472</v>
      </c>
      <c r="BQ6" s="223">
        <v>4</v>
      </c>
      <c r="BR6" s="126">
        <v>5</v>
      </c>
      <c r="BS6" s="277">
        <v>1</v>
      </c>
      <c r="BT6" s="224">
        <v>136200000</v>
      </c>
      <c r="BU6" s="225">
        <v>134756534</v>
      </c>
      <c r="BV6" s="228">
        <f t="shared" si="4"/>
        <v>0.98940186490455218</v>
      </c>
      <c r="BW6" s="229" t="s">
        <v>473</v>
      </c>
      <c r="BX6" s="72">
        <v>0.2</v>
      </c>
      <c r="BY6" s="72">
        <v>0.2</v>
      </c>
      <c r="BZ6" s="74">
        <f t="shared" si="5"/>
        <v>1</v>
      </c>
      <c r="CA6" s="473">
        <v>500000000</v>
      </c>
      <c r="CB6" s="473">
        <v>449494069</v>
      </c>
      <c r="CC6" s="474">
        <f t="shared" si="6"/>
        <v>0.89898813799999999</v>
      </c>
      <c r="CD6" s="146" t="s">
        <v>474</v>
      </c>
      <c r="CE6" s="475" t="s">
        <v>64</v>
      </c>
      <c r="CF6" s="475" t="s">
        <v>64</v>
      </c>
      <c r="CG6" s="1167" t="s">
        <v>64</v>
      </c>
      <c r="CH6" s="159" t="s">
        <v>64</v>
      </c>
      <c r="CI6" s="1205" t="s">
        <v>64</v>
      </c>
      <c r="CJ6" s="1169" t="s">
        <v>64</v>
      </c>
      <c r="CK6" s="1534" t="s">
        <v>1705</v>
      </c>
      <c r="CL6"/>
    </row>
    <row r="7" spans="1:90" ht="28.5" customHeight="1">
      <c r="A7" s="1390"/>
      <c r="B7" s="1293"/>
      <c r="C7" s="1293"/>
      <c r="D7" s="68" t="s">
        <v>475</v>
      </c>
      <c r="E7" s="328" t="s">
        <v>78</v>
      </c>
      <c r="F7" s="285" t="s">
        <v>201</v>
      </c>
      <c r="G7" s="300"/>
      <c r="H7" s="25"/>
      <c r="I7" s="285"/>
      <c r="J7" s="186">
        <v>0.4708</v>
      </c>
      <c r="K7" s="187">
        <v>0.4708</v>
      </c>
      <c r="L7" s="135">
        <v>1</v>
      </c>
      <c r="M7" s="452"/>
      <c r="N7" s="453"/>
      <c r="O7" s="135"/>
      <c r="P7" s="142" t="s">
        <v>476</v>
      </c>
      <c r="Q7" s="142"/>
      <c r="R7" s="186">
        <v>0.215</v>
      </c>
      <c r="S7" s="187">
        <v>0.215</v>
      </c>
      <c r="T7" s="135">
        <v>1</v>
      </c>
      <c r="U7" s="452"/>
      <c r="V7" s="453"/>
      <c r="W7" s="135"/>
      <c r="X7" s="307" t="s">
        <v>463</v>
      </c>
      <c r="Y7" s="307" t="s">
        <v>464</v>
      </c>
      <c r="Z7" s="189">
        <v>0.87</v>
      </c>
      <c r="AA7" s="141">
        <v>897</v>
      </c>
      <c r="AB7" s="135">
        <v>0.6</v>
      </c>
      <c r="AC7" s="287"/>
      <c r="AD7" s="137">
        <v>0</v>
      </c>
      <c r="AE7" s="135"/>
      <c r="AF7" s="104" t="s">
        <v>477</v>
      </c>
      <c r="AG7" s="104" t="s">
        <v>466</v>
      </c>
      <c r="AH7" s="471"/>
      <c r="AI7" s="64"/>
      <c r="AJ7" s="135"/>
      <c r="AK7" s="287"/>
      <c r="AL7" s="168"/>
      <c r="AM7" s="135"/>
      <c r="AN7" s="107"/>
      <c r="AO7" s="1346"/>
      <c r="AP7" s="300"/>
      <c r="AQ7" s="25"/>
      <c r="AR7" s="135"/>
      <c r="AS7" s="300"/>
      <c r="AT7" s="25"/>
      <c r="AU7" s="135"/>
      <c r="AV7" s="455"/>
      <c r="AW7" s="455"/>
      <c r="AX7" s="476" t="s">
        <v>64</v>
      </c>
      <c r="AY7" s="1338"/>
      <c r="AZ7" s="1293"/>
      <c r="BA7" s="1356"/>
      <c r="BB7" s="477" t="s">
        <v>64</v>
      </c>
      <c r="BC7" s="478" t="s">
        <v>64</v>
      </c>
      <c r="BD7" s="478" t="s">
        <v>64</v>
      </c>
      <c r="BE7" s="479"/>
      <c r="BF7" s="478" t="s">
        <v>64</v>
      </c>
      <c r="BG7" s="478" t="s">
        <v>64</v>
      </c>
      <c r="BH7" s="479"/>
      <c r="BI7" s="210" t="s">
        <v>478</v>
      </c>
      <c r="BJ7" s="478" t="s">
        <v>64</v>
      </c>
      <c r="BK7" s="478" t="s">
        <v>64</v>
      </c>
      <c r="BL7" s="480"/>
      <c r="BM7" s="478" t="s">
        <v>64</v>
      </c>
      <c r="BN7" s="478" t="s">
        <v>64</v>
      </c>
      <c r="BO7" s="481"/>
      <c r="BP7" s="210" t="s">
        <v>478</v>
      </c>
      <c r="BQ7" s="478" t="s">
        <v>64</v>
      </c>
      <c r="BR7" s="478" t="s">
        <v>64</v>
      </c>
      <c r="BS7" s="480"/>
      <c r="BT7" s="478" t="s">
        <v>64</v>
      </c>
      <c r="BU7" s="478" t="s">
        <v>64</v>
      </c>
      <c r="BV7" s="480"/>
      <c r="BW7" s="482" t="s">
        <v>478</v>
      </c>
      <c r="BX7" s="478" t="s">
        <v>64</v>
      </c>
      <c r="BY7" s="478" t="s">
        <v>64</v>
      </c>
      <c r="BZ7" s="483">
        <v>0</v>
      </c>
      <c r="CA7" s="484" t="s">
        <v>64</v>
      </c>
      <c r="CB7" s="310" t="s">
        <v>64</v>
      </c>
      <c r="CC7" s="485">
        <v>0</v>
      </c>
      <c r="CD7" s="68" t="s">
        <v>479</v>
      </c>
      <c r="CE7" s="1224" t="s">
        <v>64</v>
      </c>
      <c r="CF7" s="1225" t="s">
        <v>64</v>
      </c>
      <c r="CG7" s="1184" t="s">
        <v>64</v>
      </c>
      <c r="CH7" s="484" t="s">
        <v>64</v>
      </c>
      <c r="CI7" s="1195" t="s">
        <v>64</v>
      </c>
      <c r="CJ7" s="1184" t="s">
        <v>64</v>
      </c>
      <c r="CK7" s="1533" t="s">
        <v>1695</v>
      </c>
      <c r="CL7"/>
    </row>
    <row r="8" spans="1:90" ht="55.75" customHeight="1">
      <c r="A8" s="1390"/>
      <c r="B8" s="132" t="s">
        <v>440</v>
      </c>
      <c r="C8" s="132" t="s">
        <v>480</v>
      </c>
      <c r="D8" s="132" t="s">
        <v>481</v>
      </c>
      <c r="E8" s="148" t="s">
        <v>78</v>
      </c>
      <c r="F8" s="347" t="s">
        <v>482</v>
      </c>
      <c r="G8" s="138" t="s">
        <v>483</v>
      </c>
      <c r="H8" s="139" t="s">
        <v>483</v>
      </c>
      <c r="I8" s="347" t="s">
        <v>483</v>
      </c>
      <c r="J8" s="138">
        <v>5</v>
      </c>
      <c r="K8" s="139">
        <v>5</v>
      </c>
      <c r="L8" s="203">
        <v>1</v>
      </c>
      <c r="M8" s="136">
        <v>60550050</v>
      </c>
      <c r="N8" s="137">
        <v>60550050</v>
      </c>
      <c r="O8" s="203">
        <v>1</v>
      </c>
      <c r="P8" s="104" t="s">
        <v>484</v>
      </c>
      <c r="Q8" s="104" t="s">
        <v>485</v>
      </c>
      <c r="R8" s="138">
        <v>12</v>
      </c>
      <c r="S8" s="139">
        <v>21</v>
      </c>
      <c r="T8" s="203">
        <v>1.75</v>
      </c>
      <c r="U8" s="287">
        <v>206000000</v>
      </c>
      <c r="V8" s="168">
        <v>206000000</v>
      </c>
      <c r="W8" s="203">
        <v>1</v>
      </c>
      <c r="X8" s="107" t="s">
        <v>486</v>
      </c>
      <c r="Y8" s="107" t="s">
        <v>487</v>
      </c>
      <c r="Z8" s="138">
        <v>30</v>
      </c>
      <c r="AA8" s="139">
        <v>13</v>
      </c>
      <c r="AB8" s="203">
        <v>0.433</v>
      </c>
      <c r="AC8" s="287"/>
      <c r="AD8" s="137">
        <v>0</v>
      </c>
      <c r="AE8" s="203"/>
      <c r="AF8" s="104"/>
      <c r="AG8" s="104"/>
      <c r="AH8" s="138"/>
      <c r="AI8" s="139"/>
      <c r="AJ8" s="203"/>
      <c r="AK8" s="287"/>
      <c r="AL8" s="168"/>
      <c r="AM8" s="203"/>
      <c r="AN8" s="107"/>
      <c r="AO8" s="107"/>
      <c r="AP8" s="138"/>
      <c r="AQ8" s="139"/>
      <c r="AR8" s="203"/>
      <c r="AS8" s="138"/>
      <c r="AT8" s="139"/>
      <c r="AU8" s="203"/>
      <c r="AV8" s="486"/>
      <c r="AW8" s="486"/>
      <c r="AX8" s="487" t="s">
        <v>452</v>
      </c>
      <c r="AY8" s="64" t="s">
        <v>384</v>
      </c>
      <c r="AZ8" s="64" t="s">
        <v>385</v>
      </c>
      <c r="BA8" s="64" t="s">
        <v>488</v>
      </c>
      <c r="BB8" s="488" t="s">
        <v>489</v>
      </c>
      <c r="BC8" s="148" t="s">
        <v>64</v>
      </c>
      <c r="BD8" s="148" t="s">
        <v>64</v>
      </c>
      <c r="BE8" s="257"/>
      <c r="BF8" s="137" t="s">
        <v>64</v>
      </c>
      <c r="BG8" s="137" t="s">
        <v>64</v>
      </c>
      <c r="BH8" s="257"/>
      <c r="BI8" s="132" t="s">
        <v>490</v>
      </c>
      <c r="BJ8" s="148">
        <v>168</v>
      </c>
      <c r="BK8" s="489">
        <v>202</v>
      </c>
      <c r="BL8" s="490">
        <v>1</v>
      </c>
      <c r="BM8" s="491">
        <v>390000000</v>
      </c>
      <c r="BN8" s="492">
        <v>350000000</v>
      </c>
      <c r="BO8" s="493">
        <f t="shared" ref="BO8:BO13" si="7">+BN8/BM8</f>
        <v>0.89743589743589747</v>
      </c>
      <c r="BP8" s="132" t="s">
        <v>491</v>
      </c>
      <c r="BQ8" s="329">
        <v>166</v>
      </c>
      <c r="BR8" s="330">
        <v>195</v>
      </c>
      <c r="BS8" s="494">
        <v>1</v>
      </c>
      <c r="BT8" s="332">
        <v>13000000</v>
      </c>
      <c r="BU8" s="333">
        <v>13000000</v>
      </c>
      <c r="BV8" s="494">
        <f t="shared" ref="BV8:BV13" si="8">+BU8/BT8</f>
        <v>1</v>
      </c>
      <c r="BW8" s="495" t="s">
        <v>492</v>
      </c>
      <c r="BX8" s="330">
        <v>304</v>
      </c>
      <c r="BY8" s="330">
        <v>304</v>
      </c>
      <c r="BZ8" s="496">
        <f>+BY8/BX8</f>
        <v>1</v>
      </c>
      <c r="CA8" s="281">
        <v>23600000</v>
      </c>
      <c r="CB8" s="281">
        <v>23600000</v>
      </c>
      <c r="CC8" s="72">
        <f t="shared" ref="CC8:CC13" si="9">+CB8/CA8</f>
        <v>1</v>
      </c>
      <c r="CD8" s="1222" t="s">
        <v>493</v>
      </c>
      <c r="CE8" s="1202">
        <v>55</v>
      </c>
      <c r="CF8" s="1202">
        <v>5</v>
      </c>
      <c r="CG8" s="1223">
        <f>+CF8/CE8</f>
        <v>9.0909090909090912E-2</v>
      </c>
      <c r="CH8" s="497">
        <v>178000000</v>
      </c>
      <c r="CI8" s="497">
        <v>7167000</v>
      </c>
      <c r="CJ8" s="1206">
        <f>CI8/CH8</f>
        <v>4.0264044943820222E-2</v>
      </c>
      <c r="CK8" s="1533" t="s">
        <v>1760</v>
      </c>
      <c r="CL8"/>
    </row>
    <row r="9" spans="1:90" ht="34.5" customHeight="1">
      <c r="A9" s="1390"/>
      <c r="B9" s="132" t="s">
        <v>440</v>
      </c>
      <c r="C9" s="132" t="s">
        <v>494</v>
      </c>
      <c r="D9" s="68" t="s">
        <v>495</v>
      </c>
      <c r="E9" s="66">
        <v>7.5999999999999998E-2</v>
      </c>
      <c r="F9" s="185">
        <v>0.12</v>
      </c>
      <c r="G9" s="188"/>
      <c r="H9" s="66"/>
      <c r="I9" s="185"/>
      <c r="J9" s="471"/>
      <c r="K9" s="64"/>
      <c r="L9" s="203">
        <v>0</v>
      </c>
      <c r="M9" s="287"/>
      <c r="N9" s="168"/>
      <c r="O9" s="203"/>
      <c r="P9" s="104"/>
      <c r="Q9" s="104" t="s">
        <v>496</v>
      </c>
      <c r="R9" s="188">
        <v>0.08</v>
      </c>
      <c r="S9" s="65">
        <v>7.4399999999999994E-2</v>
      </c>
      <c r="T9" s="203">
        <v>0.93</v>
      </c>
      <c r="U9" s="287">
        <v>70000000</v>
      </c>
      <c r="V9" s="168">
        <v>70000000</v>
      </c>
      <c r="W9" s="203">
        <v>1</v>
      </c>
      <c r="X9" s="107" t="s">
        <v>497</v>
      </c>
      <c r="Y9" s="107" t="s">
        <v>498</v>
      </c>
      <c r="Z9" s="188">
        <v>0.12</v>
      </c>
      <c r="AA9" s="139">
        <v>4.18</v>
      </c>
      <c r="AB9" s="203">
        <v>0.35</v>
      </c>
      <c r="AC9" s="287"/>
      <c r="AD9" s="137">
        <v>0</v>
      </c>
      <c r="AE9" s="203"/>
      <c r="AF9" s="104" t="s">
        <v>499</v>
      </c>
      <c r="AG9" s="104" t="s">
        <v>500</v>
      </c>
      <c r="AH9" s="188"/>
      <c r="AI9" s="65">
        <v>4.2000000000000003E-2</v>
      </c>
      <c r="AJ9" s="203"/>
      <c r="AK9" s="287"/>
      <c r="AL9" s="168"/>
      <c r="AM9" s="203"/>
      <c r="AN9" s="104" t="s">
        <v>501</v>
      </c>
      <c r="AO9" s="104" t="s">
        <v>502</v>
      </c>
      <c r="AP9" s="188"/>
      <c r="AQ9" s="66"/>
      <c r="AR9" s="203"/>
      <c r="AS9" s="188"/>
      <c r="AT9" s="66"/>
      <c r="AU9" s="203"/>
      <c r="AV9" s="498"/>
      <c r="AW9" s="498"/>
      <c r="AX9" s="145" t="s">
        <v>428</v>
      </c>
      <c r="AY9" s="132" t="s">
        <v>384</v>
      </c>
      <c r="AZ9" s="132" t="s">
        <v>503</v>
      </c>
      <c r="BA9" s="132" t="s">
        <v>504</v>
      </c>
      <c r="BB9" s="202" t="s">
        <v>505</v>
      </c>
      <c r="BC9" s="148">
        <v>3</v>
      </c>
      <c r="BD9" s="148">
        <v>3</v>
      </c>
      <c r="BE9" s="257">
        <f>+BD9/BC9</f>
        <v>1</v>
      </c>
      <c r="BF9" s="137">
        <v>1110285000</v>
      </c>
      <c r="BG9" s="137">
        <v>1009000000</v>
      </c>
      <c r="BH9" s="257">
        <f>+BG9/BF9</f>
        <v>0.90877567471414999</v>
      </c>
      <c r="BI9" s="132" t="s">
        <v>506</v>
      </c>
      <c r="BJ9" s="148">
        <v>3</v>
      </c>
      <c r="BK9" s="206">
        <v>220</v>
      </c>
      <c r="BL9" s="203">
        <v>1</v>
      </c>
      <c r="BM9" s="136">
        <v>538541221</v>
      </c>
      <c r="BN9" s="137">
        <v>538541221</v>
      </c>
      <c r="BO9" s="203">
        <f t="shared" si="7"/>
        <v>1</v>
      </c>
      <c r="BP9" s="132" t="s">
        <v>507</v>
      </c>
      <c r="BQ9" s="248">
        <v>4</v>
      </c>
      <c r="BR9" s="249">
        <v>4</v>
      </c>
      <c r="BS9" s="464">
        <f t="shared" ref="BS9:BS10" si="10">+BR9/BQ9</f>
        <v>1</v>
      </c>
      <c r="BT9" s="250">
        <v>250000000</v>
      </c>
      <c r="BU9" s="251">
        <v>0</v>
      </c>
      <c r="BV9" s="464">
        <f t="shared" si="8"/>
        <v>0</v>
      </c>
      <c r="BW9" s="104" t="s">
        <v>508</v>
      </c>
      <c r="BX9" s="328">
        <v>4.0000000000000001E-3</v>
      </c>
      <c r="BY9" s="328">
        <v>8.0000000000000002E-3</v>
      </c>
      <c r="BZ9" s="257">
        <v>1</v>
      </c>
      <c r="CA9" s="499">
        <v>1950000000</v>
      </c>
      <c r="CB9" s="500">
        <v>1950000000</v>
      </c>
      <c r="CC9" s="493">
        <f t="shared" si="9"/>
        <v>1</v>
      </c>
      <c r="CD9" s="68" t="s">
        <v>509</v>
      </c>
      <c r="CE9" s="1226">
        <v>1</v>
      </c>
      <c r="CF9" s="1226">
        <v>1</v>
      </c>
      <c r="CG9" s="257">
        <v>1</v>
      </c>
      <c r="CH9" s="502">
        <v>5366900</v>
      </c>
      <c r="CI9" s="503">
        <v>5366900</v>
      </c>
      <c r="CJ9" s="504">
        <v>1</v>
      </c>
      <c r="CK9" s="1533" t="s">
        <v>510</v>
      </c>
      <c r="CL9"/>
    </row>
    <row r="10" spans="1:90" ht="52.5" customHeight="1">
      <c r="A10" s="1390"/>
      <c r="B10" s="132" t="s">
        <v>440</v>
      </c>
      <c r="C10" s="132" t="s">
        <v>511</v>
      </c>
      <c r="D10" s="68" t="s">
        <v>512</v>
      </c>
      <c r="E10" s="257">
        <v>0.3</v>
      </c>
      <c r="F10" s="285" t="s">
        <v>513</v>
      </c>
      <c r="G10" s="300"/>
      <c r="H10" s="25"/>
      <c r="I10" s="285"/>
      <c r="J10" s="471"/>
      <c r="K10" s="64"/>
      <c r="L10" s="203">
        <v>0</v>
      </c>
      <c r="M10" s="287"/>
      <c r="N10" s="168"/>
      <c r="O10" s="203"/>
      <c r="P10" s="104"/>
      <c r="Q10" s="104"/>
      <c r="R10" s="471"/>
      <c r="S10" s="64"/>
      <c r="T10" s="203">
        <v>0</v>
      </c>
      <c r="U10" s="287"/>
      <c r="V10" s="168"/>
      <c r="W10" s="203"/>
      <c r="X10" s="107" t="s">
        <v>514</v>
      </c>
      <c r="Y10" s="107" t="s">
        <v>515</v>
      </c>
      <c r="Z10" s="188">
        <v>0.6</v>
      </c>
      <c r="AA10" s="139">
        <v>0</v>
      </c>
      <c r="AB10" s="203">
        <v>0</v>
      </c>
      <c r="AC10" s="287"/>
      <c r="AD10" s="137">
        <v>0</v>
      </c>
      <c r="AE10" s="203"/>
      <c r="AF10" s="104"/>
      <c r="AG10" s="104"/>
      <c r="AH10" s="471"/>
      <c r="AI10" s="64"/>
      <c r="AJ10" s="203"/>
      <c r="AK10" s="287"/>
      <c r="AL10" s="168"/>
      <c r="AM10" s="203"/>
      <c r="AN10" s="107"/>
      <c r="AO10" s="104" t="s">
        <v>516</v>
      </c>
      <c r="AP10" s="300"/>
      <c r="AQ10" s="25"/>
      <c r="AR10" s="203"/>
      <c r="AS10" s="300"/>
      <c r="AT10" s="25"/>
      <c r="AU10" s="203"/>
      <c r="AV10" s="455"/>
      <c r="AW10" s="455"/>
      <c r="AX10" s="204" t="s">
        <v>428</v>
      </c>
      <c r="AY10" s="132" t="s">
        <v>384</v>
      </c>
      <c r="AZ10" s="132" t="s">
        <v>503</v>
      </c>
      <c r="BA10" s="505" t="s">
        <v>517</v>
      </c>
      <c r="BB10" s="347" t="s">
        <v>64</v>
      </c>
      <c r="BC10" s="148" t="s">
        <v>64</v>
      </c>
      <c r="BD10" s="148" t="s">
        <v>64</v>
      </c>
      <c r="BE10" s="506"/>
      <c r="BF10" s="137" t="s">
        <v>64</v>
      </c>
      <c r="BG10" s="137" t="s">
        <v>64</v>
      </c>
      <c r="BH10" s="506"/>
      <c r="BI10" s="132" t="s">
        <v>518</v>
      </c>
      <c r="BJ10" s="148">
        <v>12</v>
      </c>
      <c r="BK10" s="206">
        <v>12</v>
      </c>
      <c r="BL10" s="454">
        <f t="shared" ref="BL10:BL13" si="11">+BK10/BJ10</f>
        <v>1</v>
      </c>
      <c r="BM10" s="136">
        <v>22500000</v>
      </c>
      <c r="BN10" s="137">
        <v>20000000</v>
      </c>
      <c r="BO10" s="454">
        <f t="shared" si="7"/>
        <v>0.88888888888888884</v>
      </c>
      <c r="BP10" s="132" t="s">
        <v>519</v>
      </c>
      <c r="BQ10" s="248">
        <v>12</v>
      </c>
      <c r="BR10" s="249">
        <v>12</v>
      </c>
      <c r="BS10" s="464">
        <f t="shared" si="10"/>
        <v>1</v>
      </c>
      <c r="BT10" s="250">
        <v>69500000</v>
      </c>
      <c r="BU10" s="251">
        <v>64398000</v>
      </c>
      <c r="BV10" s="464">
        <f t="shared" si="8"/>
        <v>0.92658992805755391</v>
      </c>
      <c r="BW10" s="507" t="s">
        <v>520</v>
      </c>
      <c r="BX10" s="508">
        <v>82.5</v>
      </c>
      <c r="BY10" s="509">
        <v>82.5</v>
      </c>
      <c r="BZ10" s="510">
        <f>BY10/BX10</f>
        <v>1</v>
      </c>
      <c r="CA10" s="250">
        <v>16000000000</v>
      </c>
      <c r="CB10" s="251">
        <v>16000000000</v>
      </c>
      <c r="CC10" s="464">
        <f t="shared" si="9"/>
        <v>1</v>
      </c>
      <c r="CD10" s="194" t="s">
        <v>521</v>
      </c>
      <c r="CE10" s="511" t="s">
        <v>64</v>
      </c>
      <c r="CF10" s="512" t="s">
        <v>64</v>
      </c>
      <c r="CG10" s="1182" t="s">
        <v>64</v>
      </c>
      <c r="CH10" s="250" t="s">
        <v>64</v>
      </c>
      <c r="CI10" s="251" t="s">
        <v>64</v>
      </c>
      <c r="CJ10" s="1182" t="s">
        <v>64</v>
      </c>
      <c r="CK10" s="1533" t="s">
        <v>1696</v>
      </c>
      <c r="CL10"/>
    </row>
    <row r="11" spans="1:90" ht="31.5" customHeight="1">
      <c r="A11" s="1390"/>
      <c r="B11" s="132" t="s">
        <v>522</v>
      </c>
      <c r="C11" s="132" t="s">
        <v>523</v>
      </c>
      <c r="D11" s="132" t="s">
        <v>524</v>
      </c>
      <c r="E11" s="148">
        <v>19</v>
      </c>
      <c r="F11" s="347">
        <v>28</v>
      </c>
      <c r="G11" s="138"/>
      <c r="H11" s="139"/>
      <c r="I11" s="347"/>
      <c r="J11" s="471"/>
      <c r="K11" s="64"/>
      <c r="L11" s="203">
        <v>0</v>
      </c>
      <c r="M11" s="287"/>
      <c r="N11" s="168"/>
      <c r="O11" s="203"/>
      <c r="P11" s="104"/>
      <c r="Q11" s="104"/>
      <c r="R11" s="471"/>
      <c r="S11" s="64"/>
      <c r="T11" s="203">
        <v>0</v>
      </c>
      <c r="U11" s="287"/>
      <c r="V11" s="168"/>
      <c r="W11" s="203"/>
      <c r="X11" s="513" t="s">
        <v>525</v>
      </c>
      <c r="Y11" s="107" t="s">
        <v>526</v>
      </c>
      <c r="Z11" s="138">
        <v>28</v>
      </c>
      <c r="AA11" s="139">
        <v>0</v>
      </c>
      <c r="AB11" s="203">
        <v>0</v>
      </c>
      <c r="AC11" s="287"/>
      <c r="AD11" s="137">
        <v>0</v>
      </c>
      <c r="AE11" s="203"/>
      <c r="AF11" s="104"/>
      <c r="AG11" s="104" t="s">
        <v>516</v>
      </c>
      <c r="AH11" s="471"/>
      <c r="AI11" s="64"/>
      <c r="AJ11" s="203"/>
      <c r="AK11" s="287"/>
      <c r="AL11" s="168"/>
      <c r="AM11" s="203"/>
      <c r="AN11" s="513"/>
      <c r="AO11" s="104" t="s">
        <v>516</v>
      </c>
      <c r="AP11" s="138"/>
      <c r="AQ11" s="139"/>
      <c r="AR11" s="203"/>
      <c r="AS11" s="138"/>
      <c r="AT11" s="139"/>
      <c r="AU11" s="203"/>
      <c r="AV11" s="486"/>
      <c r="AW11" s="486"/>
      <c r="AX11" s="204" t="s">
        <v>428</v>
      </c>
      <c r="AY11" s="132" t="s">
        <v>384</v>
      </c>
      <c r="AZ11" s="132" t="s">
        <v>527</v>
      </c>
      <c r="BA11" s="132" t="s">
        <v>528</v>
      </c>
      <c r="BB11" s="514" t="s">
        <v>431</v>
      </c>
      <c r="BC11" s="245">
        <v>14</v>
      </c>
      <c r="BD11" s="245">
        <v>15</v>
      </c>
      <c r="BE11" s="515">
        <v>1</v>
      </c>
      <c r="BF11" s="103">
        <v>148013333</v>
      </c>
      <c r="BG11" s="103">
        <v>148013333</v>
      </c>
      <c r="BH11" s="516">
        <f t="shared" ref="BH11:BH13" si="12">+BG11/BF11</f>
        <v>1</v>
      </c>
      <c r="BI11" s="517" t="s">
        <v>529</v>
      </c>
      <c r="BJ11" s="245">
        <v>14</v>
      </c>
      <c r="BK11" s="206">
        <v>14</v>
      </c>
      <c r="BL11" s="203">
        <f t="shared" si="11"/>
        <v>1</v>
      </c>
      <c r="BM11" s="136">
        <v>30000000</v>
      </c>
      <c r="BN11" s="137">
        <v>22420000</v>
      </c>
      <c r="BO11" s="203">
        <f t="shared" si="7"/>
        <v>0.74733333333333329</v>
      </c>
      <c r="BP11" s="132" t="s">
        <v>530</v>
      </c>
      <c r="BQ11" s="248">
        <v>14</v>
      </c>
      <c r="BR11" s="249">
        <v>15</v>
      </c>
      <c r="BS11" s="207">
        <v>1</v>
      </c>
      <c r="BT11" s="250">
        <v>36280000</v>
      </c>
      <c r="BU11" s="251">
        <v>36280000</v>
      </c>
      <c r="BV11" s="464">
        <f t="shared" si="8"/>
        <v>1</v>
      </c>
      <c r="BW11" s="507" t="s">
        <v>531</v>
      </c>
      <c r="BX11" s="518">
        <v>0.9</v>
      </c>
      <c r="BY11" s="156">
        <v>14</v>
      </c>
      <c r="BZ11" s="494">
        <v>1</v>
      </c>
      <c r="CA11" s="280">
        <v>319986739</v>
      </c>
      <c r="CB11" s="281">
        <v>298983739</v>
      </c>
      <c r="CC11" s="494">
        <f t="shared" si="9"/>
        <v>0.93436290495775831</v>
      </c>
      <c r="CD11" s="192" t="s">
        <v>532</v>
      </c>
      <c r="CE11" s="1272" t="s">
        <v>64</v>
      </c>
      <c r="CF11" s="1187" t="s">
        <v>64</v>
      </c>
      <c r="CG11" s="1184" t="s">
        <v>64</v>
      </c>
      <c r="CH11" s="1198" t="s">
        <v>64</v>
      </c>
      <c r="CI11" s="1196" t="s">
        <v>64</v>
      </c>
      <c r="CJ11" s="1184" t="s">
        <v>64</v>
      </c>
      <c r="CK11" s="1533" t="s">
        <v>1697</v>
      </c>
      <c r="CL11"/>
    </row>
    <row r="12" spans="1:90" ht="56.4" customHeight="1">
      <c r="A12" s="1295"/>
      <c r="B12" s="132" t="s">
        <v>522</v>
      </c>
      <c r="C12" s="132" t="s">
        <v>533</v>
      </c>
      <c r="D12" s="132" t="s">
        <v>534</v>
      </c>
      <c r="E12" s="148">
        <v>21147</v>
      </c>
      <c r="F12" s="347">
        <v>50000</v>
      </c>
      <c r="G12" s="97" t="s">
        <v>535</v>
      </c>
      <c r="H12" s="68" t="s">
        <v>536</v>
      </c>
      <c r="I12" s="98" t="s">
        <v>537</v>
      </c>
      <c r="J12" s="140">
        <v>15</v>
      </c>
      <c r="K12" s="141">
        <v>15</v>
      </c>
      <c r="L12" s="135">
        <v>1</v>
      </c>
      <c r="M12" s="154">
        <v>19783334</v>
      </c>
      <c r="N12" s="76">
        <v>19783334</v>
      </c>
      <c r="O12" s="135">
        <v>1</v>
      </c>
      <c r="P12" s="142" t="s">
        <v>538</v>
      </c>
      <c r="Q12" s="142" t="s">
        <v>539</v>
      </c>
      <c r="R12" s="140">
        <v>21</v>
      </c>
      <c r="S12" s="141">
        <v>72</v>
      </c>
      <c r="T12" s="143">
        <v>3.4285714285714284</v>
      </c>
      <c r="U12" s="452">
        <v>0</v>
      </c>
      <c r="V12" s="453">
        <v>0</v>
      </c>
      <c r="W12" s="135"/>
      <c r="X12" s="307" t="s">
        <v>540</v>
      </c>
      <c r="Y12" s="307"/>
      <c r="Z12" s="140">
        <v>500</v>
      </c>
      <c r="AA12" s="141">
        <v>130</v>
      </c>
      <c r="AB12" s="135">
        <v>0.26</v>
      </c>
      <c r="AC12" s="287"/>
      <c r="AD12" s="137">
        <v>0</v>
      </c>
      <c r="AE12" s="135"/>
      <c r="AF12" s="104" t="s">
        <v>541</v>
      </c>
      <c r="AG12" s="104" t="s">
        <v>542</v>
      </c>
      <c r="AH12" s="138"/>
      <c r="AI12" s="139"/>
      <c r="AJ12" s="135"/>
      <c r="AK12" s="287"/>
      <c r="AL12" s="168"/>
      <c r="AM12" s="135"/>
      <c r="AN12" s="107"/>
      <c r="AO12" s="107"/>
      <c r="AP12" s="138"/>
      <c r="AQ12" s="139"/>
      <c r="AR12" s="135"/>
      <c r="AS12" s="138"/>
      <c r="AT12" s="139"/>
      <c r="AU12" s="135"/>
      <c r="AV12" s="486"/>
      <c r="AW12" s="486"/>
      <c r="AX12" s="109" t="s">
        <v>452</v>
      </c>
      <c r="AY12" s="68" t="s">
        <v>384</v>
      </c>
      <c r="AZ12" s="68" t="s">
        <v>385</v>
      </c>
      <c r="BA12" s="98" t="s">
        <v>543</v>
      </c>
      <c r="BB12" s="68" t="s">
        <v>544</v>
      </c>
      <c r="BC12" s="141">
        <v>250</v>
      </c>
      <c r="BD12" s="152">
        <v>240</v>
      </c>
      <c r="BE12" s="150">
        <f>+BD12/BC12</f>
        <v>0.96</v>
      </c>
      <c r="BF12" s="76">
        <v>110000000</v>
      </c>
      <c r="BG12" s="76">
        <v>58633332</v>
      </c>
      <c r="BH12" s="150">
        <f t="shared" si="12"/>
        <v>0.53303029090909093</v>
      </c>
      <c r="BI12" s="68" t="s">
        <v>545</v>
      </c>
      <c r="BJ12" s="152">
        <v>760</v>
      </c>
      <c r="BK12" s="519">
        <v>760</v>
      </c>
      <c r="BL12" s="135">
        <f t="shared" si="11"/>
        <v>1</v>
      </c>
      <c r="BM12" s="154">
        <v>465052526.97000003</v>
      </c>
      <c r="BN12" s="76">
        <v>388229666</v>
      </c>
      <c r="BO12" s="135">
        <f t="shared" si="7"/>
        <v>0.83480820656855437</v>
      </c>
      <c r="BP12" s="68" t="s">
        <v>546</v>
      </c>
      <c r="BQ12" s="155">
        <v>1400</v>
      </c>
      <c r="BR12" s="156">
        <v>1400</v>
      </c>
      <c r="BS12" s="153">
        <f t="shared" ref="BS12:BS13" si="13">+BR12/BQ12</f>
        <v>1</v>
      </c>
      <c r="BT12" s="158">
        <v>363237526.97000003</v>
      </c>
      <c r="BU12" s="159">
        <v>361209194.01999998</v>
      </c>
      <c r="BV12" s="153">
        <f t="shared" si="8"/>
        <v>0.99441595980756814</v>
      </c>
      <c r="BW12" s="192" t="s">
        <v>547</v>
      </c>
      <c r="BX12" s="155">
        <v>100</v>
      </c>
      <c r="BY12" s="156">
        <v>100</v>
      </c>
      <c r="BZ12" s="494">
        <f>+BY12/BX12</f>
        <v>1</v>
      </c>
      <c r="CA12" s="158">
        <v>432345000000</v>
      </c>
      <c r="CB12" s="159">
        <v>414573641</v>
      </c>
      <c r="CC12" s="494">
        <f t="shared" si="9"/>
        <v>9.5889542148053057E-4</v>
      </c>
      <c r="CD12" s="142" t="s">
        <v>548</v>
      </c>
      <c r="CE12" s="1202">
        <v>80</v>
      </c>
      <c r="CF12" s="1202">
        <v>80</v>
      </c>
      <c r="CG12" s="1271">
        <f>CF12/CE12</f>
        <v>1</v>
      </c>
      <c r="CH12" s="158" t="s">
        <v>64</v>
      </c>
      <c r="CI12" s="159" t="s">
        <v>64</v>
      </c>
      <c r="CJ12" s="1206">
        <v>0</v>
      </c>
      <c r="CK12" s="1533" t="s">
        <v>549</v>
      </c>
      <c r="CL12" s="1255"/>
    </row>
    <row r="13" spans="1:90" ht="46.5" customHeight="1">
      <c r="A13" s="1402" t="s">
        <v>550</v>
      </c>
      <c r="B13" s="1292" t="s">
        <v>551</v>
      </c>
      <c r="C13" s="1292" t="s">
        <v>552</v>
      </c>
      <c r="D13" s="68" t="s">
        <v>553</v>
      </c>
      <c r="E13" s="328">
        <v>0</v>
      </c>
      <c r="F13" s="285">
        <v>1</v>
      </c>
      <c r="G13" s="300"/>
      <c r="H13" s="25"/>
      <c r="I13" s="285"/>
      <c r="J13" s="471"/>
      <c r="K13" s="64"/>
      <c r="L13" s="203">
        <v>0</v>
      </c>
      <c r="M13" s="287"/>
      <c r="N13" s="168"/>
      <c r="O13" s="203"/>
      <c r="P13" s="104"/>
      <c r="Q13" s="104" t="s">
        <v>554</v>
      </c>
      <c r="R13" s="471"/>
      <c r="S13" s="64"/>
      <c r="T13" s="203">
        <v>0</v>
      </c>
      <c r="U13" s="287"/>
      <c r="V13" s="168"/>
      <c r="W13" s="203"/>
      <c r="X13" s="1404" t="s">
        <v>555</v>
      </c>
      <c r="Y13" s="1404" t="s">
        <v>556</v>
      </c>
      <c r="Z13" s="138">
        <v>1</v>
      </c>
      <c r="AA13" s="139">
        <v>0</v>
      </c>
      <c r="AB13" s="203">
        <v>0</v>
      </c>
      <c r="AC13" s="287"/>
      <c r="AD13" s="137">
        <v>0</v>
      </c>
      <c r="AE13" s="203"/>
      <c r="AF13" s="104"/>
      <c r="AG13" s="104" t="s">
        <v>557</v>
      </c>
      <c r="AH13" s="471"/>
      <c r="AI13" s="64"/>
      <c r="AJ13" s="203"/>
      <c r="AK13" s="287"/>
      <c r="AL13" s="168"/>
      <c r="AM13" s="203"/>
      <c r="AN13" s="107"/>
      <c r="AO13" s="104" t="s">
        <v>557</v>
      </c>
      <c r="AP13" s="300"/>
      <c r="AQ13" s="25"/>
      <c r="AR13" s="203"/>
      <c r="AS13" s="300"/>
      <c r="AT13" s="25"/>
      <c r="AU13" s="203"/>
      <c r="AV13" s="455"/>
      <c r="AW13" s="455"/>
      <c r="AX13" s="64" t="s">
        <v>383</v>
      </c>
      <c r="AY13" s="1334" t="s">
        <v>558</v>
      </c>
      <c r="AZ13" s="1292" t="s">
        <v>559</v>
      </c>
      <c r="BA13" s="1384" t="s">
        <v>560</v>
      </c>
      <c r="BB13" s="64" t="s">
        <v>561</v>
      </c>
      <c r="BC13" s="148" t="s">
        <v>64</v>
      </c>
      <c r="BD13" s="148" t="s">
        <v>64</v>
      </c>
      <c r="BE13" s="520"/>
      <c r="BF13" s="168">
        <v>25000000</v>
      </c>
      <c r="BG13" s="168">
        <v>15674999</v>
      </c>
      <c r="BH13" s="506">
        <f t="shared" si="12"/>
        <v>0.62699996000000002</v>
      </c>
      <c r="BI13" s="64" t="s">
        <v>562</v>
      </c>
      <c r="BJ13" s="521">
        <v>12</v>
      </c>
      <c r="BK13" s="522">
        <v>12</v>
      </c>
      <c r="BL13" s="247">
        <f t="shared" si="11"/>
        <v>1</v>
      </c>
      <c r="BM13" s="523">
        <v>25000000</v>
      </c>
      <c r="BN13" s="524">
        <v>24000000</v>
      </c>
      <c r="BO13" s="525">
        <f t="shared" si="7"/>
        <v>0.96</v>
      </c>
      <c r="BP13" s="132" t="s">
        <v>563</v>
      </c>
      <c r="BQ13" s="526">
        <v>12</v>
      </c>
      <c r="BR13" s="527">
        <v>12</v>
      </c>
      <c r="BS13" s="246">
        <f t="shared" si="13"/>
        <v>1</v>
      </c>
      <c r="BT13" s="528">
        <v>30000000</v>
      </c>
      <c r="BU13" s="529">
        <v>27000000</v>
      </c>
      <c r="BV13" s="246">
        <f t="shared" si="8"/>
        <v>0.9</v>
      </c>
      <c r="BW13" s="530" t="s">
        <v>564</v>
      </c>
      <c r="BX13" s="526">
        <v>0</v>
      </c>
      <c r="BY13" s="527">
        <v>0</v>
      </c>
      <c r="BZ13" s="246">
        <v>0</v>
      </c>
      <c r="CA13" s="528">
        <v>35790000</v>
      </c>
      <c r="CB13" s="529">
        <v>35790000</v>
      </c>
      <c r="CC13" s="246">
        <f t="shared" si="9"/>
        <v>1</v>
      </c>
      <c r="CD13" s="531" t="s">
        <v>565</v>
      </c>
      <c r="CE13" s="1173" t="s">
        <v>64</v>
      </c>
      <c r="CF13" s="1174" t="s">
        <v>64</v>
      </c>
      <c r="CG13" s="1182" t="s">
        <v>64</v>
      </c>
      <c r="CH13" s="532" t="s">
        <v>64</v>
      </c>
      <c r="CI13" s="533" t="s">
        <v>64</v>
      </c>
      <c r="CJ13" s="1182" t="s">
        <v>64</v>
      </c>
      <c r="CK13" s="1535" t="s">
        <v>1701</v>
      </c>
      <c r="CL13"/>
    </row>
    <row r="14" spans="1:90" ht="36" customHeight="1">
      <c r="A14" s="1390"/>
      <c r="B14" s="1293"/>
      <c r="C14" s="1293"/>
      <c r="D14" s="68" t="s">
        <v>566</v>
      </c>
      <c r="E14" s="148">
        <v>0</v>
      </c>
      <c r="F14" s="285">
        <v>7</v>
      </c>
      <c r="G14" s="300"/>
      <c r="H14" s="25"/>
      <c r="I14" s="285"/>
      <c r="J14" s="471"/>
      <c r="K14" s="64"/>
      <c r="L14" s="203">
        <v>0</v>
      </c>
      <c r="M14" s="287"/>
      <c r="N14" s="168"/>
      <c r="O14" s="203"/>
      <c r="P14" s="104"/>
      <c r="Q14" s="104"/>
      <c r="R14" s="471"/>
      <c r="S14" s="64"/>
      <c r="T14" s="203">
        <v>0</v>
      </c>
      <c r="U14" s="287"/>
      <c r="V14" s="168"/>
      <c r="W14" s="203"/>
      <c r="X14" s="1346"/>
      <c r="Y14" s="1346"/>
      <c r="Z14" s="138">
        <v>7</v>
      </c>
      <c r="AA14" s="139">
        <v>0</v>
      </c>
      <c r="AB14" s="203">
        <v>0</v>
      </c>
      <c r="AC14" s="287"/>
      <c r="AD14" s="137">
        <v>0</v>
      </c>
      <c r="AE14" s="203"/>
      <c r="AF14" s="104"/>
      <c r="AG14" s="104" t="s">
        <v>557</v>
      </c>
      <c r="AH14" s="471"/>
      <c r="AI14" s="64"/>
      <c r="AJ14" s="203"/>
      <c r="AK14" s="287"/>
      <c r="AL14" s="168"/>
      <c r="AM14" s="203"/>
      <c r="AN14" s="107"/>
      <c r="AO14" s="104" t="s">
        <v>557</v>
      </c>
      <c r="AP14" s="300"/>
      <c r="AQ14" s="25"/>
      <c r="AR14" s="203"/>
      <c r="AS14" s="300"/>
      <c r="AT14" s="25"/>
      <c r="AU14" s="203"/>
      <c r="AV14" s="455"/>
      <c r="AW14" s="455"/>
      <c r="AX14" s="478" t="s">
        <v>64</v>
      </c>
      <c r="AY14" s="1310"/>
      <c r="AZ14" s="1293"/>
      <c r="BA14" s="1340"/>
      <c r="BB14" s="478" t="s">
        <v>64</v>
      </c>
      <c r="BC14" s="478" t="s">
        <v>64</v>
      </c>
      <c r="BD14" s="478" t="s">
        <v>64</v>
      </c>
      <c r="BE14" s="520"/>
      <c r="BF14" s="478" t="s">
        <v>64</v>
      </c>
      <c r="BG14" s="478" t="s">
        <v>64</v>
      </c>
      <c r="BH14" s="520"/>
      <c r="BI14" s="534" t="s">
        <v>567</v>
      </c>
      <c r="BJ14" s="478" t="s">
        <v>64</v>
      </c>
      <c r="BK14" s="478" t="s">
        <v>64</v>
      </c>
      <c r="BL14" s="247"/>
      <c r="BM14" s="478" t="s">
        <v>64</v>
      </c>
      <c r="BN14" s="478" t="s">
        <v>64</v>
      </c>
      <c r="BO14" s="535"/>
      <c r="BP14" s="536" t="s">
        <v>568</v>
      </c>
      <c r="BQ14" s="478" t="s">
        <v>64</v>
      </c>
      <c r="BR14" s="478" t="s">
        <v>64</v>
      </c>
      <c r="BS14" s="537"/>
      <c r="BT14" s="478" t="s">
        <v>64</v>
      </c>
      <c r="BU14" s="478" t="s">
        <v>64</v>
      </c>
      <c r="BV14" s="537"/>
      <c r="BW14" s="538" t="s">
        <v>569</v>
      </c>
      <c r="BX14" s="478" t="s">
        <v>64</v>
      </c>
      <c r="BY14" s="478" t="s">
        <v>64</v>
      </c>
      <c r="BZ14" s="483">
        <v>0</v>
      </c>
      <c r="CA14" s="478" t="s">
        <v>64</v>
      </c>
      <c r="CB14" s="478" t="s">
        <v>64</v>
      </c>
      <c r="CC14" s="483">
        <v>0</v>
      </c>
      <c r="CD14" s="68" t="s">
        <v>570</v>
      </c>
      <c r="CE14" s="478" t="s">
        <v>64</v>
      </c>
      <c r="CF14" s="477" t="s">
        <v>64</v>
      </c>
      <c r="CG14" s="1184" t="s">
        <v>64</v>
      </c>
      <c r="CH14" s="1199" t="s">
        <v>64</v>
      </c>
      <c r="CI14" s="477" t="s">
        <v>64</v>
      </c>
      <c r="CJ14" s="1184" t="s">
        <v>64</v>
      </c>
      <c r="CK14" s="1533" t="s">
        <v>1702</v>
      </c>
      <c r="CL14"/>
    </row>
    <row r="15" spans="1:90" ht="24.75" customHeight="1">
      <c r="A15" s="1390"/>
      <c r="B15" s="132" t="s">
        <v>551</v>
      </c>
      <c r="C15" s="132" t="s">
        <v>571</v>
      </c>
      <c r="D15" s="132" t="s">
        <v>572</v>
      </c>
      <c r="E15" s="328" t="s">
        <v>78</v>
      </c>
      <c r="F15" s="185" t="s">
        <v>573</v>
      </c>
      <c r="G15" s="188"/>
      <c r="H15" s="66"/>
      <c r="I15" s="185"/>
      <c r="J15" s="140">
        <v>4</v>
      </c>
      <c r="K15" s="141">
        <v>4</v>
      </c>
      <c r="L15" s="135">
        <v>1</v>
      </c>
      <c r="M15" s="452"/>
      <c r="N15" s="453"/>
      <c r="O15" s="135"/>
      <c r="P15" s="142"/>
      <c r="Q15" s="142"/>
      <c r="R15" s="140">
        <v>24</v>
      </c>
      <c r="S15" s="141">
        <v>50</v>
      </c>
      <c r="T15" s="143">
        <v>2.0833333333333335</v>
      </c>
      <c r="U15" s="452"/>
      <c r="V15" s="453"/>
      <c r="W15" s="135"/>
      <c r="X15" s="539" t="s">
        <v>574</v>
      </c>
      <c r="Y15" s="539" t="s">
        <v>575</v>
      </c>
      <c r="Z15" s="140">
        <v>30</v>
      </c>
      <c r="AA15" s="141">
        <v>0</v>
      </c>
      <c r="AB15" s="135">
        <v>0</v>
      </c>
      <c r="AC15" s="287"/>
      <c r="AD15" s="137">
        <v>0</v>
      </c>
      <c r="AE15" s="135"/>
      <c r="AF15" s="104"/>
      <c r="AG15" s="104"/>
      <c r="AH15" s="138"/>
      <c r="AI15" s="139"/>
      <c r="AJ15" s="135"/>
      <c r="AK15" s="287"/>
      <c r="AL15" s="168"/>
      <c r="AM15" s="135"/>
      <c r="AN15" s="107"/>
      <c r="AO15" s="107"/>
      <c r="AP15" s="188"/>
      <c r="AQ15" s="66"/>
      <c r="AR15" s="135"/>
      <c r="AS15" s="188"/>
      <c r="AT15" s="66"/>
      <c r="AU15" s="135"/>
      <c r="AV15" s="498"/>
      <c r="AW15" s="498"/>
      <c r="AX15" s="226" t="s">
        <v>452</v>
      </c>
      <c r="AY15" s="1336" t="s">
        <v>384</v>
      </c>
      <c r="AZ15" s="1296" t="s">
        <v>385</v>
      </c>
      <c r="BA15" s="68" t="s">
        <v>576</v>
      </c>
      <c r="BB15" s="114" t="s">
        <v>577</v>
      </c>
      <c r="BC15" s="111">
        <v>30</v>
      </c>
      <c r="BD15" s="111">
        <v>25</v>
      </c>
      <c r="BE15" s="112">
        <f t="shared" ref="BE15:BE16" si="14">+BD15/BC15</f>
        <v>0.83333333333333337</v>
      </c>
      <c r="BF15" s="113">
        <v>260049999</v>
      </c>
      <c r="BG15" s="113">
        <v>160049999</v>
      </c>
      <c r="BH15" s="112">
        <f t="shared" ref="BH15:BH17" si="15">+BG15/BF15</f>
        <v>0.61545856418172873</v>
      </c>
      <c r="BI15" s="273" t="s">
        <v>578</v>
      </c>
      <c r="BJ15" s="152">
        <v>30</v>
      </c>
      <c r="BK15" s="540">
        <v>30</v>
      </c>
      <c r="BL15" s="541">
        <f t="shared" ref="BL15:BL17" si="16">+BK15/BJ15</f>
        <v>1</v>
      </c>
      <c r="BM15" s="542">
        <v>226000000</v>
      </c>
      <c r="BN15" s="113">
        <v>159728324</v>
      </c>
      <c r="BO15" s="541">
        <f t="shared" ref="BO15:BO16" si="17">+BN15/BM15</f>
        <v>0.70676249557522119</v>
      </c>
      <c r="BP15" s="68" t="s">
        <v>579</v>
      </c>
      <c r="BQ15" s="543">
        <v>0.3</v>
      </c>
      <c r="BR15" s="496">
        <v>0.3</v>
      </c>
      <c r="BS15" s="544">
        <f>+BR15/BQ15</f>
        <v>1</v>
      </c>
      <c r="BT15" s="332">
        <v>367463387.37</v>
      </c>
      <c r="BU15" s="333">
        <v>350506217.37</v>
      </c>
      <c r="BV15" s="544">
        <f t="shared" ref="BV15:BV17" si="18">+BU15/BT15</f>
        <v>0.95385344341006206</v>
      </c>
      <c r="BW15" s="545" t="s">
        <v>580</v>
      </c>
      <c r="BX15" s="543">
        <v>0.3</v>
      </c>
      <c r="BY15" s="496">
        <v>0.3</v>
      </c>
      <c r="BZ15" s="546">
        <f>+BY15/BX15</f>
        <v>1</v>
      </c>
      <c r="CA15" s="332">
        <v>318572660</v>
      </c>
      <c r="CB15" s="333">
        <v>298314163</v>
      </c>
      <c r="CC15" s="546">
        <f t="shared" ref="CC15:CC17" si="19">+CB15/CA15</f>
        <v>0.93640855119205768</v>
      </c>
      <c r="CD15" s="545" t="s">
        <v>581</v>
      </c>
      <c r="CE15" s="547">
        <v>10</v>
      </c>
      <c r="CF15" s="548">
        <v>10</v>
      </c>
      <c r="CG15" s="549">
        <v>1</v>
      </c>
      <c r="CH15" s="332">
        <v>180000000</v>
      </c>
      <c r="CI15" s="333">
        <v>12300000</v>
      </c>
      <c r="CJ15" s="1206">
        <f t="shared" ref="CJ15:CJ16" si="20">+CI15/CH15</f>
        <v>6.8333333333333329E-2</v>
      </c>
      <c r="CK15" s="1535" t="s">
        <v>582</v>
      </c>
      <c r="CL15"/>
    </row>
    <row r="16" spans="1:90" ht="37.5" customHeight="1">
      <c r="A16" s="1390"/>
      <c r="B16" s="132" t="s">
        <v>583</v>
      </c>
      <c r="C16" s="132" t="s">
        <v>584</v>
      </c>
      <c r="D16" s="68" t="s">
        <v>585</v>
      </c>
      <c r="E16" s="139" t="s">
        <v>78</v>
      </c>
      <c r="F16" s="347" t="s">
        <v>586</v>
      </c>
      <c r="G16" s="138"/>
      <c r="H16" s="139"/>
      <c r="I16" s="347"/>
      <c r="J16" s="189">
        <v>0.1</v>
      </c>
      <c r="K16" s="286">
        <v>0.1</v>
      </c>
      <c r="L16" s="135">
        <v>1</v>
      </c>
      <c r="M16" s="154">
        <v>60550050</v>
      </c>
      <c r="N16" s="76">
        <v>60550050</v>
      </c>
      <c r="O16" s="135">
        <v>1</v>
      </c>
      <c r="P16" s="142" t="s">
        <v>587</v>
      </c>
      <c r="Q16" s="142"/>
      <c r="R16" s="189">
        <v>0.05</v>
      </c>
      <c r="S16" s="286">
        <v>0.05</v>
      </c>
      <c r="T16" s="135">
        <v>1</v>
      </c>
      <c r="U16" s="154">
        <v>206000000</v>
      </c>
      <c r="V16" s="76">
        <v>206000000</v>
      </c>
      <c r="W16" s="135">
        <v>1</v>
      </c>
      <c r="X16" s="142" t="s">
        <v>588</v>
      </c>
      <c r="Y16" s="307"/>
      <c r="Z16" s="189">
        <v>0.1</v>
      </c>
      <c r="AA16" s="141">
        <v>0</v>
      </c>
      <c r="AB16" s="135">
        <v>0</v>
      </c>
      <c r="AC16" s="136"/>
      <c r="AD16" s="137">
        <v>0</v>
      </c>
      <c r="AE16" s="135"/>
      <c r="AF16" s="104"/>
      <c r="AG16" s="104"/>
      <c r="AH16" s="188"/>
      <c r="AI16" s="66"/>
      <c r="AJ16" s="135"/>
      <c r="AK16" s="136"/>
      <c r="AL16" s="137"/>
      <c r="AM16" s="135"/>
      <c r="AN16" s="104"/>
      <c r="AO16" s="107"/>
      <c r="AP16" s="138"/>
      <c r="AQ16" s="139"/>
      <c r="AR16" s="135"/>
      <c r="AS16" s="138"/>
      <c r="AT16" s="139"/>
      <c r="AU16" s="135"/>
      <c r="AV16" s="486"/>
      <c r="AW16" s="486"/>
      <c r="AX16" s="550" t="s">
        <v>64</v>
      </c>
      <c r="AY16" s="1385"/>
      <c r="AZ16" s="1386"/>
      <c r="BA16" s="50" t="s">
        <v>453</v>
      </c>
      <c r="BB16" s="214" t="s">
        <v>454</v>
      </c>
      <c r="BC16" s="148">
        <v>5</v>
      </c>
      <c r="BD16" s="148">
        <v>0</v>
      </c>
      <c r="BE16" s="257">
        <f t="shared" si="14"/>
        <v>0</v>
      </c>
      <c r="BF16" s="137">
        <v>129577524.97</v>
      </c>
      <c r="BG16" s="137">
        <v>0</v>
      </c>
      <c r="BH16" s="257">
        <f t="shared" si="15"/>
        <v>0</v>
      </c>
      <c r="BI16" s="132" t="s">
        <v>589</v>
      </c>
      <c r="BJ16" s="245">
        <v>6</v>
      </c>
      <c r="BK16" s="288">
        <v>0</v>
      </c>
      <c r="BL16" s="247">
        <f t="shared" si="16"/>
        <v>0</v>
      </c>
      <c r="BM16" s="102">
        <v>123000000</v>
      </c>
      <c r="BN16" s="103">
        <v>0</v>
      </c>
      <c r="BO16" s="203">
        <f t="shared" si="17"/>
        <v>0</v>
      </c>
      <c r="BP16" s="132" t="s">
        <v>590</v>
      </c>
      <c r="BQ16" s="253">
        <v>4</v>
      </c>
      <c r="BR16" s="254">
        <v>8</v>
      </c>
      <c r="BS16" s="246">
        <v>1</v>
      </c>
      <c r="BT16" s="255">
        <v>363000000</v>
      </c>
      <c r="BU16" s="256">
        <v>363000000</v>
      </c>
      <c r="BV16" s="464">
        <f t="shared" si="18"/>
        <v>1</v>
      </c>
      <c r="BW16" s="252" t="s">
        <v>591</v>
      </c>
      <c r="BX16" s="551">
        <v>7.0000000000000007E-2</v>
      </c>
      <c r="BY16" s="516">
        <v>0.08</v>
      </c>
      <c r="BZ16" s="246">
        <v>1</v>
      </c>
      <c r="CA16" s="255">
        <v>386329712</v>
      </c>
      <c r="CB16" s="256">
        <v>386329712</v>
      </c>
      <c r="CC16" s="246">
        <f t="shared" si="19"/>
        <v>1</v>
      </c>
      <c r="CD16" s="531" t="s">
        <v>592</v>
      </c>
      <c r="CE16" s="551">
        <v>7.0000000000000007E-2</v>
      </c>
      <c r="CF16" s="516">
        <v>0</v>
      </c>
      <c r="CG16" s="246">
        <v>0</v>
      </c>
      <c r="CH16" s="255">
        <v>390000000</v>
      </c>
      <c r="CI16" s="256">
        <v>0</v>
      </c>
      <c r="CJ16" s="1252">
        <f t="shared" si="20"/>
        <v>0</v>
      </c>
      <c r="CK16" s="1535" t="s">
        <v>593</v>
      </c>
      <c r="CL16"/>
    </row>
    <row r="17" spans="1:90" ht="31.5" customHeight="1">
      <c r="A17" s="1390"/>
      <c r="B17" s="1292" t="s">
        <v>583</v>
      </c>
      <c r="C17" s="1292" t="s">
        <v>594</v>
      </c>
      <c r="D17" s="132" t="s">
        <v>595</v>
      </c>
      <c r="E17" s="328">
        <v>0.121</v>
      </c>
      <c r="F17" s="185" t="s">
        <v>596</v>
      </c>
      <c r="G17" s="188"/>
      <c r="H17" s="66"/>
      <c r="I17" s="185"/>
      <c r="J17" s="552">
        <v>0.13900000000000001</v>
      </c>
      <c r="K17" s="553">
        <v>0.18099999999999999</v>
      </c>
      <c r="L17" s="203">
        <f t="shared" ref="L17:L18" si="21">+K17/J17</f>
        <v>1.3021582733812949</v>
      </c>
      <c r="M17" s="136"/>
      <c r="N17" s="137"/>
      <c r="O17" s="203"/>
      <c r="P17" s="104" t="s">
        <v>597</v>
      </c>
      <c r="Q17" s="104" t="s">
        <v>598</v>
      </c>
      <c r="R17" s="554">
        <v>0.18099999999999999</v>
      </c>
      <c r="S17" s="65">
        <v>0.183</v>
      </c>
      <c r="T17" s="203">
        <v>0.11</v>
      </c>
      <c r="U17" s="287"/>
      <c r="V17" s="168"/>
      <c r="W17" s="203"/>
      <c r="X17" s="104" t="s">
        <v>599</v>
      </c>
      <c r="Y17" s="107" t="s">
        <v>600</v>
      </c>
      <c r="Z17" s="138">
        <v>0</v>
      </c>
      <c r="AA17" s="139">
        <v>20.3</v>
      </c>
      <c r="AB17" s="203">
        <v>0.20300000000000001</v>
      </c>
      <c r="AC17" s="287"/>
      <c r="AD17" s="137">
        <v>0</v>
      </c>
      <c r="AE17" s="203"/>
      <c r="AF17" s="104" t="s">
        <v>599</v>
      </c>
      <c r="AG17" s="107" t="s">
        <v>601</v>
      </c>
      <c r="AH17" s="554"/>
      <c r="AI17" s="64"/>
      <c r="AJ17" s="203"/>
      <c r="AK17" s="287"/>
      <c r="AL17" s="168"/>
      <c r="AM17" s="203"/>
      <c r="AN17" s="104"/>
      <c r="AO17" s="107" t="s">
        <v>602</v>
      </c>
      <c r="AP17" s="188"/>
      <c r="AQ17" s="66"/>
      <c r="AR17" s="203"/>
      <c r="AS17" s="188"/>
      <c r="AT17" s="66"/>
      <c r="AU17" s="203"/>
      <c r="AV17" s="498"/>
      <c r="AW17" s="498"/>
      <c r="AX17" s="64" t="s">
        <v>428</v>
      </c>
      <c r="AY17" s="64" t="s">
        <v>384</v>
      </c>
      <c r="AZ17" s="64" t="s">
        <v>503</v>
      </c>
      <c r="BA17" s="64" t="s">
        <v>517</v>
      </c>
      <c r="BB17" s="555" t="s">
        <v>603</v>
      </c>
      <c r="BC17" s="177">
        <v>9.7000000000000003E-2</v>
      </c>
      <c r="BD17" s="152" t="s">
        <v>604</v>
      </c>
      <c r="BE17" s="150">
        <f>+BC177</f>
        <v>0</v>
      </c>
      <c r="BF17" s="453">
        <v>34400000</v>
      </c>
      <c r="BG17" s="453">
        <v>34400000</v>
      </c>
      <c r="BH17" s="150">
        <f t="shared" si="15"/>
        <v>1</v>
      </c>
      <c r="BI17" s="146" t="s">
        <v>605</v>
      </c>
      <c r="BJ17" s="298">
        <v>0.17699999999999999</v>
      </c>
      <c r="BK17" s="298">
        <v>0.17699999999999999</v>
      </c>
      <c r="BL17" s="257">
        <f t="shared" si="16"/>
        <v>1</v>
      </c>
      <c r="BM17" s="137">
        <v>22500000</v>
      </c>
      <c r="BN17" s="137">
        <v>20000000</v>
      </c>
      <c r="BO17" s="556">
        <f>BN17/BM17</f>
        <v>0.88888888888888884</v>
      </c>
      <c r="BP17" s="555" t="s">
        <v>606</v>
      </c>
      <c r="BQ17" s="328">
        <v>0.16400000000000001</v>
      </c>
      <c r="BR17" s="328">
        <v>0.16400000000000001</v>
      </c>
      <c r="BS17" s="257">
        <f>+BR17/BQ17</f>
        <v>1</v>
      </c>
      <c r="BT17" s="251">
        <v>69500000</v>
      </c>
      <c r="BU17" s="557">
        <v>64398000</v>
      </c>
      <c r="BV17" s="558">
        <f t="shared" si="18"/>
        <v>0.92658992805755391</v>
      </c>
      <c r="BW17" s="559" t="s">
        <v>607</v>
      </c>
      <c r="BX17" s="73">
        <v>8.0000000000000002E-3</v>
      </c>
      <c r="BY17" s="73">
        <v>8.0000000000000002E-3</v>
      </c>
      <c r="BZ17" s="506">
        <v>1</v>
      </c>
      <c r="CA17" s="281">
        <v>99581666</v>
      </c>
      <c r="CB17" s="560">
        <v>98389998</v>
      </c>
      <c r="CC17" s="72">
        <f t="shared" si="19"/>
        <v>0.98803325905393069</v>
      </c>
      <c r="CD17" s="146" t="s">
        <v>608</v>
      </c>
      <c r="CE17" s="475" t="s">
        <v>64</v>
      </c>
      <c r="CF17" s="1207" t="s">
        <v>64</v>
      </c>
      <c r="CG17" s="1229" t="s">
        <v>64</v>
      </c>
      <c r="CH17" s="1198" t="s">
        <v>64</v>
      </c>
      <c r="CI17" s="1230" t="s">
        <v>64</v>
      </c>
      <c r="CJ17" s="1210" t="s">
        <v>64</v>
      </c>
      <c r="CK17" s="1535" t="s">
        <v>1706</v>
      </c>
      <c r="CL17"/>
    </row>
    <row r="18" spans="1:90" ht="24" customHeight="1">
      <c r="A18" s="1390"/>
      <c r="B18" s="1293"/>
      <c r="C18" s="1293"/>
      <c r="D18" s="132" t="s">
        <v>609</v>
      </c>
      <c r="E18" s="553">
        <v>0.16</v>
      </c>
      <c r="F18" s="285" t="s">
        <v>610</v>
      </c>
      <c r="G18" s="300"/>
      <c r="H18" s="25"/>
      <c r="I18" s="285"/>
      <c r="J18" s="552">
        <v>0.13900000000000001</v>
      </c>
      <c r="K18" s="65">
        <v>0.17030000000000001</v>
      </c>
      <c r="L18" s="203">
        <f t="shared" si="21"/>
        <v>1.2251798561151079</v>
      </c>
      <c r="M18" s="287"/>
      <c r="N18" s="168"/>
      <c r="O18" s="203"/>
      <c r="P18" s="104"/>
      <c r="Q18" s="104"/>
      <c r="R18" s="554">
        <v>0.20799999999999999</v>
      </c>
      <c r="S18" s="65">
        <v>0.20799999999999999</v>
      </c>
      <c r="T18" s="203">
        <v>0.41</v>
      </c>
      <c r="U18" s="287"/>
      <c r="V18" s="168"/>
      <c r="W18" s="203"/>
      <c r="X18" s="104" t="s">
        <v>611</v>
      </c>
      <c r="Y18" s="107" t="s">
        <v>612</v>
      </c>
      <c r="Z18" s="138"/>
      <c r="AA18" s="139">
        <v>23.1</v>
      </c>
      <c r="AB18" s="203">
        <v>0.23100000000000001</v>
      </c>
      <c r="AC18" s="287"/>
      <c r="AD18" s="137">
        <v>0</v>
      </c>
      <c r="AE18" s="203"/>
      <c r="AF18" s="104" t="s">
        <v>611</v>
      </c>
      <c r="AG18" s="107" t="s">
        <v>613</v>
      </c>
      <c r="AH18" s="554"/>
      <c r="AI18" s="64"/>
      <c r="AJ18" s="203"/>
      <c r="AK18" s="287"/>
      <c r="AL18" s="168"/>
      <c r="AM18" s="203"/>
      <c r="AN18" s="104"/>
      <c r="AO18" s="107" t="s">
        <v>602</v>
      </c>
      <c r="AP18" s="300"/>
      <c r="AQ18" s="25"/>
      <c r="AR18" s="203"/>
      <c r="AS18" s="300"/>
      <c r="AT18" s="25"/>
      <c r="AU18" s="203"/>
      <c r="AV18" s="455"/>
      <c r="AW18" s="455"/>
      <c r="AX18" s="132" t="s">
        <v>614</v>
      </c>
      <c r="AY18" s="132" t="s">
        <v>615</v>
      </c>
      <c r="AZ18" s="132" t="s">
        <v>615</v>
      </c>
      <c r="BA18" s="132" t="s">
        <v>615</v>
      </c>
      <c r="BB18" s="327" t="s">
        <v>64</v>
      </c>
      <c r="BC18" s="561">
        <v>0.23499999999999999</v>
      </c>
      <c r="BD18" s="561">
        <v>0.23499999999999999</v>
      </c>
      <c r="BE18" s="562">
        <f>BD18/BC18</f>
        <v>1</v>
      </c>
      <c r="BF18" s="92" t="s">
        <v>64</v>
      </c>
      <c r="BG18" s="92" t="s">
        <v>64</v>
      </c>
      <c r="BH18" s="520"/>
      <c r="BI18" s="563" t="s">
        <v>616</v>
      </c>
      <c r="BJ18" s="92" t="s">
        <v>64</v>
      </c>
      <c r="BK18" s="478" t="s">
        <v>64</v>
      </c>
      <c r="BL18" s="506"/>
      <c r="BM18" s="478" t="s">
        <v>64</v>
      </c>
      <c r="BN18" s="478" t="s">
        <v>64</v>
      </c>
      <c r="BO18" s="564"/>
      <c r="BP18" s="538" t="s">
        <v>617</v>
      </c>
      <c r="BQ18" s="565" t="s">
        <v>64</v>
      </c>
      <c r="BR18" s="566" t="s">
        <v>64</v>
      </c>
      <c r="BS18" s="567"/>
      <c r="BT18" s="565" t="s">
        <v>64</v>
      </c>
      <c r="BU18" s="566" t="s">
        <v>64</v>
      </c>
      <c r="BV18" s="456"/>
      <c r="BW18" s="568" t="s">
        <v>618</v>
      </c>
      <c r="BX18" s="569">
        <v>3.9E-2</v>
      </c>
      <c r="BY18" s="569">
        <v>3.9E-2</v>
      </c>
      <c r="BZ18" s="570">
        <v>1</v>
      </c>
      <c r="CA18" s="571" t="s">
        <v>64</v>
      </c>
      <c r="CB18" s="571" t="s">
        <v>64</v>
      </c>
      <c r="CC18" s="483">
        <v>0</v>
      </c>
      <c r="CD18" s="572" t="s">
        <v>619</v>
      </c>
      <c r="CE18" s="573" t="s">
        <v>64</v>
      </c>
      <c r="CF18" s="1227" t="s">
        <v>64</v>
      </c>
      <c r="CG18" s="1229" t="s">
        <v>64</v>
      </c>
      <c r="CH18" s="1228" t="s">
        <v>64</v>
      </c>
      <c r="CI18" s="1231" t="s">
        <v>64</v>
      </c>
      <c r="CJ18" s="1210" t="s">
        <v>64</v>
      </c>
      <c r="CK18" s="1535" t="s">
        <v>1707</v>
      </c>
      <c r="CL18"/>
    </row>
    <row r="19" spans="1:90" ht="42" customHeight="1">
      <c r="A19" s="1390"/>
      <c r="B19" s="132" t="s">
        <v>583</v>
      </c>
      <c r="C19" s="132" t="s">
        <v>620</v>
      </c>
      <c r="D19" s="132" t="s">
        <v>621</v>
      </c>
      <c r="E19" s="148">
        <v>0</v>
      </c>
      <c r="F19" s="285">
        <v>3500</v>
      </c>
      <c r="G19" s="300"/>
      <c r="H19" s="25"/>
      <c r="I19" s="285"/>
      <c r="J19" s="138">
        <v>18</v>
      </c>
      <c r="K19" s="139">
        <v>18</v>
      </c>
      <c r="L19" s="203">
        <v>1</v>
      </c>
      <c r="M19" s="287"/>
      <c r="N19" s="168"/>
      <c r="O19" s="203"/>
      <c r="P19" s="104"/>
      <c r="Q19" s="104"/>
      <c r="R19" s="138">
        <v>5</v>
      </c>
      <c r="S19" s="139">
        <v>5</v>
      </c>
      <c r="T19" s="203">
        <v>1</v>
      </c>
      <c r="U19" s="287"/>
      <c r="V19" s="168"/>
      <c r="W19" s="203"/>
      <c r="X19" s="107" t="s">
        <v>622</v>
      </c>
      <c r="Y19" s="107"/>
      <c r="Z19" s="138">
        <v>10</v>
      </c>
      <c r="AA19" s="139">
        <v>5002</v>
      </c>
      <c r="AB19" s="203">
        <v>1</v>
      </c>
      <c r="AC19" s="287"/>
      <c r="AD19" s="137">
        <v>0</v>
      </c>
      <c r="AE19" s="203"/>
      <c r="AF19" s="104"/>
      <c r="AG19" s="104" t="s">
        <v>623</v>
      </c>
      <c r="AH19" s="471"/>
      <c r="AI19" s="139">
        <v>16688</v>
      </c>
      <c r="AJ19" s="203"/>
      <c r="AK19" s="287"/>
      <c r="AL19" s="168"/>
      <c r="AM19" s="203"/>
      <c r="AN19" s="107"/>
      <c r="AO19" s="104" t="s">
        <v>623</v>
      </c>
      <c r="AP19" s="300"/>
      <c r="AQ19" s="25"/>
      <c r="AR19" s="203"/>
      <c r="AS19" s="300"/>
      <c r="AT19" s="25"/>
      <c r="AU19" s="203"/>
      <c r="AV19" s="455"/>
      <c r="AW19" s="455"/>
      <c r="AX19" s="574" t="s">
        <v>624</v>
      </c>
      <c r="AY19" s="575"/>
      <c r="AZ19" s="575"/>
      <c r="BA19" s="576"/>
      <c r="BB19" s="25" t="s">
        <v>64</v>
      </c>
      <c r="BC19" s="152" t="s">
        <v>64</v>
      </c>
      <c r="BD19" s="152" t="s">
        <v>64</v>
      </c>
      <c r="BE19" s="150">
        <f>+BC179</f>
        <v>0</v>
      </c>
      <c r="BF19" s="76" t="s">
        <v>64</v>
      </c>
      <c r="BG19" s="76" t="s">
        <v>64</v>
      </c>
      <c r="BH19" s="506" t="s">
        <v>64</v>
      </c>
      <c r="BI19" s="577" t="s">
        <v>625</v>
      </c>
      <c r="BJ19" s="152" t="s">
        <v>64</v>
      </c>
      <c r="BK19" s="540" t="s">
        <v>64</v>
      </c>
      <c r="BL19" s="541"/>
      <c r="BM19" s="542" t="s">
        <v>64</v>
      </c>
      <c r="BN19" s="113" t="s">
        <v>64</v>
      </c>
      <c r="BO19" s="135"/>
      <c r="BP19" s="578" t="s">
        <v>625</v>
      </c>
      <c r="BQ19" s="155" t="s">
        <v>64</v>
      </c>
      <c r="BR19" s="156" t="s">
        <v>64</v>
      </c>
      <c r="BS19" s="153"/>
      <c r="BT19" s="158" t="s">
        <v>64</v>
      </c>
      <c r="BU19" s="159" t="s">
        <v>64</v>
      </c>
      <c r="BV19" s="153"/>
      <c r="BW19" s="192" t="s">
        <v>625</v>
      </c>
      <c r="BX19" s="329" t="s">
        <v>64</v>
      </c>
      <c r="BY19" s="330" t="s">
        <v>64</v>
      </c>
      <c r="BZ19" s="579">
        <v>0</v>
      </c>
      <c r="CA19" s="580" t="s">
        <v>64</v>
      </c>
      <c r="CB19" s="581" t="s">
        <v>64</v>
      </c>
      <c r="CC19" s="579">
        <v>0</v>
      </c>
      <c r="CD19" s="194" t="s">
        <v>625</v>
      </c>
      <c r="CE19" s="329" t="s">
        <v>64</v>
      </c>
      <c r="CF19" s="330" t="s">
        <v>64</v>
      </c>
      <c r="CG19" s="1182" t="s">
        <v>64</v>
      </c>
      <c r="CH19" s="580" t="s">
        <v>64</v>
      </c>
      <c r="CI19" s="581" t="s">
        <v>64</v>
      </c>
      <c r="CJ19" s="1186" t="s">
        <v>64</v>
      </c>
      <c r="CK19" s="1533" t="s">
        <v>1703</v>
      </c>
      <c r="CL19"/>
    </row>
    <row r="20" spans="1:90" ht="46.5" customHeight="1">
      <c r="A20" s="1295"/>
      <c r="B20" s="132" t="s">
        <v>626</v>
      </c>
      <c r="C20" s="132" t="s">
        <v>627</v>
      </c>
      <c r="D20" s="132" t="s">
        <v>628</v>
      </c>
      <c r="E20" s="582">
        <v>885</v>
      </c>
      <c r="F20" s="347">
        <v>20</v>
      </c>
      <c r="G20" s="204" t="s">
        <v>629</v>
      </c>
      <c r="H20" s="132" t="s">
        <v>630</v>
      </c>
      <c r="I20" s="202" t="s">
        <v>631</v>
      </c>
      <c r="J20" s="138">
        <v>1</v>
      </c>
      <c r="K20" s="139">
        <v>1</v>
      </c>
      <c r="L20" s="203">
        <v>1</v>
      </c>
      <c r="M20" s="287">
        <v>360000000</v>
      </c>
      <c r="N20" s="168">
        <v>360000000</v>
      </c>
      <c r="O20" s="203">
        <v>1</v>
      </c>
      <c r="P20" s="104" t="s">
        <v>632</v>
      </c>
      <c r="Q20" s="104" t="s">
        <v>633</v>
      </c>
      <c r="R20" s="138">
        <v>4</v>
      </c>
      <c r="S20" s="139">
        <v>4</v>
      </c>
      <c r="T20" s="203">
        <v>1</v>
      </c>
      <c r="U20" s="287">
        <v>70000000</v>
      </c>
      <c r="V20" s="168">
        <v>70000000</v>
      </c>
      <c r="W20" s="203">
        <v>1</v>
      </c>
      <c r="X20" s="104" t="s">
        <v>634</v>
      </c>
      <c r="Y20" s="104" t="s">
        <v>633</v>
      </c>
      <c r="Z20" s="138">
        <v>4</v>
      </c>
      <c r="AA20" s="139">
        <v>3</v>
      </c>
      <c r="AB20" s="203">
        <v>0.75</v>
      </c>
      <c r="AC20" s="287">
        <v>12000000</v>
      </c>
      <c r="AD20" s="137">
        <v>9000000</v>
      </c>
      <c r="AE20" s="203">
        <v>0.75</v>
      </c>
      <c r="AF20" s="104" t="s">
        <v>635</v>
      </c>
      <c r="AG20" s="104"/>
      <c r="AH20" s="138"/>
      <c r="AI20" s="139"/>
      <c r="AJ20" s="203"/>
      <c r="AK20" s="287"/>
      <c r="AL20" s="168"/>
      <c r="AM20" s="203"/>
      <c r="AN20" s="104"/>
      <c r="AO20" s="104"/>
      <c r="AP20" s="138"/>
      <c r="AQ20" s="139"/>
      <c r="AR20" s="203"/>
      <c r="AS20" s="138"/>
      <c r="AT20" s="139"/>
      <c r="AU20" s="203"/>
      <c r="AV20" s="486"/>
      <c r="AW20" s="486"/>
      <c r="AX20" s="583" t="s">
        <v>636</v>
      </c>
      <c r="AY20" s="584"/>
      <c r="AZ20" s="584"/>
      <c r="BA20" s="584"/>
      <c r="BB20" s="585" t="s">
        <v>628</v>
      </c>
      <c r="BC20" s="111" t="s">
        <v>64</v>
      </c>
      <c r="BD20" s="111" t="s">
        <v>64</v>
      </c>
      <c r="BE20" s="112"/>
      <c r="BF20" s="113" t="s">
        <v>64</v>
      </c>
      <c r="BG20" s="113" t="s">
        <v>64</v>
      </c>
      <c r="BH20" s="586" t="s">
        <v>64</v>
      </c>
      <c r="BI20" s="273" t="s">
        <v>637</v>
      </c>
      <c r="BJ20" s="152" t="s">
        <v>64</v>
      </c>
      <c r="BK20" s="519" t="s">
        <v>64</v>
      </c>
      <c r="BL20" s="135"/>
      <c r="BM20" s="154" t="s">
        <v>64</v>
      </c>
      <c r="BN20" s="76" t="s">
        <v>64</v>
      </c>
      <c r="BO20" s="135"/>
      <c r="BP20" s="68" t="s">
        <v>638</v>
      </c>
      <c r="BQ20" s="155" t="s">
        <v>64</v>
      </c>
      <c r="BR20" s="156" t="s">
        <v>64</v>
      </c>
      <c r="BS20" s="153"/>
      <c r="BT20" s="158" t="s">
        <v>64</v>
      </c>
      <c r="BU20" s="159" t="s">
        <v>64</v>
      </c>
      <c r="BV20" s="153"/>
      <c r="BW20" s="262" t="s">
        <v>639</v>
      </c>
      <c r="BX20" s="155" t="s">
        <v>64</v>
      </c>
      <c r="BY20" s="156" t="s">
        <v>64</v>
      </c>
      <c r="BZ20" s="587">
        <v>0</v>
      </c>
      <c r="CA20" s="158" t="s">
        <v>64</v>
      </c>
      <c r="CB20" s="159" t="s">
        <v>64</v>
      </c>
      <c r="CC20" s="587">
        <v>0</v>
      </c>
      <c r="CD20" s="262" t="s">
        <v>640</v>
      </c>
      <c r="CE20" s="155" t="s">
        <v>64</v>
      </c>
      <c r="CF20" s="1197" t="s">
        <v>64</v>
      </c>
      <c r="CG20" s="1184" t="s">
        <v>64</v>
      </c>
      <c r="CH20" s="1168" t="s">
        <v>64</v>
      </c>
      <c r="CI20" s="1200" t="s">
        <v>64</v>
      </c>
      <c r="CJ20" s="1208" t="s">
        <v>64</v>
      </c>
      <c r="CK20" s="1536" t="s">
        <v>1704</v>
      </c>
      <c r="CL20"/>
    </row>
    <row r="21" spans="1:90" ht="48" customHeight="1">
      <c r="A21" s="1389" t="s">
        <v>641</v>
      </c>
      <c r="B21" s="132" t="s">
        <v>642</v>
      </c>
      <c r="C21" s="132" t="s">
        <v>643</v>
      </c>
      <c r="D21" s="132" t="s">
        <v>644</v>
      </c>
      <c r="E21" s="139">
        <v>52453</v>
      </c>
      <c r="F21" s="285" t="s">
        <v>645</v>
      </c>
      <c r="G21" s="300"/>
      <c r="H21" s="25"/>
      <c r="I21" s="285"/>
      <c r="J21" s="138">
        <v>105008</v>
      </c>
      <c r="K21" s="139">
        <v>146000</v>
      </c>
      <c r="L21" s="203">
        <v>1.3903702575041901</v>
      </c>
      <c r="M21" s="136">
        <v>0</v>
      </c>
      <c r="N21" s="137">
        <v>0</v>
      </c>
      <c r="O21" s="203"/>
      <c r="P21" s="104" t="s">
        <v>646</v>
      </c>
      <c r="Q21" s="104" t="s">
        <v>647</v>
      </c>
      <c r="R21" s="138">
        <v>105008</v>
      </c>
      <c r="S21" s="139">
        <v>141000</v>
      </c>
      <c r="T21" s="203">
        <v>1.3427548377266494</v>
      </c>
      <c r="U21" s="287"/>
      <c r="V21" s="168"/>
      <c r="W21" s="203"/>
      <c r="X21" s="107" t="s">
        <v>648</v>
      </c>
      <c r="Y21" s="107" t="s">
        <v>649</v>
      </c>
      <c r="Z21" s="138">
        <v>102000</v>
      </c>
      <c r="AA21" s="139">
        <v>127000</v>
      </c>
      <c r="AB21" s="203">
        <v>1.2450980392156863</v>
      </c>
      <c r="AC21" s="287"/>
      <c r="AD21" s="137">
        <v>0</v>
      </c>
      <c r="AE21" s="203"/>
      <c r="AF21" s="104"/>
      <c r="AG21" s="104" t="s">
        <v>650</v>
      </c>
      <c r="AH21" s="471"/>
      <c r="AI21" s="64"/>
      <c r="AJ21" s="203"/>
      <c r="AK21" s="287"/>
      <c r="AL21" s="168"/>
      <c r="AM21" s="203"/>
      <c r="AN21" s="107"/>
      <c r="AO21" s="107" t="s">
        <v>651</v>
      </c>
      <c r="AP21" s="300"/>
      <c r="AQ21" s="25"/>
      <c r="AR21" s="203"/>
      <c r="AS21" s="300"/>
      <c r="AT21" s="25"/>
      <c r="AU21" s="203"/>
      <c r="AV21" s="455"/>
      <c r="AW21" s="455"/>
      <c r="AX21" s="588" t="s">
        <v>614</v>
      </c>
      <c r="AY21" s="132" t="s">
        <v>384</v>
      </c>
      <c r="AZ21" s="132" t="s">
        <v>503</v>
      </c>
      <c r="BA21" s="64" t="s">
        <v>517</v>
      </c>
      <c r="BB21" s="202" t="s">
        <v>652</v>
      </c>
      <c r="BC21" s="152" t="s">
        <v>64</v>
      </c>
      <c r="BD21" s="72" t="s">
        <v>64</v>
      </c>
      <c r="BE21" s="150"/>
      <c r="BF21" s="76" t="s">
        <v>64</v>
      </c>
      <c r="BG21" s="76" t="s">
        <v>64</v>
      </c>
      <c r="BH21" s="150"/>
      <c r="BI21" s="68" t="s">
        <v>653</v>
      </c>
      <c r="BJ21" s="502">
        <v>20381</v>
      </c>
      <c r="BK21" s="501">
        <v>20381</v>
      </c>
      <c r="BL21" s="203">
        <f>+BK21/BJ21</f>
        <v>1</v>
      </c>
      <c r="BM21" s="136">
        <v>22500000</v>
      </c>
      <c r="BN21" s="137">
        <v>20000000</v>
      </c>
      <c r="BO21" s="203">
        <f>+BN21/BM21</f>
        <v>0.88888888888888884</v>
      </c>
      <c r="BP21" s="132" t="s">
        <v>654</v>
      </c>
      <c r="BQ21" s="248">
        <v>52453</v>
      </c>
      <c r="BR21" s="249">
        <v>15000</v>
      </c>
      <c r="BS21" s="464">
        <f>+BR21/BQ21</f>
        <v>0.28597029721846223</v>
      </c>
      <c r="BT21" s="250">
        <v>69500000</v>
      </c>
      <c r="BU21" s="251">
        <v>64398000</v>
      </c>
      <c r="BV21" s="464">
        <f>+BU21/BT21</f>
        <v>0.92658992805755391</v>
      </c>
      <c r="BW21" s="507" t="s">
        <v>655</v>
      </c>
      <c r="BX21" s="155">
        <v>0</v>
      </c>
      <c r="BY21" s="156">
        <v>0</v>
      </c>
      <c r="BZ21" s="587">
        <v>0</v>
      </c>
      <c r="CA21" s="280" t="s">
        <v>64</v>
      </c>
      <c r="CB21" s="281" t="s">
        <v>64</v>
      </c>
      <c r="CC21" s="587">
        <v>0</v>
      </c>
      <c r="CD21" s="192" t="s">
        <v>656</v>
      </c>
      <c r="CE21" s="155" t="s">
        <v>64</v>
      </c>
      <c r="CF21" s="1197" t="s">
        <v>64</v>
      </c>
      <c r="CG21" s="1210" t="s">
        <v>64</v>
      </c>
      <c r="CH21" s="1198" t="s">
        <v>64</v>
      </c>
      <c r="CI21" s="1196" t="s">
        <v>64</v>
      </c>
      <c r="CJ21" s="1210" t="s">
        <v>64</v>
      </c>
      <c r="CK21" s="1533" t="s">
        <v>1708</v>
      </c>
      <c r="CL21"/>
    </row>
    <row r="22" spans="1:90" ht="48" customHeight="1">
      <c r="A22" s="1390"/>
      <c r="B22" s="132" t="s">
        <v>642</v>
      </c>
      <c r="C22" s="132" t="s">
        <v>657</v>
      </c>
      <c r="D22" s="68" t="s">
        <v>658</v>
      </c>
      <c r="E22" s="582">
        <v>40000</v>
      </c>
      <c r="F22" s="589">
        <v>2000</v>
      </c>
      <c r="G22" s="590"/>
      <c r="H22" s="582"/>
      <c r="I22" s="589"/>
      <c r="J22" s="138">
        <v>383</v>
      </c>
      <c r="K22" s="139">
        <v>399</v>
      </c>
      <c r="L22" s="203">
        <v>1.04177545691906</v>
      </c>
      <c r="M22" s="136">
        <v>2797072593</v>
      </c>
      <c r="N22" s="137">
        <v>1174372690</v>
      </c>
      <c r="O22" s="203">
        <v>0.41985778021600312</v>
      </c>
      <c r="P22" s="104" t="s">
        <v>659</v>
      </c>
      <c r="Q22" s="104" t="s">
        <v>660</v>
      </c>
      <c r="R22" s="138">
        <v>300</v>
      </c>
      <c r="S22" s="139">
        <v>284</v>
      </c>
      <c r="T22" s="203">
        <v>0.94666666666666666</v>
      </c>
      <c r="U22" s="136">
        <v>1581537187</v>
      </c>
      <c r="V22" s="137">
        <v>1787970237</v>
      </c>
      <c r="W22" s="203">
        <v>1.1305268391390659</v>
      </c>
      <c r="X22" s="104" t="s">
        <v>661</v>
      </c>
      <c r="Y22" s="104" t="s">
        <v>660</v>
      </c>
      <c r="Z22" s="138">
        <v>200</v>
      </c>
      <c r="AA22" s="139">
        <v>73</v>
      </c>
      <c r="AB22" s="203">
        <v>0.36499999999999999</v>
      </c>
      <c r="AC22" s="136"/>
      <c r="AD22" s="137">
        <v>0</v>
      </c>
      <c r="AE22" s="203"/>
      <c r="AF22" s="591" t="s">
        <v>662</v>
      </c>
      <c r="AG22" s="104" t="s">
        <v>663</v>
      </c>
      <c r="AH22" s="138"/>
      <c r="AI22" s="139">
        <v>286</v>
      </c>
      <c r="AJ22" s="203"/>
      <c r="AK22" s="136"/>
      <c r="AL22" s="137"/>
      <c r="AM22" s="203"/>
      <c r="AN22" s="104"/>
      <c r="AO22" s="104"/>
      <c r="AP22" s="590"/>
      <c r="AQ22" s="582"/>
      <c r="AR22" s="203"/>
      <c r="AS22" s="590"/>
      <c r="AT22" s="582"/>
      <c r="AU22" s="203"/>
      <c r="AV22" s="592"/>
      <c r="AW22" s="592"/>
      <c r="AX22" s="588" t="s">
        <v>664</v>
      </c>
      <c r="AY22" s="226"/>
      <c r="AZ22" s="226"/>
      <c r="BA22" s="226"/>
      <c r="BB22" s="593" t="s">
        <v>64</v>
      </c>
      <c r="BC22" s="152" t="s">
        <v>64</v>
      </c>
      <c r="BD22" s="152" t="s">
        <v>64</v>
      </c>
      <c r="BE22" s="72"/>
      <c r="BF22" s="76" t="s">
        <v>64</v>
      </c>
      <c r="BG22" s="76" t="s">
        <v>64</v>
      </c>
      <c r="BH22" s="72"/>
      <c r="BI22" s="68" t="s">
        <v>665</v>
      </c>
      <c r="BJ22" s="519" t="s">
        <v>64</v>
      </c>
      <c r="BK22" s="152" t="s">
        <v>64</v>
      </c>
      <c r="BL22" s="474"/>
      <c r="BM22" s="154" t="s">
        <v>64</v>
      </c>
      <c r="BN22" s="76" t="s">
        <v>64</v>
      </c>
      <c r="BO22" s="474"/>
      <c r="BP22" s="68" t="s">
        <v>666</v>
      </c>
      <c r="BQ22" s="155" t="s">
        <v>64</v>
      </c>
      <c r="BR22" s="156" t="s">
        <v>64</v>
      </c>
      <c r="BS22" s="494"/>
      <c r="BT22" s="158" t="s">
        <v>64</v>
      </c>
      <c r="BU22" s="159" t="s">
        <v>64</v>
      </c>
      <c r="BV22" s="494"/>
      <c r="BW22" s="192" t="s">
        <v>667</v>
      </c>
      <c r="BX22" s="155" t="s">
        <v>64</v>
      </c>
      <c r="BY22" s="156" t="s">
        <v>64</v>
      </c>
      <c r="BZ22" s="494">
        <v>0</v>
      </c>
      <c r="CA22" s="158" t="s">
        <v>64</v>
      </c>
      <c r="CB22" s="159" t="s">
        <v>64</v>
      </c>
      <c r="CC22" s="494">
        <v>0</v>
      </c>
      <c r="CD22" s="192" t="s">
        <v>668</v>
      </c>
      <c r="CE22" s="155" t="s">
        <v>64</v>
      </c>
      <c r="CF22" s="1197" t="s">
        <v>64</v>
      </c>
      <c r="CG22" s="1210" t="s">
        <v>64</v>
      </c>
      <c r="CH22" s="1168" t="s">
        <v>64</v>
      </c>
      <c r="CI22" s="1200" t="s">
        <v>64</v>
      </c>
      <c r="CJ22" s="1210" t="s">
        <v>64</v>
      </c>
      <c r="CK22" s="1533" t="s">
        <v>1709</v>
      </c>
      <c r="CL22"/>
    </row>
    <row r="23" spans="1:90" ht="48" customHeight="1">
      <c r="A23" s="1390"/>
      <c r="B23" s="132" t="s">
        <v>642</v>
      </c>
      <c r="C23" s="132" t="s">
        <v>669</v>
      </c>
      <c r="D23" s="132" t="s">
        <v>670</v>
      </c>
      <c r="E23" s="257">
        <v>0.309</v>
      </c>
      <c r="F23" s="185" t="s">
        <v>671</v>
      </c>
      <c r="G23" s="188"/>
      <c r="H23" s="66"/>
      <c r="I23" s="185"/>
      <c r="J23" s="552">
        <v>7.8E-2</v>
      </c>
      <c r="K23" s="553">
        <v>0.184</v>
      </c>
      <c r="L23" s="203">
        <v>2.358974358974359</v>
      </c>
      <c r="M23" s="287"/>
      <c r="N23" s="168"/>
      <c r="O23" s="203"/>
      <c r="P23" s="104"/>
      <c r="Q23" s="104"/>
      <c r="R23" s="554">
        <v>7.8299999999999995E-2</v>
      </c>
      <c r="S23" s="65">
        <v>6.9500000000000006E-2</v>
      </c>
      <c r="T23" s="203">
        <v>0.88761174968071532</v>
      </c>
      <c r="U23" s="287"/>
      <c r="V23" s="168"/>
      <c r="W23" s="203"/>
      <c r="X23" s="107"/>
      <c r="Y23" s="107" t="s">
        <v>672</v>
      </c>
      <c r="Z23" s="188">
        <v>7.0000000000000007E-2</v>
      </c>
      <c r="AA23" s="139">
        <v>9.1300000000000008</v>
      </c>
      <c r="AB23" s="203">
        <v>1.3</v>
      </c>
      <c r="AC23" s="287"/>
      <c r="AD23" s="137">
        <v>0</v>
      </c>
      <c r="AE23" s="203"/>
      <c r="AF23" s="486" t="s">
        <v>673</v>
      </c>
      <c r="AG23" s="486" t="s">
        <v>674</v>
      </c>
      <c r="AH23" s="554"/>
      <c r="AI23" s="65"/>
      <c r="AJ23" s="203"/>
      <c r="AK23" s="287"/>
      <c r="AL23" s="168"/>
      <c r="AM23" s="203"/>
      <c r="AN23" s="107"/>
      <c r="AO23" s="107" t="s">
        <v>675</v>
      </c>
      <c r="AP23" s="188"/>
      <c r="AQ23" s="66"/>
      <c r="AR23" s="203"/>
      <c r="AS23" s="188"/>
      <c r="AT23" s="66"/>
      <c r="AU23" s="203"/>
      <c r="AV23" s="498"/>
      <c r="AW23" s="498"/>
      <c r="AX23" s="588" t="s">
        <v>67</v>
      </c>
      <c r="AY23" s="226"/>
      <c r="AZ23" s="226"/>
      <c r="BA23" s="226"/>
      <c r="BB23" s="594" t="s">
        <v>676</v>
      </c>
      <c r="BC23" s="595">
        <v>4.8</v>
      </c>
      <c r="BD23" s="298">
        <v>0.50800000000000001</v>
      </c>
      <c r="BE23" s="150">
        <f>+BD23/BC23</f>
        <v>0.10583333333333333</v>
      </c>
      <c r="BF23" s="137" t="s">
        <v>64</v>
      </c>
      <c r="BG23" s="137" t="s">
        <v>64</v>
      </c>
      <c r="BH23" s="257"/>
      <c r="BI23" s="132" t="s">
        <v>677</v>
      </c>
      <c r="BJ23" s="552">
        <v>5.6000000000000001E-2</v>
      </c>
      <c r="BK23" s="553">
        <v>0.96899999999999997</v>
      </c>
      <c r="BL23" s="203">
        <v>1</v>
      </c>
      <c r="BM23" s="136" t="s">
        <v>64</v>
      </c>
      <c r="BN23" s="137" t="s">
        <v>64</v>
      </c>
      <c r="BO23" s="203"/>
      <c r="BP23" s="68" t="s">
        <v>678</v>
      </c>
      <c r="BQ23" s="596">
        <v>6.4</v>
      </c>
      <c r="BR23" s="597">
        <v>95.32</v>
      </c>
      <c r="BS23" s="464"/>
      <c r="BT23" s="598" t="s">
        <v>64</v>
      </c>
      <c r="BU23" s="599" t="s">
        <v>64</v>
      </c>
      <c r="BV23" s="464"/>
      <c r="BW23" s="192" t="s">
        <v>679</v>
      </c>
      <c r="BX23" s="600">
        <v>7.2</v>
      </c>
      <c r="BY23" s="595">
        <v>38.200000000000003</v>
      </c>
      <c r="BZ23" s="464">
        <v>1</v>
      </c>
      <c r="CA23" s="598" t="s">
        <v>64</v>
      </c>
      <c r="CB23" s="599" t="s">
        <v>64</v>
      </c>
      <c r="CC23" s="464">
        <v>0</v>
      </c>
      <c r="CD23" s="192" t="s">
        <v>680</v>
      </c>
      <c r="CE23" s="600" t="s">
        <v>64</v>
      </c>
      <c r="CF23" s="1211" t="s">
        <v>64</v>
      </c>
      <c r="CG23" s="1210" t="s">
        <v>64</v>
      </c>
      <c r="CH23" s="1212" t="s">
        <v>64</v>
      </c>
      <c r="CI23" s="1209" t="s">
        <v>64</v>
      </c>
      <c r="CJ23" s="1210" t="s">
        <v>64</v>
      </c>
      <c r="CK23" s="1533" t="s">
        <v>1710</v>
      </c>
      <c r="CL23"/>
    </row>
    <row r="24" spans="1:90" ht="48" customHeight="1">
      <c r="A24" s="1390"/>
      <c r="B24" s="132" t="s">
        <v>642</v>
      </c>
      <c r="C24" s="132" t="s">
        <v>681</v>
      </c>
      <c r="D24" s="68" t="s">
        <v>682</v>
      </c>
      <c r="E24" s="148">
        <v>0</v>
      </c>
      <c r="F24" s="285" t="s">
        <v>683</v>
      </c>
      <c r="G24" s="300"/>
      <c r="H24" s="25"/>
      <c r="I24" s="285"/>
      <c r="J24" s="188">
        <v>1</v>
      </c>
      <c r="K24" s="66">
        <v>1</v>
      </c>
      <c r="L24" s="203">
        <v>1</v>
      </c>
      <c r="M24" s="287"/>
      <c r="N24" s="168"/>
      <c r="O24" s="203"/>
      <c r="P24" s="104" t="s">
        <v>684</v>
      </c>
      <c r="Q24" s="104" t="s">
        <v>685</v>
      </c>
      <c r="R24" s="138">
        <v>10</v>
      </c>
      <c r="S24" s="139">
        <v>10</v>
      </c>
      <c r="T24" s="203">
        <v>1</v>
      </c>
      <c r="U24" s="287"/>
      <c r="V24" s="168"/>
      <c r="W24" s="203"/>
      <c r="X24" s="104" t="s">
        <v>686</v>
      </c>
      <c r="Y24" s="104" t="s">
        <v>685</v>
      </c>
      <c r="Z24" s="188">
        <v>0.9</v>
      </c>
      <c r="AA24" s="66">
        <v>0.9</v>
      </c>
      <c r="AB24" s="203">
        <v>1</v>
      </c>
      <c r="AC24" s="287"/>
      <c r="AD24" s="137">
        <v>0</v>
      </c>
      <c r="AE24" s="203"/>
      <c r="AF24" s="104"/>
      <c r="AG24" s="104"/>
      <c r="AH24" s="138"/>
      <c r="AI24" s="139">
        <v>1062</v>
      </c>
      <c r="AJ24" s="203"/>
      <c r="AK24" s="287"/>
      <c r="AL24" s="168"/>
      <c r="AM24" s="203"/>
      <c r="AN24" s="104"/>
      <c r="AO24" s="104" t="s">
        <v>687</v>
      </c>
      <c r="AP24" s="300"/>
      <c r="AQ24" s="25"/>
      <c r="AR24" s="203"/>
      <c r="AS24" s="300"/>
      <c r="AT24" s="25"/>
      <c r="AU24" s="203"/>
      <c r="AV24" s="455"/>
      <c r="AW24" s="455"/>
      <c r="AX24" s="588" t="s">
        <v>688</v>
      </c>
      <c r="AY24" s="226"/>
      <c r="AZ24" s="226"/>
      <c r="BA24" s="226"/>
      <c r="BB24" s="593" t="s">
        <v>64</v>
      </c>
      <c r="BC24" s="152" t="s">
        <v>64</v>
      </c>
      <c r="BD24" s="152" t="s">
        <v>64</v>
      </c>
      <c r="BE24" s="506"/>
      <c r="BF24" s="76" t="s">
        <v>64</v>
      </c>
      <c r="BG24" s="76" t="s">
        <v>64</v>
      </c>
      <c r="BH24" s="506"/>
      <c r="BI24" s="68" t="s">
        <v>689</v>
      </c>
      <c r="BJ24" s="519" t="s">
        <v>64</v>
      </c>
      <c r="BK24" s="152" t="s">
        <v>64</v>
      </c>
      <c r="BL24" s="454"/>
      <c r="BM24" s="154" t="s">
        <v>64</v>
      </c>
      <c r="BN24" s="76" t="s">
        <v>64</v>
      </c>
      <c r="BO24" s="454"/>
      <c r="BP24" s="68" t="s">
        <v>689</v>
      </c>
      <c r="BQ24" s="155" t="s">
        <v>64</v>
      </c>
      <c r="BR24" s="156" t="s">
        <v>64</v>
      </c>
      <c r="BS24" s="587"/>
      <c r="BT24" s="158" t="s">
        <v>64</v>
      </c>
      <c r="BU24" s="159" t="s">
        <v>64</v>
      </c>
      <c r="BV24" s="587"/>
      <c r="BW24" s="192" t="s">
        <v>689</v>
      </c>
      <c r="BX24" s="155" t="s">
        <v>64</v>
      </c>
      <c r="BY24" s="156" t="s">
        <v>64</v>
      </c>
      <c r="BZ24" s="587">
        <v>0</v>
      </c>
      <c r="CA24" s="158" t="s">
        <v>64</v>
      </c>
      <c r="CB24" s="159" t="s">
        <v>64</v>
      </c>
      <c r="CC24" s="587">
        <v>0</v>
      </c>
      <c r="CD24" s="192" t="s">
        <v>690</v>
      </c>
      <c r="CE24" s="155" t="s">
        <v>64</v>
      </c>
      <c r="CF24" s="156" t="s">
        <v>64</v>
      </c>
      <c r="CG24" s="1182" t="s">
        <v>64</v>
      </c>
      <c r="CH24" s="158" t="s">
        <v>64</v>
      </c>
      <c r="CI24" s="159" t="s">
        <v>64</v>
      </c>
      <c r="CJ24" s="1186" t="s">
        <v>64</v>
      </c>
      <c r="CK24" s="1533" t="s">
        <v>1698</v>
      </c>
      <c r="CL24"/>
    </row>
    <row r="25" spans="1:90" ht="30.75" customHeight="1">
      <c r="A25" s="1390"/>
      <c r="B25" s="132" t="s">
        <v>642</v>
      </c>
      <c r="C25" s="132" t="s">
        <v>691</v>
      </c>
      <c r="D25" s="68" t="s">
        <v>692</v>
      </c>
      <c r="E25" s="257">
        <v>0.7</v>
      </c>
      <c r="F25" s="185">
        <v>1</v>
      </c>
      <c r="G25" s="188"/>
      <c r="H25" s="66"/>
      <c r="I25" s="185"/>
      <c r="J25" s="188">
        <v>1</v>
      </c>
      <c r="K25" s="66">
        <v>1</v>
      </c>
      <c r="L25" s="203">
        <v>1</v>
      </c>
      <c r="M25" s="287"/>
      <c r="N25" s="168"/>
      <c r="O25" s="203"/>
      <c r="P25" s="104"/>
      <c r="Q25" s="104"/>
      <c r="R25" s="188">
        <v>0.7</v>
      </c>
      <c r="S25" s="66">
        <v>0.7</v>
      </c>
      <c r="T25" s="203">
        <v>1</v>
      </c>
      <c r="U25" s="287"/>
      <c r="V25" s="168"/>
      <c r="W25" s="203"/>
      <c r="X25" s="104" t="s">
        <v>693</v>
      </c>
      <c r="Y25" s="107"/>
      <c r="Z25" s="188">
        <v>0.3</v>
      </c>
      <c r="AA25" s="66">
        <v>0.3</v>
      </c>
      <c r="AB25" s="203">
        <v>1</v>
      </c>
      <c r="AC25" s="287"/>
      <c r="AD25" s="137">
        <v>0</v>
      </c>
      <c r="AE25" s="203"/>
      <c r="AF25" s="104"/>
      <c r="AG25" s="104"/>
      <c r="AH25" s="188"/>
      <c r="AI25" s="66"/>
      <c r="AJ25" s="203"/>
      <c r="AK25" s="287"/>
      <c r="AL25" s="168"/>
      <c r="AM25" s="203"/>
      <c r="AN25" s="104"/>
      <c r="AO25" s="107"/>
      <c r="AP25" s="188"/>
      <c r="AQ25" s="66"/>
      <c r="AR25" s="203"/>
      <c r="AS25" s="188"/>
      <c r="AT25" s="66"/>
      <c r="AU25" s="203"/>
      <c r="AV25" s="498"/>
      <c r="AW25" s="498"/>
      <c r="AX25" s="601" t="s">
        <v>694</v>
      </c>
      <c r="AY25" s="602"/>
      <c r="AZ25" s="602"/>
      <c r="BA25" s="602"/>
      <c r="BB25" s="603" t="s">
        <v>64</v>
      </c>
      <c r="BC25" s="152" t="s">
        <v>64</v>
      </c>
      <c r="BD25" s="152" t="s">
        <v>64</v>
      </c>
      <c r="BE25" s="506"/>
      <c r="BF25" s="76" t="s">
        <v>64</v>
      </c>
      <c r="BG25" s="76" t="s">
        <v>64</v>
      </c>
      <c r="BH25" s="506"/>
      <c r="BI25" s="68" t="s">
        <v>689</v>
      </c>
      <c r="BJ25" s="519" t="s">
        <v>64</v>
      </c>
      <c r="BK25" s="152" t="s">
        <v>64</v>
      </c>
      <c r="BL25" s="454"/>
      <c r="BM25" s="154" t="s">
        <v>64</v>
      </c>
      <c r="BN25" s="76" t="s">
        <v>64</v>
      </c>
      <c r="BO25" s="454"/>
      <c r="BP25" s="68" t="s">
        <v>689</v>
      </c>
      <c r="BQ25" s="155" t="s">
        <v>64</v>
      </c>
      <c r="BR25" s="156" t="s">
        <v>64</v>
      </c>
      <c r="BS25" s="587"/>
      <c r="BT25" s="158" t="s">
        <v>64</v>
      </c>
      <c r="BU25" s="159" t="s">
        <v>64</v>
      </c>
      <c r="BV25" s="587"/>
      <c r="BW25" s="192" t="s">
        <v>689</v>
      </c>
      <c r="BX25" s="155" t="s">
        <v>64</v>
      </c>
      <c r="BY25" s="156" t="s">
        <v>64</v>
      </c>
      <c r="BZ25" s="587">
        <v>0</v>
      </c>
      <c r="CA25" s="158" t="s">
        <v>64</v>
      </c>
      <c r="CB25" s="159" t="s">
        <v>64</v>
      </c>
      <c r="CC25" s="587">
        <v>0</v>
      </c>
      <c r="CD25" s="192" t="s">
        <v>695</v>
      </c>
      <c r="CE25" s="1166" t="s">
        <v>64</v>
      </c>
      <c r="CF25" s="1187" t="s">
        <v>64</v>
      </c>
      <c r="CG25" s="1184" t="s">
        <v>64</v>
      </c>
      <c r="CH25" s="1168" t="s">
        <v>64</v>
      </c>
      <c r="CI25" s="1200" t="s">
        <v>64</v>
      </c>
      <c r="CJ25" s="1208" t="s">
        <v>64</v>
      </c>
      <c r="CK25" s="1533" t="s">
        <v>1699</v>
      </c>
      <c r="CL25"/>
    </row>
    <row r="26" spans="1:90" ht="60" customHeight="1">
      <c r="A26" s="1391"/>
      <c r="B26" s="367" t="s">
        <v>642</v>
      </c>
      <c r="C26" s="367" t="s">
        <v>696</v>
      </c>
      <c r="D26" s="367" t="s">
        <v>697</v>
      </c>
      <c r="E26" s="604" t="s">
        <v>78</v>
      </c>
      <c r="F26" s="605">
        <v>4</v>
      </c>
      <c r="G26" s="606"/>
      <c r="H26" s="607"/>
      <c r="I26" s="605"/>
      <c r="J26" s="379">
        <v>7</v>
      </c>
      <c r="K26" s="380">
        <v>7</v>
      </c>
      <c r="L26" s="608">
        <v>1</v>
      </c>
      <c r="M26" s="381"/>
      <c r="N26" s="382"/>
      <c r="O26" s="608"/>
      <c r="P26" s="378"/>
      <c r="Q26" s="378"/>
      <c r="R26" s="379">
        <v>8</v>
      </c>
      <c r="S26" s="380">
        <v>8</v>
      </c>
      <c r="T26" s="608">
        <v>1</v>
      </c>
      <c r="U26" s="381"/>
      <c r="V26" s="382"/>
      <c r="W26" s="608"/>
      <c r="X26" s="378" t="s">
        <v>698</v>
      </c>
      <c r="Y26" s="378"/>
      <c r="Z26" s="379">
        <v>2</v>
      </c>
      <c r="AA26" s="380">
        <v>1</v>
      </c>
      <c r="AB26" s="608">
        <v>0.5</v>
      </c>
      <c r="AC26" s="381"/>
      <c r="AD26" s="376">
        <v>0</v>
      </c>
      <c r="AE26" s="608"/>
      <c r="AF26" s="377" t="s">
        <v>699</v>
      </c>
      <c r="AG26" s="377"/>
      <c r="AH26" s="379"/>
      <c r="AI26" s="380">
        <v>3</v>
      </c>
      <c r="AJ26" s="608"/>
      <c r="AK26" s="381"/>
      <c r="AL26" s="382"/>
      <c r="AM26" s="608"/>
      <c r="AN26" s="609" t="s">
        <v>700</v>
      </c>
      <c r="AO26" s="378" t="s">
        <v>698</v>
      </c>
      <c r="AP26" s="606"/>
      <c r="AQ26" s="607"/>
      <c r="AR26" s="608"/>
      <c r="AS26" s="606"/>
      <c r="AT26" s="607"/>
      <c r="AU26" s="608"/>
      <c r="AV26" s="610"/>
      <c r="AW26" s="610"/>
      <c r="AX26" s="611" t="s">
        <v>701</v>
      </c>
      <c r="AY26" s="612"/>
      <c r="AZ26" s="612"/>
      <c r="BA26" s="612"/>
      <c r="BB26" s="613" t="s">
        <v>64</v>
      </c>
      <c r="BC26" s="152">
        <v>4</v>
      </c>
      <c r="BD26" s="152">
        <v>4</v>
      </c>
      <c r="BE26" s="72">
        <f>BD26/BC26</f>
        <v>1</v>
      </c>
      <c r="BF26" s="76" t="s">
        <v>64</v>
      </c>
      <c r="BG26" s="76" t="s">
        <v>64</v>
      </c>
      <c r="BH26" s="72"/>
      <c r="BI26" s="68" t="s">
        <v>702</v>
      </c>
      <c r="BJ26" s="386">
        <v>4</v>
      </c>
      <c r="BK26" s="387">
        <v>4</v>
      </c>
      <c r="BL26" s="614">
        <f>BK26/BJ26</f>
        <v>1</v>
      </c>
      <c r="BM26" s="615" t="s">
        <v>64</v>
      </c>
      <c r="BN26" s="616" t="s">
        <v>64</v>
      </c>
      <c r="BO26" s="614"/>
      <c r="BP26" s="68" t="s">
        <v>703</v>
      </c>
      <c r="BQ26" s="393">
        <v>4</v>
      </c>
      <c r="BR26" s="394">
        <v>4</v>
      </c>
      <c r="BS26" s="617">
        <f>BR26/BQ26</f>
        <v>1</v>
      </c>
      <c r="BT26" s="618" t="s">
        <v>64</v>
      </c>
      <c r="BU26" s="619" t="s">
        <v>64</v>
      </c>
      <c r="BV26" s="617"/>
      <c r="BW26" s="392" t="s">
        <v>704</v>
      </c>
      <c r="BX26" s="393">
        <v>4</v>
      </c>
      <c r="BY26" s="394">
        <v>4</v>
      </c>
      <c r="BZ26" s="617">
        <f>BY26/BX26</f>
        <v>1</v>
      </c>
      <c r="CA26" s="618" t="s">
        <v>64</v>
      </c>
      <c r="CB26" s="619" t="s">
        <v>64</v>
      </c>
      <c r="CC26" s="617">
        <v>0</v>
      </c>
      <c r="CD26" s="896" t="s">
        <v>705</v>
      </c>
      <c r="CE26" s="1202">
        <v>4</v>
      </c>
      <c r="CF26" s="1202">
        <v>4</v>
      </c>
      <c r="CG26" s="1201">
        <f>CF26/CE26</f>
        <v>1</v>
      </c>
      <c r="CH26" s="618" t="s">
        <v>64</v>
      </c>
      <c r="CI26" s="619" t="s">
        <v>64</v>
      </c>
      <c r="CJ26" s="1213">
        <v>0</v>
      </c>
      <c r="CK26" s="1533" t="s">
        <v>706</v>
      </c>
      <c r="CL26"/>
    </row>
    <row r="27" spans="1:90" ht="30.75" customHeight="1">
      <c r="A27" s="400"/>
      <c r="B27" s="399"/>
      <c r="C27" s="398"/>
      <c r="D27" s="398"/>
      <c r="E27" s="620">
        <v>2020</v>
      </c>
      <c r="F27" s="621" t="s">
        <v>707</v>
      </c>
      <c r="G27" s="621"/>
      <c r="H27" s="621"/>
      <c r="I27" s="621"/>
      <c r="J27" s="621"/>
      <c r="K27" s="621"/>
      <c r="L27" s="621"/>
      <c r="M27" s="621"/>
      <c r="N27" s="621"/>
      <c r="O27" s="621"/>
      <c r="P27" s="621"/>
      <c r="Q27" s="621"/>
      <c r="R27" s="621"/>
      <c r="S27" s="621"/>
      <c r="T27" s="621"/>
      <c r="U27" s="621"/>
      <c r="V27" s="621"/>
      <c r="W27" s="621"/>
      <c r="X27" s="621"/>
      <c r="Y27" s="621"/>
      <c r="Z27" s="621"/>
      <c r="AA27" s="621"/>
      <c r="AB27" s="621"/>
      <c r="AC27" s="621"/>
      <c r="AD27" s="621"/>
      <c r="AE27" s="621"/>
      <c r="AF27" s="621"/>
      <c r="AG27" s="621"/>
      <c r="AH27" s="621"/>
      <c r="AI27" s="621"/>
      <c r="AJ27" s="621"/>
      <c r="AK27" s="621"/>
      <c r="AL27" s="621"/>
      <c r="AM27" s="621"/>
      <c r="AN27" s="621"/>
      <c r="AO27" s="621"/>
      <c r="AP27" s="621"/>
      <c r="AQ27" s="621"/>
      <c r="AR27" s="621"/>
      <c r="AS27" s="621"/>
      <c r="AT27" s="621"/>
      <c r="AU27" s="621"/>
      <c r="AV27" s="621"/>
      <c r="AW27" s="621"/>
      <c r="AX27" s="622">
        <v>2022</v>
      </c>
      <c r="AY27" s="622"/>
      <c r="AZ27" s="622"/>
      <c r="BA27" s="622"/>
      <c r="BB27" s="622">
        <v>2023</v>
      </c>
      <c r="BC27" s="623">
        <v>2024</v>
      </c>
      <c r="BD27" s="403"/>
      <c r="BE27" s="403"/>
      <c r="BF27" s="403"/>
      <c r="BG27" s="403"/>
      <c r="BH27" s="403"/>
      <c r="BI27" s="403"/>
      <c r="BJ27" s="403"/>
      <c r="BK27" s="403"/>
      <c r="BL27" s="403"/>
      <c r="BM27" s="403"/>
      <c r="BN27" s="403"/>
      <c r="BO27" s="403"/>
      <c r="BP27" s="403"/>
      <c r="BQ27" s="403"/>
      <c r="BR27" s="403"/>
      <c r="BS27" s="403"/>
      <c r="BT27" s="403"/>
      <c r="BU27" s="403"/>
      <c r="BV27" s="403"/>
      <c r="BW27" s="403"/>
      <c r="BX27" s="403"/>
      <c r="BY27" s="403"/>
      <c r="BZ27" s="403"/>
      <c r="CA27" s="403"/>
      <c r="CB27" s="403"/>
      <c r="CC27" s="403"/>
      <c r="CD27" s="403"/>
    </row>
    <row r="28" spans="1:90" ht="30.75" customHeight="1">
      <c r="A28" s="400"/>
      <c r="B28" s="399"/>
      <c r="C28" s="398"/>
      <c r="D28" s="624" t="s">
        <v>708</v>
      </c>
      <c r="E28" s="401" t="s">
        <v>709</v>
      </c>
      <c r="F28" s="625">
        <v>36.6</v>
      </c>
      <c r="G28" s="626"/>
      <c r="H28" s="626"/>
      <c r="I28" s="626"/>
      <c r="J28" s="626"/>
      <c r="K28" s="626"/>
      <c r="L28" s="626"/>
      <c r="M28" s="626"/>
      <c r="N28" s="626"/>
      <c r="O28" s="626"/>
      <c r="P28" s="626"/>
      <c r="Q28" s="626"/>
      <c r="R28" s="626"/>
      <c r="S28" s="626"/>
      <c r="T28" s="626"/>
      <c r="U28" s="626"/>
      <c r="V28" s="626"/>
      <c r="W28" s="626"/>
      <c r="X28" s="626"/>
      <c r="Y28" s="626"/>
      <c r="Z28" s="626"/>
      <c r="AA28" s="626"/>
      <c r="AB28" s="626"/>
      <c r="AC28" s="626"/>
      <c r="AD28" s="626"/>
      <c r="AE28" s="626"/>
      <c r="AF28" s="626"/>
      <c r="AG28" s="626"/>
      <c r="AH28" s="626"/>
      <c r="AI28" s="626"/>
      <c r="AJ28" s="626"/>
      <c r="AK28" s="626"/>
      <c r="AL28" s="626"/>
      <c r="AM28" s="626"/>
      <c r="AN28" s="626"/>
      <c r="AO28" s="626"/>
      <c r="AP28" s="626"/>
      <c r="AQ28" s="626"/>
      <c r="AR28" s="626"/>
      <c r="AS28" s="626"/>
      <c r="AT28" s="626"/>
      <c r="AU28" s="626"/>
      <c r="AV28" s="626"/>
      <c r="AW28" s="626"/>
      <c r="AX28" s="627">
        <v>37.4</v>
      </c>
      <c r="AY28" s="403"/>
      <c r="AZ28" s="403"/>
      <c r="BA28" s="403"/>
      <c r="BB28" s="628">
        <v>0.38200000000000001</v>
      </c>
      <c r="BC28" s="629">
        <v>0.39</v>
      </c>
      <c r="BD28" s="403"/>
      <c r="BE28" s="403"/>
      <c r="BF28" s="403"/>
      <c r="BG28" s="403"/>
      <c r="BH28" s="403"/>
      <c r="BI28" s="403"/>
      <c r="BJ28" s="403"/>
      <c r="BK28" s="403"/>
      <c r="BL28" s="403"/>
      <c r="BM28" s="403"/>
      <c r="BN28" s="403"/>
      <c r="BO28" s="403"/>
      <c r="BP28" s="403"/>
      <c r="BQ28" s="403"/>
      <c r="BR28" s="403"/>
      <c r="BS28" s="403"/>
      <c r="BT28" s="403"/>
      <c r="BU28" s="403"/>
      <c r="BV28" s="403"/>
      <c r="BW28" s="403"/>
      <c r="BX28" s="403"/>
      <c r="BY28" s="403"/>
      <c r="BZ28" s="403"/>
      <c r="CA28" s="403"/>
      <c r="CB28" s="403"/>
      <c r="CC28" s="403"/>
      <c r="CD28" s="403"/>
    </row>
    <row r="29" spans="1:90" ht="30.75" customHeight="1">
      <c r="A29" s="400"/>
      <c r="B29" s="399"/>
      <c r="C29" s="398"/>
      <c r="D29" s="398" t="s">
        <v>710</v>
      </c>
      <c r="E29" s="401">
        <v>19.149999999999999</v>
      </c>
      <c r="F29" s="399">
        <v>20.9</v>
      </c>
      <c r="G29" s="399"/>
      <c r="H29" s="399"/>
      <c r="I29" s="399"/>
      <c r="J29" s="399"/>
      <c r="K29" s="399"/>
      <c r="L29" s="399"/>
      <c r="M29" s="399"/>
      <c r="N29" s="399"/>
      <c r="O29" s="399"/>
      <c r="P29" s="399"/>
      <c r="Q29" s="399"/>
      <c r="R29" s="399"/>
      <c r="S29" s="399"/>
      <c r="T29" s="399"/>
      <c r="U29" s="399"/>
      <c r="V29" s="399"/>
      <c r="W29" s="399"/>
      <c r="X29" s="399"/>
      <c r="Y29" s="399"/>
      <c r="Z29" s="399"/>
      <c r="AA29" s="399"/>
      <c r="AB29" s="399"/>
      <c r="AC29" s="399"/>
      <c r="AD29" s="399"/>
      <c r="AE29" s="399"/>
      <c r="AF29" s="399"/>
      <c r="AG29" s="399"/>
      <c r="AH29" s="399"/>
      <c r="AI29" s="399"/>
      <c r="AJ29" s="399"/>
      <c r="AK29" s="399"/>
      <c r="AL29" s="399"/>
      <c r="AM29" s="399"/>
      <c r="AN29" s="399"/>
      <c r="AO29" s="399"/>
      <c r="AP29" s="399"/>
      <c r="AQ29" s="399"/>
      <c r="AR29" s="399"/>
      <c r="AS29" s="399"/>
      <c r="AT29" s="399"/>
      <c r="AU29" s="399"/>
      <c r="AV29" s="399"/>
      <c r="AW29" s="399"/>
      <c r="AX29" s="401">
        <v>19.399999999999999</v>
      </c>
      <c r="AY29" s="403"/>
      <c r="AZ29" s="403"/>
      <c r="BA29" s="403"/>
      <c r="BB29" s="630" t="s">
        <v>711</v>
      </c>
      <c r="BC29" s="403"/>
      <c r="BD29" s="403"/>
      <c r="BE29" s="403"/>
      <c r="BF29" s="403"/>
      <c r="BG29" s="403"/>
      <c r="BH29" s="403"/>
      <c r="BI29" s="403"/>
      <c r="BJ29" s="403"/>
      <c r="BK29" s="403"/>
      <c r="BL29" s="403"/>
      <c r="BM29" s="403"/>
      <c r="BN29" s="403"/>
      <c r="BO29" s="403"/>
      <c r="BP29" s="403"/>
      <c r="BQ29" s="403"/>
      <c r="BR29" s="403"/>
      <c r="BS29" s="403"/>
      <c r="BT29" s="403"/>
      <c r="BU29" s="403"/>
      <c r="BV29" s="403"/>
      <c r="BW29" s="403"/>
      <c r="BX29" s="403"/>
      <c r="BY29" s="403"/>
      <c r="BZ29" s="403"/>
      <c r="CA29" s="403"/>
      <c r="CB29" s="403"/>
      <c r="CC29" s="403"/>
      <c r="CD29" s="403"/>
    </row>
    <row r="30" spans="1:90" ht="30.75" customHeight="1">
      <c r="A30" s="400"/>
      <c r="B30" s="399"/>
      <c r="C30" s="398"/>
      <c r="D30" s="398" t="s">
        <v>712</v>
      </c>
      <c r="E30" s="401">
        <v>8.39</v>
      </c>
      <c r="F30" s="399">
        <v>9.24</v>
      </c>
      <c r="G30" s="399"/>
      <c r="H30" s="399"/>
      <c r="I30" s="399"/>
      <c r="J30" s="399"/>
      <c r="K30" s="399"/>
      <c r="L30" s="399"/>
      <c r="M30" s="399"/>
      <c r="N30" s="399"/>
      <c r="O30" s="399"/>
      <c r="P30" s="399"/>
      <c r="Q30" s="399"/>
      <c r="R30" s="399"/>
      <c r="S30" s="399"/>
      <c r="T30" s="399"/>
      <c r="U30" s="399"/>
      <c r="V30" s="399"/>
      <c r="W30" s="399"/>
      <c r="X30" s="399"/>
      <c r="Y30" s="399"/>
      <c r="Z30" s="399"/>
      <c r="AA30" s="399"/>
      <c r="AB30" s="399"/>
      <c r="AC30" s="399"/>
      <c r="AD30" s="399"/>
      <c r="AE30" s="399"/>
      <c r="AF30" s="399"/>
      <c r="AG30" s="399"/>
      <c r="AH30" s="399"/>
      <c r="AI30" s="399"/>
      <c r="AJ30" s="399"/>
      <c r="AK30" s="399"/>
      <c r="AL30" s="399"/>
      <c r="AM30" s="399"/>
      <c r="AN30" s="399"/>
      <c r="AO30" s="399"/>
      <c r="AP30" s="399"/>
      <c r="AQ30" s="399"/>
      <c r="AR30" s="399"/>
      <c r="AS30" s="399"/>
      <c r="AT30" s="399"/>
      <c r="AU30" s="399"/>
      <c r="AV30" s="399"/>
      <c r="AW30" s="399"/>
      <c r="AX30" s="631">
        <v>9.56</v>
      </c>
      <c r="AY30" s="403"/>
      <c r="AZ30" s="403"/>
      <c r="BA30" s="403"/>
      <c r="BB30" s="630" t="s">
        <v>711</v>
      </c>
      <c r="BC30" s="403"/>
      <c r="BD30" s="403"/>
      <c r="BE30" s="403"/>
      <c r="BF30" s="403"/>
      <c r="BG30" s="403"/>
      <c r="BH30" s="403"/>
      <c r="BI30" s="403"/>
      <c r="BJ30" s="403"/>
      <c r="BK30" s="403"/>
      <c r="BL30" s="403"/>
      <c r="BM30" s="403"/>
      <c r="BN30" s="403"/>
      <c r="BO30" s="403"/>
      <c r="BP30" s="403"/>
      <c r="BQ30" s="403"/>
      <c r="BR30" s="403"/>
      <c r="BS30" s="403"/>
      <c r="BT30" s="403"/>
      <c r="BU30" s="403"/>
      <c r="BV30" s="403"/>
      <c r="BW30" s="403"/>
      <c r="BX30" s="403"/>
      <c r="BY30" s="403"/>
      <c r="BZ30" s="403"/>
      <c r="CA30" s="403"/>
      <c r="CB30" s="403"/>
      <c r="CC30" s="403"/>
      <c r="CD30" s="403"/>
    </row>
    <row r="31" spans="1:90" ht="30.75" customHeight="1">
      <c r="A31" s="400"/>
      <c r="B31" s="399"/>
      <c r="C31" s="398"/>
      <c r="D31" s="398" t="s">
        <v>713</v>
      </c>
      <c r="E31" s="632">
        <f t="shared" ref="E31:F31" si="22">+E29+E30</f>
        <v>27.54</v>
      </c>
      <c r="F31" s="632">
        <f t="shared" si="22"/>
        <v>30.14</v>
      </c>
      <c r="G31" s="633"/>
      <c r="H31" s="633"/>
      <c r="I31" s="633"/>
      <c r="J31" s="633"/>
      <c r="K31" s="633"/>
      <c r="L31" s="633"/>
      <c r="M31" s="633"/>
      <c r="N31" s="633"/>
      <c r="O31" s="633"/>
      <c r="P31" s="633"/>
      <c r="Q31" s="633"/>
      <c r="R31" s="633"/>
      <c r="S31" s="633"/>
      <c r="T31" s="633"/>
      <c r="U31" s="633"/>
      <c r="V31" s="633"/>
      <c r="W31" s="633"/>
      <c r="X31" s="633"/>
      <c r="Y31" s="633"/>
      <c r="Z31" s="633"/>
      <c r="AA31" s="633"/>
      <c r="AB31" s="633"/>
      <c r="AC31" s="633"/>
      <c r="AD31" s="633"/>
      <c r="AE31" s="633"/>
      <c r="AF31" s="633"/>
      <c r="AG31" s="633"/>
      <c r="AH31" s="633"/>
      <c r="AI31" s="633"/>
      <c r="AJ31" s="633"/>
      <c r="AK31" s="633"/>
      <c r="AL31" s="633"/>
      <c r="AM31" s="633"/>
      <c r="AN31" s="633"/>
      <c r="AO31" s="633"/>
      <c r="AP31" s="633"/>
      <c r="AQ31" s="633"/>
      <c r="AR31" s="633"/>
      <c r="AS31" s="633"/>
      <c r="AT31" s="633"/>
      <c r="AU31" s="633"/>
      <c r="AV31" s="633"/>
      <c r="AW31" s="633"/>
      <c r="AX31" s="632">
        <f>+AX29+AX30</f>
        <v>28.96</v>
      </c>
      <c r="AY31" s="403"/>
      <c r="AZ31" s="403"/>
      <c r="BA31" s="403"/>
      <c r="BB31" s="403"/>
      <c r="BC31" s="403"/>
      <c r="BD31" s="403"/>
      <c r="BE31" s="403"/>
      <c r="BF31" s="403"/>
      <c r="BG31" s="403"/>
      <c r="BH31" s="403"/>
      <c r="BI31" s="403"/>
      <c r="BJ31" s="403"/>
      <c r="BK31" s="403"/>
      <c r="BL31" s="403"/>
      <c r="BM31" s="403"/>
      <c r="BN31" s="403"/>
      <c r="BO31" s="403"/>
      <c r="BP31" s="403"/>
      <c r="BQ31" s="403"/>
      <c r="BR31" s="403"/>
      <c r="BS31" s="403"/>
      <c r="BT31" s="403"/>
      <c r="BU31" s="403"/>
      <c r="BV31" s="403"/>
      <c r="BW31" s="403"/>
      <c r="BX31" s="403"/>
      <c r="BY31" s="403"/>
      <c r="BZ31" s="403"/>
      <c r="CA31" s="403"/>
      <c r="CB31" s="403"/>
      <c r="CC31" s="403"/>
      <c r="CD31" s="403"/>
    </row>
    <row r="32" spans="1:90" ht="30.75" customHeight="1">
      <c r="A32" s="400"/>
      <c r="B32" s="399"/>
      <c r="C32" s="398"/>
      <c r="D32" s="398" t="s">
        <v>714</v>
      </c>
      <c r="E32" s="401"/>
      <c r="F32" s="401"/>
      <c r="G32" s="401"/>
      <c r="H32" s="401"/>
      <c r="I32" s="401"/>
      <c r="J32" s="401"/>
      <c r="K32" s="401"/>
      <c r="L32" s="401"/>
      <c r="M32" s="401"/>
      <c r="N32" s="401"/>
      <c r="O32" s="401"/>
      <c r="P32" s="401"/>
      <c r="Q32" s="401"/>
      <c r="R32" s="401"/>
      <c r="S32" s="401"/>
      <c r="T32" s="401"/>
      <c r="U32" s="401"/>
      <c r="V32" s="401"/>
      <c r="W32" s="401"/>
      <c r="X32" s="401"/>
      <c r="Y32" s="401"/>
      <c r="Z32" s="401"/>
      <c r="AA32" s="401"/>
      <c r="AB32" s="401"/>
      <c r="AC32" s="401"/>
      <c r="AD32" s="401"/>
      <c r="AE32" s="401"/>
      <c r="AF32" s="401"/>
      <c r="AG32" s="401"/>
      <c r="AH32" s="401"/>
      <c r="AI32" s="401"/>
      <c r="AJ32" s="401"/>
      <c r="AK32" s="401"/>
      <c r="AL32" s="401"/>
      <c r="AM32" s="401"/>
      <c r="AN32" s="401"/>
      <c r="AO32" s="401"/>
      <c r="AP32" s="401"/>
      <c r="AQ32" s="401"/>
      <c r="AR32" s="401"/>
      <c r="AS32" s="401"/>
      <c r="AT32" s="401"/>
      <c r="AU32" s="401"/>
      <c r="AV32" s="401"/>
      <c r="AW32" s="401"/>
      <c r="AX32" s="403"/>
      <c r="AY32" s="403"/>
      <c r="AZ32" s="403"/>
      <c r="BA32" s="403"/>
      <c r="BB32" s="403"/>
      <c r="BC32" s="403"/>
      <c r="BD32" s="403"/>
      <c r="BE32" s="403"/>
      <c r="BF32" s="403"/>
      <c r="BG32" s="403"/>
      <c r="BH32" s="403"/>
      <c r="BI32" s="403"/>
      <c r="BJ32" s="403"/>
      <c r="BK32" s="403"/>
      <c r="BL32" s="403"/>
      <c r="BM32" s="403"/>
      <c r="BN32" s="403"/>
      <c r="BO32" s="403"/>
      <c r="BP32" s="403"/>
      <c r="BQ32" s="403"/>
      <c r="BR32" s="403"/>
      <c r="BS32" s="403"/>
      <c r="BT32" s="403"/>
      <c r="BU32" s="403"/>
      <c r="BV32" s="403"/>
      <c r="BW32" s="403"/>
      <c r="BX32" s="403"/>
      <c r="BY32" s="403"/>
      <c r="BZ32" s="403"/>
      <c r="CA32" s="403"/>
      <c r="CB32" s="403"/>
      <c r="CC32" s="403"/>
      <c r="CD32" s="403"/>
    </row>
    <row r="33" spans="1:82" ht="30.75" customHeight="1">
      <c r="A33" s="400"/>
      <c r="B33" s="399"/>
      <c r="C33" s="398"/>
      <c r="D33" s="398"/>
      <c r="E33" s="405"/>
      <c r="F33" s="399"/>
      <c r="G33" s="399"/>
      <c r="H33" s="399"/>
      <c r="I33" s="399"/>
      <c r="J33" s="399"/>
      <c r="K33" s="399"/>
      <c r="L33" s="399"/>
      <c r="M33" s="399"/>
      <c r="N33" s="399"/>
      <c r="O33" s="399"/>
      <c r="P33" s="399"/>
      <c r="Q33" s="399"/>
      <c r="R33" s="399"/>
      <c r="S33" s="399"/>
      <c r="T33" s="399"/>
      <c r="U33" s="399"/>
      <c r="V33" s="399"/>
      <c r="W33" s="399"/>
      <c r="X33" s="399"/>
      <c r="Y33" s="399"/>
      <c r="Z33" s="399"/>
      <c r="AA33" s="399"/>
      <c r="AB33" s="399"/>
      <c r="AC33" s="399"/>
      <c r="AD33" s="399"/>
      <c r="AE33" s="399"/>
      <c r="AF33" s="399"/>
      <c r="AG33" s="399"/>
      <c r="AH33" s="399"/>
      <c r="AI33" s="399"/>
      <c r="AJ33" s="399"/>
      <c r="AK33" s="399"/>
      <c r="AL33" s="399"/>
      <c r="AM33" s="399"/>
      <c r="AN33" s="399"/>
      <c r="AO33" s="399"/>
      <c r="AP33" s="399"/>
      <c r="AQ33" s="399"/>
      <c r="AR33" s="399"/>
      <c r="AS33" s="399"/>
      <c r="AT33" s="399"/>
      <c r="AU33" s="399"/>
      <c r="AV33" s="399"/>
      <c r="AW33" s="399"/>
      <c r="AX33" s="403"/>
      <c r="AY33" s="403"/>
      <c r="AZ33" s="403"/>
      <c r="BA33" s="403"/>
      <c r="BB33" s="403"/>
      <c r="BC33" s="403"/>
      <c r="BD33" s="403"/>
      <c r="BE33" s="403"/>
      <c r="BF33" s="403"/>
      <c r="BG33" s="403"/>
      <c r="BH33" s="403"/>
      <c r="BI33" s="403"/>
      <c r="BJ33" s="403"/>
      <c r="BK33" s="403"/>
      <c r="BL33" s="403"/>
      <c r="BM33" s="403"/>
      <c r="BN33" s="403"/>
      <c r="BO33" s="403"/>
      <c r="BP33" s="403"/>
      <c r="BQ33" s="403"/>
      <c r="BR33" s="403"/>
      <c r="BS33" s="403"/>
      <c r="BT33" s="403"/>
      <c r="BU33" s="403"/>
      <c r="BV33" s="403"/>
      <c r="BW33" s="403"/>
      <c r="BX33" s="403"/>
      <c r="BY33" s="403"/>
      <c r="BZ33" s="403"/>
      <c r="CA33" s="403"/>
      <c r="CB33" s="403"/>
      <c r="CC33" s="403"/>
      <c r="CD33" s="403"/>
    </row>
    <row r="34" spans="1:82" ht="30.75" customHeight="1">
      <c r="A34" s="400"/>
      <c r="B34" s="399"/>
      <c r="C34" s="398"/>
      <c r="D34" s="398"/>
      <c r="E34" s="405"/>
      <c r="F34" s="399"/>
      <c r="G34" s="399"/>
      <c r="H34" s="399"/>
      <c r="I34" s="399"/>
      <c r="J34" s="399"/>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399"/>
      <c r="AI34" s="399"/>
      <c r="AJ34" s="399"/>
      <c r="AK34" s="399"/>
      <c r="AL34" s="399"/>
      <c r="AM34" s="399"/>
      <c r="AN34" s="399"/>
      <c r="AO34" s="399"/>
      <c r="AP34" s="399"/>
      <c r="AQ34" s="399"/>
      <c r="AR34" s="399"/>
      <c r="AS34" s="399"/>
      <c r="AT34" s="399"/>
      <c r="AU34" s="399"/>
      <c r="AV34" s="399"/>
      <c r="AW34" s="399"/>
      <c r="AX34" s="403"/>
      <c r="AY34" s="403"/>
      <c r="AZ34" s="403"/>
      <c r="BA34" s="403"/>
      <c r="BB34" s="403"/>
      <c r="BC34" s="403"/>
      <c r="BD34" s="403"/>
      <c r="BE34" s="403"/>
      <c r="BF34" s="403"/>
      <c r="BG34" s="403"/>
      <c r="BH34" s="403"/>
      <c r="BI34" s="403"/>
      <c r="BJ34" s="403"/>
      <c r="BK34" s="403"/>
      <c r="BL34" s="403"/>
      <c r="BM34" s="403"/>
      <c r="BN34" s="403"/>
      <c r="BO34" s="403"/>
      <c r="BP34" s="403"/>
      <c r="BQ34" s="403"/>
      <c r="BR34" s="403"/>
      <c r="BS34" s="403"/>
      <c r="BT34" s="403"/>
      <c r="BU34" s="403"/>
      <c r="BV34" s="403"/>
      <c r="BW34" s="403"/>
      <c r="BX34" s="403"/>
      <c r="BY34" s="403"/>
      <c r="BZ34" s="403"/>
      <c r="CA34" s="403"/>
      <c r="CB34" s="403"/>
      <c r="CC34" s="403"/>
      <c r="CD34" s="403"/>
    </row>
    <row r="35" spans="1:82" ht="30.75" customHeight="1">
      <c r="A35" s="400"/>
      <c r="B35" s="399"/>
      <c r="C35" s="400"/>
      <c r="D35" s="398" t="s">
        <v>30</v>
      </c>
      <c r="E35" s="1392" t="s">
        <v>715</v>
      </c>
      <c r="F35" s="1298"/>
      <c r="G35" s="1298"/>
      <c r="H35" s="1298"/>
      <c r="I35" s="1298"/>
      <c r="J35" s="1298"/>
      <c r="K35" s="1298"/>
      <c r="L35" s="1298"/>
      <c r="M35" s="1298"/>
      <c r="N35" s="1298"/>
      <c r="O35" s="1298"/>
      <c r="P35" s="1298"/>
      <c r="Q35" s="1298"/>
      <c r="R35" s="1298"/>
      <c r="S35" s="1298"/>
      <c r="T35" s="1298"/>
      <c r="U35" s="1298"/>
      <c r="V35" s="1298"/>
      <c r="W35" s="1298"/>
      <c r="X35" s="1298"/>
      <c r="Y35" s="1298"/>
      <c r="Z35" s="1298"/>
      <c r="AA35" s="1298"/>
      <c r="AB35" s="1298"/>
      <c r="AC35" s="1298"/>
      <c r="AD35" s="1298"/>
      <c r="AE35" s="1298"/>
      <c r="AF35" s="1298"/>
      <c r="AG35" s="1298"/>
      <c r="AH35" s="1298"/>
      <c r="AI35" s="1298"/>
      <c r="AJ35" s="1298"/>
      <c r="AK35" s="1298"/>
      <c r="AL35" s="1298"/>
      <c r="AM35" s="1298"/>
      <c r="AN35" s="1298"/>
      <c r="AO35" s="1298"/>
      <c r="AP35" s="1298"/>
      <c r="AQ35" s="1298"/>
      <c r="AR35" s="1298"/>
      <c r="AS35" s="1298"/>
      <c r="AT35" s="1298"/>
      <c r="AU35" s="1298"/>
      <c r="AV35" s="1298"/>
      <c r="AW35" s="1298"/>
      <c r="AX35" s="1298"/>
      <c r="AY35" s="1298"/>
      <c r="AZ35" s="1298"/>
      <c r="BA35" s="1298"/>
      <c r="BB35" s="1298"/>
      <c r="BC35" s="1299"/>
      <c r="BD35" s="403" t="s">
        <v>716</v>
      </c>
      <c r="BE35" s="403"/>
      <c r="BF35" s="403"/>
      <c r="BG35" s="403"/>
      <c r="BH35" s="403"/>
      <c r="BI35" s="403"/>
      <c r="BJ35" s="403"/>
      <c r="BK35" s="403"/>
      <c r="BL35" s="403"/>
      <c r="BM35" s="403"/>
      <c r="BN35" s="403"/>
      <c r="BO35" s="403"/>
      <c r="BP35" s="403"/>
      <c r="BQ35" s="403"/>
      <c r="BR35" s="403"/>
      <c r="BS35" s="403"/>
      <c r="BT35" s="403"/>
      <c r="BU35" s="403"/>
      <c r="BV35" s="403"/>
      <c r="BW35" s="403"/>
      <c r="BX35" s="403"/>
      <c r="BY35" s="403"/>
      <c r="BZ35" s="403"/>
      <c r="CA35" s="403"/>
      <c r="CB35" s="403"/>
      <c r="CC35" s="403"/>
      <c r="CD35" s="403"/>
    </row>
    <row r="36" spans="1:82" ht="30.75" customHeight="1">
      <c r="A36" s="400"/>
      <c r="B36" s="399"/>
      <c r="C36" s="398"/>
      <c r="D36" s="634" t="s">
        <v>652</v>
      </c>
      <c r="E36" s="410">
        <v>0</v>
      </c>
      <c r="F36" s="635">
        <v>20381</v>
      </c>
      <c r="G36" s="399"/>
      <c r="H36" s="399"/>
      <c r="I36" s="399"/>
      <c r="J36" s="399"/>
      <c r="K36" s="399"/>
      <c r="L36" s="399"/>
      <c r="M36" s="399"/>
      <c r="N36" s="399"/>
      <c r="O36" s="399"/>
      <c r="P36" s="399"/>
      <c r="Q36" s="399"/>
      <c r="R36" s="399"/>
      <c r="S36" s="399"/>
      <c r="T36" s="399"/>
      <c r="U36" s="399"/>
      <c r="V36" s="399"/>
      <c r="W36" s="399"/>
      <c r="X36" s="399"/>
      <c r="Y36" s="399"/>
      <c r="Z36" s="399"/>
      <c r="AA36" s="399"/>
      <c r="AB36" s="399"/>
      <c r="AC36" s="399"/>
      <c r="AD36" s="399"/>
      <c r="AE36" s="399"/>
      <c r="AF36" s="399"/>
      <c r="AG36" s="399"/>
      <c r="AH36" s="399"/>
      <c r="AI36" s="399"/>
      <c r="AJ36" s="399"/>
      <c r="AK36" s="399"/>
      <c r="AL36" s="399"/>
      <c r="AM36" s="399"/>
      <c r="AN36" s="399"/>
      <c r="AO36" s="399"/>
      <c r="AP36" s="399"/>
      <c r="AQ36" s="399"/>
      <c r="AR36" s="399"/>
      <c r="AS36" s="399"/>
      <c r="AT36" s="399"/>
      <c r="AU36" s="399"/>
      <c r="AV36" s="399"/>
      <c r="AW36" s="399"/>
      <c r="AX36" s="403">
        <v>16975</v>
      </c>
      <c r="AY36" s="403"/>
      <c r="AZ36" s="403"/>
      <c r="BA36" s="403"/>
      <c r="BB36" s="630" t="s">
        <v>711</v>
      </c>
      <c r="BC36" s="403"/>
      <c r="BD36" s="403"/>
      <c r="BE36" s="403"/>
      <c r="BF36" s="403"/>
      <c r="BG36" s="403"/>
      <c r="BH36" s="403"/>
      <c r="BI36" s="403"/>
      <c r="BJ36" s="403"/>
      <c r="BK36" s="403"/>
      <c r="BL36" s="403"/>
      <c r="BM36" s="403"/>
      <c r="BN36" s="403"/>
      <c r="BO36" s="403"/>
      <c r="BP36" s="403"/>
      <c r="BQ36" s="403"/>
      <c r="BR36" s="403"/>
      <c r="BS36" s="403"/>
      <c r="BT36" s="403"/>
      <c r="BU36" s="403"/>
      <c r="BV36" s="403"/>
      <c r="BW36" s="403"/>
      <c r="BX36" s="403"/>
      <c r="BY36" s="403"/>
      <c r="BZ36" s="403"/>
      <c r="CA36" s="403"/>
      <c r="CB36" s="403"/>
      <c r="CC36" s="403"/>
      <c r="CD36" s="403"/>
    </row>
    <row r="37" spans="1:82" ht="30.75" customHeight="1">
      <c r="A37" s="400"/>
      <c r="B37" s="399"/>
      <c r="C37" s="398"/>
      <c r="D37" s="398"/>
      <c r="E37" s="407"/>
      <c r="F37" s="399"/>
      <c r="G37" s="399"/>
      <c r="H37" s="399"/>
      <c r="I37" s="399"/>
      <c r="J37" s="399"/>
      <c r="K37" s="399"/>
      <c r="L37" s="399"/>
      <c r="M37" s="399"/>
      <c r="N37" s="399"/>
      <c r="O37" s="399"/>
      <c r="P37" s="399"/>
      <c r="Q37" s="399"/>
      <c r="R37" s="399"/>
      <c r="S37" s="399"/>
      <c r="T37" s="399"/>
      <c r="U37" s="399"/>
      <c r="V37" s="399"/>
      <c r="W37" s="399"/>
      <c r="X37" s="399"/>
      <c r="Y37" s="399"/>
      <c r="Z37" s="399"/>
      <c r="AA37" s="399"/>
      <c r="AB37" s="399"/>
      <c r="AC37" s="399"/>
      <c r="AD37" s="399"/>
      <c r="AE37" s="399"/>
      <c r="AF37" s="399"/>
      <c r="AG37" s="399"/>
      <c r="AH37" s="399"/>
      <c r="AI37" s="399"/>
      <c r="AJ37" s="399"/>
      <c r="AK37" s="399"/>
      <c r="AL37" s="399"/>
      <c r="AM37" s="399"/>
      <c r="AN37" s="399"/>
      <c r="AO37" s="399"/>
      <c r="AP37" s="399"/>
      <c r="AQ37" s="399"/>
      <c r="AR37" s="399"/>
      <c r="AS37" s="399"/>
      <c r="AT37" s="399"/>
      <c r="AU37" s="399"/>
      <c r="AV37" s="399"/>
      <c r="AW37" s="399"/>
      <c r="AX37" s="403"/>
      <c r="AY37" s="403"/>
      <c r="AZ37" s="403"/>
      <c r="BA37" s="403"/>
      <c r="BB37" s="403"/>
      <c r="BC37" s="403"/>
      <c r="BD37" s="403"/>
      <c r="BE37" s="403"/>
      <c r="BF37" s="403"/>
      <c r="BG37" s="403"/>
      <c r="BH37" s="403"/>
      <c r="BI37" s="403"/>
      <c r="BJ37" s="403"/>
      <c r="BK37" s="403"/>
      <c r="BL37" s="403"/>
      <c r="BM37" s="403"/>
      <c r="BN37" s="403"/>
      <c r="BO37" s="403"/>
      <c r="BP37" s="403"/>
      <c r="BQ37" s="403"/>
      <c r="BR37" s="403"/>
      <c r="BS37" s="403"/>
      <c r="BT37" s="403"/>
      <c r="BU37" s="403"/>
      <c r="BV37" s="403"/>
      <c r="BW37" s="403"/>
      <c r="BX37" s="403"/>
      <c r="BY37" s="403"/>
      <c r="BZ37" s="403"/>
      <c r="CA37" s="403"/>
      <c r="CB37" s="403"/>
      <c r="CC37" s="403"/>
      <c r="CD37" s="403"/>
    </row>
    <row r="38" spans="1:82" ht="30.75" customHeight="1">
      <c r="A38" s="400"/>
      <c r="B38" s="399"/>
      <c r="C38" s="398"/>
      <c r="D38" s="398" t="s">
        <v>717</v>
      </c>
      <c r="E38" s="407">
        <v>0</v>
      </c>
      <c r="F38" s="636">
        <v>7.6499999999999999E-2</v>
      </c>
      <c r="G38" s="399"/>
      <c r="H38" s="399"/>
      <c r="I38" s="399"/>
      <c r="J38" s="399"/>
      <c r="K38" s="399"/>
      <c r="L38" s="399"/>
      <c r="M38" s="399"/>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399"/>
      <c r="AW38" s="399"/>
      <c r="AX38" s="637">
        <v>8.2000000000000003E-2</v>
      </c>
      <c r="AY38" s="403"/>
      <c r="AZ38" s="403"/>
      <c r="BA38" s="403"/>
      <c r="BB38" s="630" t="s">
        <v>718</v>
      </c>
      <c r="BC38" s="403"/>
      <c r="BD38" s="403"/>
      <c r="BE38" s="403"/>
      <c r="BF38" s="403"/>
      <c r="BG38" s="403"/>
      <c r="BH38" s="403"/>
      <c r="BI38" s="403"/>
      <c r="BJ38" s="403"/>
      <c r="BK38" s="403"/>
      <c r="BL38" s="403"/>
      <c r="BM38" s="403"/>
      <c r="BN38" s="403"/>
      <c r="BO38" s="403"/>
      <c r="BP38" s="403"/>
      <c r="BQ38" s="403"/>
      <c r="BR38" s="403"/>
      <c r="BS38" s="403"/>
      <c r="BT38" s="403"/>
      <c r="BU38" s="403"/>
      <c r="BV38" s="403"/>
      <c r="BW38" s="403"/>
      <c r="BX38" s="403"/>
      <c r="BY38" s="403"/>
      <c r="BZ38" s="403"/>
      <c r="CA38" s="403"/>
      <c r="CB38" s="403"/>
      <c r="CC38" s="403"/>
      <c r="CD38" s="403"/>
    </row>
    <row r="39" spans="1:82" ht="30.75" customHeight="1">
      <c r="A39" s="400"/>
      <c r="B39" s="399"/>
      <c r="C39" s="398"/>
      <c r="D39" s="398"/>
      <c r="E39" s="399"/>
      <c r="F39" s="626"/>
      <c r="G39" s="626"/>
      <c r="H39" s="626"/>
      <c r="I39" s="626"/>
      <c r="J39" s="626"/>
      <c r="K39" s="626"/>
      <c r="L39" s="626"/>
      <c r="M39" s="626"/>
      <c r="N39" s="626"/>
      <c r="O39" s="626"/>
      <c r="P39" s="626"/>
      <c r="Q39" s="626"/>
      <c r="R39" s="626"/>
      <c r="S39" s="626"/>
      <c r="T39" s="626"/>
      <c r="U39" s="626"/>
      <c r="V39" s="626"/>
      <c r="W39" s="626"/>
      <c r="X39" s="626"/>
      <c r="Y39" s="626"/>
      <c r="Z39" s="626"/>
      <c r="AA39" s="626"/>
      <c r="AB39" s="626"/>
      <c r="AC39" s="626"/>
      <c r="AD39" s="626"/>
      <c r="AE39" s="626"/>
      <c r="AF39" s="626"/>
      <c r="AG39" s="626"/>
      <c r="AH39" s="626"/>
      <c r="AI39" s="626"/>
      <c r="AJ39" s="626"/>
      <c r="AK39" s="626"/>
      <c r="AL39" s="626"/>
      <c r="AM39" s="626"/>
      <c r="AN39" s="626"/>
      <c r="AO39" s="626"/>
      <c r="AP39" s="626"/>
      <c r="AQ39" s="626"/>
      <c r="AR39" s="626"/>
      <c r="AS39" s="626"/>
      <c r="AT39" s="626"/>
      <c r="AU39" s="626"/>
      <c r="AV39" s="626"/>
      <c r="AW39" s="626"/>
      <c r="AX39" s="403"/>
      <c r="AY39" s="403"/>
      <c r="AZ39" s="403"/>
      <c r="BA39" s="403"/>
      <c r="BB39" s="403"/>
      <c r="BC39" s="403"/>
      <c r="BD39" s="403"/>
      <c r="BE39" s="403"/>
      <c r="BF39" s="403"/>
      <c r="BG39" s="403"/>
      <c r="BH39" s="403"/>
      <c r="BI39" s="403"/>
      <c r="BJ39" s="403"/>
      <c r="BK39" s="403"/>
      <c r="BL39" s="403"/>
      <c r="BM39" s="403"/>
      <c r="BN39" s="403"/>
      <c r="BO39" s="403"/>
      <c r="BP39" s="403"/>
      <c r="BQ39" s="403"/>
      <c r="BR39" s="403"/>
      <c r="BS39" s="403"/>
      <c r="BT39" s="403"/>
      <c r="BU39" s="403"/>
      <c r="BV39" s="403"/>
      <c r="BW39" s="403"/>
      <c r="BX39" s="403"/>
      <c r="BY39" s="403"/>
      <c r="BZ39" s="403"/>
      <c r="CA39" s="403"/>
      <c r="CB39" s="403"/>
      <c r="CC39" s="403"/>
      <c r="CD39" s="403"/>
    </row>
    <row r="40" spans="1:82" ht="30.75" customHeight="1">
      <c r="A40" s="400"/>
      <c r="B40" s="399"/>
      <c r="C40" s="398"/>
      <c r="D40" s="398"/>
      <c r="E40" s="399"/>
      <c r="F40" s="626"/>
      <c r="G40" s="626"/>
      <c r="H40" s="626"/>
      <c r="I40" s="626"/>
      <c r="J40" s="626"/>
      <c r="K40" s="626"/>
      <c r="L40" s="626"/>
      <c r="M40" s="626"/>
      <c r="N40" s="626"/>
      <c r="O40" s="626"/>
      <c r="P40" s="626"/>
      <c r="Q40" s="626"/>
      <c r="R40" s="626"/>
      <c r="S40" s="626"/>
      <c r="T40" s="626"/>
      <c r="U40" s="626"/>
      <c r="V40" s="626"/>
      <c r="W40" s="626"/>
      <c r="X40" s="626"/>
      <c r="Y40" s="626"/>
      <c r="Z40" s="626"/>
      <c r="AA40" s="626"/>
      <c r="AB40" s="626"/>
      <c r="AC40" s="626"/>
      <c r="AD40" s="626"/>
      <c r="AE40" s="626"/>
      <c r="AF40" s="626"/>
      <c r="AG40" s="626"/>
      <c r="AH40" s="626"/>
      <c r="AI40" s="626"/>
      <c r="AJ40" s="626"/>
      <c r="AK40" s="626"/>
      <c r="AL40" s="626"/>
      <c r="AM40" s="626"/>
      <c r="AN40" s="626"/>
      <c r="AO40" s="626"/>
      <c r="AP40" s="626"/>
      <c r="AQ40" s="626"/>
      <c r="AR40" s="626"/>
      <c r="AS40" s="626"/>
      <c r="AT40" s="626"/>
      <c r="AU40" s="626"/>
      <c r="AV40" s="626"/>
      <c r="AW40" s="626"/>
      <c r="AX40" s="403"/>
      <c r="AY40" s="403"/>
      <c r="AZ40" s="403"/>
      <c r="BA40" s="403"/>
      <c r="BB40" s="403"/>
      <c r="BC40" s="403"/>
      <c r="BD40" s="403"/>
      <c r="BE40" s="403"/>
      <c r="BF40" s="403"/>
      <c r="BG40" s="403"/>
      <c r="BH40" s="403"/>
      <c r="BI40" s="403"/>
      <c r="BJ40" s="403"/>
      <c r="BK40" s="403"/>
      <c r="BL40" s="403"/>
      <c r="BM40" s="403"/>
      <c r="BN40" s="403"/>
      <c r="BO40" s="403"/>
      <c r="BP40" s="403"/>
      <c r="BQ40" s="403"/>
      <c r="BR40" s="403"/>
      <c r="BS40" s="403"/>
      <c r="BT40" s="403"/>
      <c r="BU40" s="403"/>
      <c r="BV40" s="403"/>
      <c r="BW40" s="403"/>
      <c r="BX40" s="403"/>
      <c r="BY40" s="403"/>
      <c r="BZ40" s="403"/>
      <c r="CA40" s="403"/>
      <c r="CB40" s="403"/>
      <c r="CC40" s="403"/>
      <c r="CD40" s="403"/>
    </row>
    <row r="41" spans="1:82" ht="30.75" customHeight="1">
      <c r="A41" s="400"/>
      <c r="B41" s="399"/>
      <c r="C41" s="398"/>
      <c r="D41" s="398"/>
      <c r="E41" s="405"/>
      <c r="F41" s="407"/>
      <c r="G41" s="407"/>
      <c r="H41" s="407"/>
      <c r="I41" s="407"/>
      <c r="J41" s="407"/>
      <c r="K41" s="407"/>
      <c r="L41" s="407"/>
      <c r="M41" s="407"/>
      <c r="N41" s="407"/>
      <c r="O41" s="407"/>
      <c r="P41" s="407"/>
      <c r="Q41" s="407"/>
      <c r="R41" s="407"/>
      <c r="S41" s="407"/>
      <c r="T41" s="407"/>
      <c r="U41" s="407"/>
      <c r="V41" s="407"/>
      <c r="W41" s="407"/>
      <c r="X41" s="407"/>
      <c r="Y41" s="407"/>
      <c r="Z41" s="407"/>
      <c r="AA41" s="407"/>
      <c r="AB41" s="407"/>
      <c r="AC41" s="407"/>
      <c r="AD41" s="407"/>
      <c r="AE41" s="407"/>
      <c r="AF41" s="407"/>
      <c r="AG41" s="407"/>
      <c r="AH41" s="407"/>
      <c r="AI41" s="407"/>
      <c r="AJ41" s="407"/>
      <c r="AK41" s="407"/>
      <c r="AL41" s="407"/>
      <c r="AM41" s="407"/>
      <c r="AN41" s="407"/>
      <c r="AO41" s="407"/>
      <c r="AP41" s="407"/>
      <c r="AQ41" s="407"/>
      <c r="AR41" s="407"/>
      <c r="AS41" s="407"/>
      <c r="AT41" s="407"/>
      <c r="AU41" s="407"/>
      <c r="AV41" s="407"/>
      <c r="AW41" s="407"/>
      <c r="AX41" s="403"/>
      <c r="AY41" s="403"/>
      <c r="AZ41" s="403"/>
      <c r="BA41" s="403"/>
      <c r="BB41" s="403"/>
      <c r="BC41" s="403"/>
      <c r="BD41" s="403"/>
      <c r="BE41" s="403"/>
      <c r="BF41" s="403"/>
      <c r="BG41" s="403"/>
      <c r="BH41" s="403"/>
      <c r="BI41" s="403"/>
      <c r="BJ41" s="403"/>
      <c r="BK41" s="403"/>
      <c r="BL41" s="403"/>
      <c r="BM41" s="403"/>
      <c r="BN41" s="403"/>
      <c r="BO41" s="403"/>
      <c r="BP41" s="403"/>
      <c r="BQ41" s="403"/>
      <c r="BR41" s="403"/>
      <c r="BS41" s="403"/>
      <c r="BT41" s="403"/>
      <c r="BU41" s="403"/>
      <c r="BV41" s="403"/>
      <c r="BW41" s="403"/>
      <c r="BX41" s="403"/>
      <c r="BY41" s="403"/>
      <c r="BZ41" s="403"/>
      <c r="CA41" s="403"/>
      <c r="CB41" s="403"/>
      <c r="CC41" s="403"/>
      <c r="CD41" s="403"/>
    </row>
    <row r="42" spans="1:82" ht="30.75" customHeight="1">
      <c r="A42" s="400"/>
      <c r="B42" s="399"/>
      <c r="C42" s="398"/>
      <c r="D42" s="398"/>
      <c r="E42" s="399"/>
      <c r="F42" s="399"/>
      <c r="G42" s="399"/>
      <c r="H42" s="399"/>
      <c r="I42" s="399"/>
      <c r="J42" s="399"/>
      <c r="K42" s="399"/>
      <c r="L42" s="399"/>
      <c r="M42" s="399"/>
      <c r="N42" s="399"/>
      <c r="O42" s="399"/>
      <c r="P42" s="399"/>
      <c r="Q42" s="399"/>
      <c r="R42" s="399"/>
      <c r="S42" s="399"/>
      <c r="T42" s="399"/>
      <c r="U42" s="399"/>
      <c r="V42" s="399"/>
      <c r="W42" s="399"/>
      <c r="X42" s="399"/>
      <c r="Y42" s="399"/>
      <c r="Z42" s="399"/>
      <c r="AA42" s="399"/>
      <c r="AB42" s="399"/>
      <c r="AC42" s="399"/>
      <c r="AD42" s="399"/>
      <c r="AE42" s="399"/>
      <c r="AF42" s="399"/>
      <c r="AG42" s="399"/>
      <c r="AH42" s="399"/>
      <c r="AI42" s="399"/>
      <c r="AJ42" s="399"/>
      <c r="AK42" s="399"/>
      <c r="AL42" s="399"/>
      <c r="AM42" s="399"/>
      <c r="AN42" s="399"/>
      <c r="AO42" s="399"/>
      <c r="AP42" s="399"/>
      <c r="AQ42" s="399"/>
      <c r="AR42" s="399"/>
      <c r="AS42" s="399"/>
      <c r="AT42" s="399"/>
      <c r="AU42" s="399"/>
      <c r="AV42" s="399"/>
      <c r="AW42" s="399"/>
      <c r="AX42" s="403"/>
      <c r="AY42" s="403"/>
      <c r="AZ42" s="403"/>
      <c r="BA42" s="403"/>
      <c r="BB42" s="403"/>
      <c r="BC42" s="403"/>
      <c r="BD42" s="403"/>
      <c r="BE42" s="403"/>
      <c r="BF42" s="403"/>
      <c r="BG42" s="403"/>
      <c r="BH42" s="403"/>
      <c r="BI42" s="403"/>
      <c r="BJ42" s="403"/>
      <c r="BK42" s="403"/>
      <c r="BL42" s="403"/>
      <c r="BM42" s="403"/>
      <c r="BN42" s="403"/>
      <c r="BO42" s="403"/>
      <c r="BP42" s="403"/>
      <c r="BQ42" s="403"/>
      <c r="BR42" s="403"/>
      <c r="BS42" s="403"/>
      <c r="BT42" s="403"/>
      <c r="BU42" s="403"/>
      <c r="BV42" s="403"/>
      <c r="BW42" s="403"/>
      <c r="BX42" s="403"/>
      <c r="BY42" s="403"/>
      <c r="BZ42" s="403"/>
      <c r="CA42" s="403"/>
      <c r="CB42" s="403"/>
      <c r="CC42" s="403"/>
      <c r="CD42" s="403"/>
    </row>
    <row r="43" spans="1:82" ht="30.75" customHeight="1">
      <c r="A43" s="400"/>
      <c r="B43" s="399"/>
      <c r="C43" s="398"/>
      <c r="D43" s="398"/>
      <c r="E43" s="401"/>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26"/>
      <c r="AJ43" s="626"/>
      <c r="AK43" s="626"/>
      <c r="AL43" s="626"/>
      <c r="AM43" s="626"/>
      <c r="AN43" s="626"/>
      <c r="AO43" s="626"/>
      <c r="AP43" s="626"/>
      <c r="AQ43" s="626"/>
      <c r="AR43" s="626"/>
      <c r="AS43" s="626"/>
      <c r="AT43" s="626"/>
      <c r="AU43" s="626"/>
      <c r="AV43" s="626"/>
      <c r="AW43" s="626"/>
      <c r="AX43" s="403"/>
      <c r="AY43" s="403"/>
      <c r="AZ43" s="403"/>
      <c r="BA43" s="403"/>
      <c r="BB43" s="403"/>
      <c r="BC43" s="403"/>
      <c r="BD43" s="403"/>
      <c r="BE43" s="403"/>
      <c r="BF43" s="403"/>
      <c r="BG43" s="403"/>
      <c r="BH43" s="403"/>
      <c r="BI43" s="403"/>
      <c r="BJ43" s="403"/>
      <c r="BK43" s="403"/>
      <c r="BL43" s="403"/>
      <c r="BM43" s="403"/>
      <c r="BN43" s="403"/>
      <c r="BO43" s="403"/>
      <c r="BP43" s="403"/>
      <c r="BQ43" s="403"/>
      <c r="BR43" s="403"/>
      <c r="BS43" s="403"/>
      <c r="BT43" s="403"/>
      <c r="BU43" s="403"/>
      <c r="BV43" s="403"/>
      <c r="BW43" s="403"/>
      <c r="BX43" s="403"/>
      <c r="BY43" s="403"/>
      <c r="BZ43" s="403"/>
      <c r="CA43" s="403"/>
      <c r="CB43" s="403"/>
      <c r="CC43" s="403"/>
      <c r="CD43" s="403"/>
    </row>
    <row r="44" spans="1:82" ht="30.75" customHeight="1">
      <c r="A44" s="400"/>
      <c r="B44" s="399"/>
      <c r="C44" s="398"/>
      <c r="D44" s="398"/>
      <c r="E44" s="401"/>
      <c r="F44" s="626"/>
      <c r="G44" s="626"/>
      <c r="H44" s="626"/>
      <c r="I44" s="626"/>
      <c r="J44" s="626"/>
      <c r="K44" s="626"/>
      <c r="L44" s="626"/>
      <c r="M44" s="626"/>
      <c r="N44" s="626"/>
      <c r="O44" s="626"/>
      <c r="P44" s="626"/>
      <c r="Q44" s="626"/>
      <c r="R44" s="626"/>
      <c r="S44" s="626"/>
      <c r="T44" s="626"/>
      <c r="U44" s="626"/>
      <c r="V44" s="626"/>
      <c r="W44" s="626"/>
      <c r="X44" s="626"/>
      <c r="Y44" s="626"/>
      <c r="Z44" s="626"/>
      <c r="AA44" s="626"/>
      <c r="AB44" s="626"/>
      <c r="AC44" s="626"/>
      <c r="AD44" s="626"/>
      <c r="AE44" s="626"/>
      <c r="AF44" s="626"/>
      <c r="AG44" s="626"/>
      <c r="AH44" s="626"/>
      <c r="AI44" s="626"/>
      <c r="AJ44" s="626"/>
      <c r="AK44" s="626"/>
      <c r="AL44" s="626"/>
      <c r="AM44" s="626"/>
      <c r="AN44" s="626"/>
      <c r="AO44" s="626"/>
      <c r="AP44" s="626"/>
      <c r="AQ44" s="626"/>
      <c r="AR44" s="626"/>
      <c r="AS44" s="626"/>
      <c r="AT44" s="626"/>
      <c r="AU44" s="626"/>
      <c r="AV44" s="626"/>
      <c r="AW44" s="626"/>
      <c r="AX44" s="403"/>
      <c r="AY44" s="403"/>
      <c r="AZ44" s="403"/>
      <c r="BA44" s="403"/>
      <c r="BB44" s="403"/>
      <c r="BC44" s="403"/>
      <c r="BD44" s="403"/>
      <c r="BE44" s="403"/>
      <c r="BF44" s="403"/>
      <c r="BG44" s="403"/>
      <c r="BH44" s="403"/>
      <c r="BI44" s="403"/>
      <c r="BJ44" s="403"/>
      <c r="BK44" s="403"/>
      <c r="BL44" s="403"/>
      <c r="BM44" s="403"/>
      <c r="BN44" s="403"/>
      <c r="BO44" s="403"/>
      <c r="BP44" s="403"/>
      <c r="BQ44" s="403"/>
      <c r="BR44" s="403"/>
      <c r="BS44" s="403"/>
      <c r="BT44" s="403"/>
      <c r="BU44" s="403"/>
      <c r="BV44" s="403"/>
      <c r="BW44" s="403"/>
      <c r="BX44" s="403"/>
      <c r="BY44" s="403"/>
      <c r="BZ44" s="403"/>
      <c r="CA44" s="403"/>
      <c r="CB44" s="403"/>
      <c r="CC44" s="403"/>
      <c r="CD44" s="403"/>
    </row>
    <row r="45" spans="1:82" ht="30.75" customHeight="1">
      <c r="A45" s="400"/>
      <c r="B45" s="399"/>
      <c r="C45" s="398"/>
      <c r="D45" s="398"/>
      <c r="E45" s="401"/>
      <c r="F45" s="626"/>
      <c r="G45" s="626"/>
      <c r="H45" s="626"/>
      <c r="I45" s="626"/>
      <c r="J45" s="626"/>
      <c r="K45" s="626"/>
      <c r="L45" s="626"/>
      <c r="M45" s="626"/>
      <c r="N45" s="626"/>
      <c r="O45" s="626"/>
      <c r="P45" s="626"/>
      <c r="Q45" s="626"/>
      <c r="R45" s="626"/>
      <c r="S45" s="626"/>
      <c r="T45" s="626"/>
      <c r="U45" s="626"/>
      <c r="V45" s="626"/>
      <c r="W45" s="626"/>
      <c r="X45" s="626"/>
      <c r="Y45" s="626"/>
      <c r="Z45" s="626"/>
      <c r="AA45" s="626"/>
      <c r="AB45" s="626"/>
      <c r="AC45" s="626"/>
      <c r="AD45" s="626"/>
      <c r="AE45" s="626"/>
      <c r="AF45" s="626"/>
      <c r="AG45" s="626"/>
      <c r="AH45" s="626"/>
      <c r="AI45" s="626"/>
      <c r="AJ45" s="626"/>
      <c r="AK45" s="626"/>
      <c r="AL45" s="626"/>
      <c r="AM45" s="626"/>
      <c r="AN45" s="626"/>
      <c r="AO45" s="626"/>
      <c r="AP45" s="626"/>
      <c r="AQ45" s="626"/>
      <c r="AR45" s="626"/>
      <c r="AS45" s="626"/>
      <c r="AT45" s="626"/>
      <c r="AU45" s="626"/>
      <c r="AV45" s="626"/>
      <c r="AW45" s="626"/>
      <c r="AX45" s="403"/>
      <c r="AY45" s="403"/>
      <c r="AZ45" s="403"/>
      <c r="BA45" s="403"/>
      <c r="BB45" s="403"/>
      <c r="BC45" s="403"/>
      <c r="BD45" s="403"/>
      <c r="BE45" s="403"/>
      <c r="BF45" s="403"/>
      <c r="BG45" s="403"/>
      <c r="BH45" s="403"/>
      <c r="BI45" s="403"/>
      <c r="BJ45" s="403"/>
      <c r="BK45" s="403"/>
      <c r="BL45" s="403"/>
      <c r="BM45" s="403"/>
      <c r="BN45" s="403"/>
      <c r="BO45" s="403"/>
      <c r="BP45" s="403"/>
      <c r="BQ45" s="403"/>
      <c r="BR45" s="403"/>
      <c r="BS45" s="403"/>
      <c r="BT45" s="403"/>
      <c r="BU45" s="403"/>
      <c r="BV45" s="403"/>
      <c r="BW45" s="403"/>
      <c r="BX45" s="403"/>
      <c r="BY45" s="403"/>
      <c r="BZ45" s="403"/>
      <c r="CA45" s="403"/>
      <c r="CB45" s="403"/>
      <c r="CC45" s="403"/>
      <c r="CD45" s="403"/>
    </row>
    <row r="46" spans="1:82" ht="30.75" customHeight="1">
      <c r="A46" s="400"/>
      <c r="B46" s="399"/>
      <c r="C46" s="398"/>
      <c r="D46" s="400"/>
      <c r="E46" s="401"/>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c r="AH46" s="399"/>
      <c r="AI46" s="399"/>
      <c r="AJ46" s="399"/>
      <c r="AK46" s="399"/>
      <c r="AL46" s="399"/>
      <c r="AM46" s="399"/>
      <c r="AN46" s="399"/>
      <c r="AO46" s="399"/>
      <c r="AP46" s="399"/>
      <c r="AQ46" s="399"/>
      <c r="AR46" s="399"/>
      <c r="AS46" s="399"/>
      <c r="AT46" s="399"/>
      <c r="AU46" s="399"/>
      <c r="AV46" s="399"/>
      <c r="AW46" s="399"/>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row>
    <row r="47" spans="1:82" ht="30.75" customHeight="1">
      <c r="A47" s="400"/>
      <c r="B47" s="399"/>
      <c r="C47" s="398"/>
      <c r="D47" s="398"/>
      <c r="E47" s="401"/>
      <c r="F47" s="626"/>
      <c r="G47" s="626"/>
      <c r="H47" s="626"/>
      <c r="I47" s="626"/>
      <c r="J47" s="626"/>
      <c r="K47" s="626"/>
      <c r="L47" s="626"/>
      <c r="M47" s="626"/>
      <c r="N47" s="626"/>
      <c r="O47" s="626"/>
      <c r="P47" s="626"/>
      <c r="Q47" s="626"/>
      <c r="R47" s="626"/>
      <c r="S47" s="626"/>
      <c r="T47" s="626"/>
      <c r="U47" s="626"/>
      <c r="V47" s="626"/>
      <c r="W47" s="626"/>
      <c r="X47" s="626"/>
      <c r="Y47" s="626"/>
      <c r="Z47" s="626"/>
      <c r="AA47" s="626"/>
      <c r="AB47" s="626"/>
      <c r="AC47" s="626"/>
      <c r="AD47" s="626"/>
      <c r="AE47" s="626"/>
      <c r="AF47" s="626"/>
      <c r="AG47" s="626"/>
      <c r="AH47" s="626"/>
      <c r="AI47" s="626"/>
      <c r="AJ47" s="626"/>
      <c r="AK47" s="626"/>
      <c r="AL47" s="626"/>
      <c r="AM47" s="626"/>
      <c r="AN47" s="626"/>
      <c r="AO47" s="626"/>
      <c r="AP47" s="626"/>
      <c r="AQ47" s="626"/>
      <c r="AR47" s="626"/>
      <c r="AS47" s="626"/>
      <c r="AT47" s="626"/>
      <c r="AU47" s="626"/>
      <c r="AV47" s="626"/>
      <c r="AW47" s="626"/>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row>
    <row r="48" spans="1:82" ht="30.75" customHeight="1">
      <c r="A48" s="400"/>
      <c r="B48" s="399"/>
      <c r="C48" s="398"/>
      <c r="D48" s="398"/>
      <c r="E48" s="405"/>
      <c r="F48" s="399"/>
      <c r="G48" s="399"/>
      <c r="H48" s="399"/>
      <c r="I48" s="399"/>
      <c r="J48" s="399"/>
      <c r="K48" s="399"/>
      <c r="L48" s="399"/>
      <c r="M48" s="399"/>
      <c r="N48" s="399"/>
      <c r="O48" s="399"/>
      <c r="P48" s="399"/>
      <c r="Q48" s="399"/>
      <c r="R48" s="399"/>
      <c r="S48" s="399"/>
      <c r="T48" s="399"/>
      <c r="U48" s="399"/>
      <c r="V48" s="399"/>
      <c r="W48" s="399"/>
      <c r="X48" s="399"/>
      <c r="Y48" s="399"/>
      <c r="Z48" s="399"/>
      <c r="AA48" s="399"/>
      <c r="AB48" s="399"/>
      <c r="AC48" s="399"/>
      <c r="AD48" s="399"/>
      <c r="AE48" s="399"/>
      <c r="AF48" s="399"/>
      <c r="AG48" s="399"/>
      <c r="AH48" s="399"/>
      <c r="AI48" s="399"/>
      <c r="AJ48" s="399"/>
      <c r="AK48" s="399"/>
      <c r="AL48" s="399"/>
      <c r="AM48" s="399"/>
      <c r="AN48" s="399"/>
      <c r="AO48" s="399"/>
      <c r="AP48" s="399"/>
      <c r="AQ48" s="399"/>
      <c r="AR48" s="399"/>
      <c r="AS48" s="399"/>
      <c r="AT48" s="399"/>
      <c r="AU48" s="399"/>
      <c r="AV48" s="399"/>
      <c r="AW48" s="399"/>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row>
    <row r="49" spans="1:82" ht="30.75" customHeight="1">
      <c r="A49" s="400"/>
      <c r="B49" s="399"/>
      <c r="C49" s="398"/>
      <c r="D49" s="398"/>
      <c r="E49" s="405"/>
      <c r="F49" s="626"/>
      <c r="G49" s="626"/>
      <c r="H49" s="626"/>
      <c r="I49" s="626"/>
      <c r="J49" s="626"/>
      <c r="K49" s="626"/>
      <c r="L49" s="626"/>
      <c r="M49" s="626"/>
      <c r="N49" s="626"/>
      <c r="O49" s="626"/>
      <c r="P49" s="626"/>
      <c r="Q49" s="626"/>
      <c r="R49" s="626"/>
      <c r="S49" s="626"/>
      <c r="T49" s="626"/>
      <c r="U49" s="626"/>
      <c r="V49" s="626"/>
      <c r="W49" s="626"/>
      <c r="X49" s="626"/>
      <c r="Y49" s="626"/>
      <c r="Z49" s="626"/>
      <c r="AA49" s="626"/>
      <c r="AB49" s="626"/>
      <c r="AC49" s="626"/>
      <c r="AD49" s="626"/>
      <c r="AE49" s="626"/>
      <c r="AF49" s="626"/>
      <c r="AG49" s="626"/>
      <c r="AH49" s="626"/>
      <c r="AI49" s="626"/>
      <c r="AJ49" s="626"/>
      <c r="AK49" s="626"/>
      <c r="AL49" s="626"/>
      <c r="AM49" s="626"/>
      <c r="AN49" s="626"/>
      <c r="AO49" s="626"/>
      <c r="AP49" s="626"/>
      <c r="AQ49" s="626"/>
      <c r="AR49" s="626"/>
      <c r="AS49" s="626"/>
      <c r="AT49" s="626"/>
      <c r="AU49" s="626"/>
      <c r="AV49" s="626"/>
      <c r="AW49" s="626"/>
      <c r="AX49" s="403"/>
      <c r="AY49" s="403"/>
      <c r="AZ49" s="403"/>
      <c r="BA49" s="403"/>
      <c r="BB49" s="403"/>
      <c r="BC49" s="403"/>
      <c r="BD49" s="403"/>
      <c r="BE49" s="403"/>
      <c r="BF49" s="403"/>
      <c r="BG49" s="403"/>
      <c r="BH49" s="403"/>
      <c r="BI49" s="403"/>
      <c r="BJ49" s="403"/>
      <c r="BK49" s="403"/>
      <c r="BL49" s="403"/>
      <c r="BM49" s="403"/>
      <c r="BN49" s="403"/>
      <c r="BO49" s="403"/>
      <c r="BP49" s="403"/>
      <c r="BQ49" s="403"/>
      <c r="BR49" s="403"/>
      <c r="BS49" s="403"/>
      <c r="BT49" s="403"/>
      <c r="BU49" s="403"/>
      <c r="BV49" s="403"/>
      <c r="BW49" s="403"/>
      <c r="BX49" s="403"/>
      <c r="BY49" s="403"/>
      <c r="BZ49" s="403"/>
      <c r="CA49" s="403"/>
      <c r="CB49" s="403"/>
      <c r="CC49" s="403"/>
      <c r="CD49" s="403"/>
    </row>
    <row r="50" spans="1:82" ht="30.75" customHeight="1">
      <c r="A50" s="400"/>
      <c r="B50" s="399"/>
      <c r="C50" s="398"/>
      <c r="D50" s="400"/>
      <c r="E50" s="405"/>
      <c r="F50" s="399"/>
      <c r="G50" s="399"/>
      <c r="H50" s="399"/>
      <c r="I50" s="399"/>
      <c r="J50" s="399"/>
      <c r="K50" s="399"/>
      <c r="L50" s="399"/>
      <c r="M50" s="399"/>
      <c r="N50" s="399"/>
      <c r="O50" s="399"/>
      <c r="P50" s="399"/>
      <c r="Q50" s="399"/>
      <c r="R50" s="399"/>
      <c r="S50" s="399"/>
      <c r="T50" s="399"/>
      <c r="U50" s="399"/>
      <c r="V50" s="399"/>
      <c r="W50" s="399"/>
      <c r="X50" s="399"/>
      <c r="Y50" s="399"/>
      <c r="Z50" s="399"/>
      <c r="AA50" s="399"/>
      <c r="AB50" s="399"/>
      <c r="AC50" s="399"/>
      <c r="AD50" s="399"/>
      <c r="AE50" s="399"/>
      <c r="AF50" s="399"/>
      <c r="AG50" s="399"/>
      <c r="AH50" s="399"/>
      <c r="AI50" s="399"/>
      <c r="AJ50" s="399"/>
      <c r="AK50" s="399"/>
      <c r="AL50" s="399"/>
      <c r="AM50" s="399"/>
      <c r="AN50" s="399"/>
      <c r="AO50" s="399"/>
      <c r="AP50" s="399"/>
      <c r="AQ50" s="399"/>
      <c r="AR50" s="399"/>
      <c r="AS50" s="399"/>
      <c r="AT50" s="399"/>
      <c r="AU50" s="399"/>
      <c r="AV50" s="399"/>
      <c r="AW50" s="399"/>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row>
    <row r="51" spans="1:82" ht="30.75" customHeight="1">
      <c r="A51" s="400"/>
      <c r="B51" s="399"/>
      <c r="C51" s="398"/>
      <c r="D51" s="400"/>
      <c r="E51" s="405"/>
      <c r="F51" s="399"/>
      <c r="G51" s="399"/>
      <c r="H51" s="399"/>
      <c r="I51" s="399"/>
      <c r="J51" s="399"/>
      <c r="K51" s="399"/>
      <c r="L51" s="399"/>
      <c r="M51" s="399"/>
      <c r="N51" s="399"/>
      <c r="O51" s="399"/>
      <c r="P51" s="399"/>
      <c r="Q51" s="399"/>
      <c r="R51" s="399"/>
      <c r="S51" s="399"/>
      <c r="T51" s="399"/>
      <c r="U51" s="399"/>
      <c r="V51" s="399"/>
      <c r="W51" s="399"/>
      <c r="X51" s="399"/>
      <c r="Y51" s="399"/>
      <c r="Z51" s="399"/>
      <c r="AA51" s="399"/>
      <c r="AB51" s="399"/>
      <c r="AC51" s="399"/>
      <c r="AD51" s="399"/>
      <c r="AE51" s="399"/>
      <c r="AF51" s="399"/>
      <c r="AG51" s="399"/>
      <c r="AH51" s="399"/>
      <c r="AI51" s="399"/>
      <c r="AJ51" s="399"/>
      <c r="AK51" s="399"/>
      <c r="AL51" s="399"/>
      <c r="AM51" s="399"/>
      <c r="AN51" s="399"/>
      <c r="AO51" s="399"/>
      <c r="AP51" s="399"/>
      <c r="AQ51" s="399"/>
      <c r="AR51" s="399"/>
      <c r="AS51" s="399"/>
      <c r="AT51" s="399"/>
      <c r="AU51" s="399"/>
      <c r="AV51" s="399"/>
      <c r="AW51" s="399"/>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row>
    <row r="52" spans="1:82" ht="30.75" customHeight="1">
      <c r="A52" s="400"/>
      <c r="B52" s="399"/>
      <c r="C52" s="398"/>
      <c r="D52" s="400"/>
      <c r="E52" s="405"/>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399"/>
      <c r="AL52" s="399"/>
      <c r="AM52" s="399"/>
      <c r="AN52" s="399"/>
      <c r="AO52" s="399"/>
      <c r="AP52" s="399"/>
      <c r="AQ52" s="399"/>
      <c r="AR52" s="399"/>
      <c r="AS52" s="399"/>
      <c r="AT52" s="399"/>
      <c r="AU52" s="399"/>
      <c r="AV52" s="399"/>
      <c r="AW52" s="399"/>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row>
    <row r="53" spans="1:82" ht="30.75" customHeight="1">
      <c r="A53" s="400"/>
      <c r="B53" s="399"/>
      <c r="C53" s="398"/>
      <c r="D53" s="398"/>
      <c r="E53" s="410"/>
      <c r="F53" s="399"/>
      <c r="G53" s="399"/>
      <c r="H53" s="399"/>
      <c r="I53" s="399"/>
      <c r="J53" s="399"/>
      <c r="K53" s="399"/>
      <c r="L53" s="399"/>
      <c r="M53" s="399"/>
      <c r="N53" s="399"/>
      <c r="O53" s="399"/>
      <c r="P53" s="399"/>
      <c r="Q53" s="399"/>
      <c r="R53" s="399"/>
      <c r="S53" s="399"/>
      <c r="T53" s="399"/>
      <c r="U53" s="399"/>
      <c r="V53" s="399"/>
      <c r="W53" s="399"/>
      <c r="X53" s="399"/>
      <c r="Y53" s="399"/>
      <c r="Z53" s="399"/>
      <c r="AA53" s="399"/>
      <c r="AB53" s="399"/>
      <c r="AC53" s="399"/>
      <c r="AD53" s="399"/>
      <c r="AE53" s="399"/>
      <c r="AF53" s="399"/>
      <c r="AG53" s="399"/>
      <c r="AH53" s="399"/>
      <c r="AI53" s="399"/>
      <c r="AJ53" s="399"/>
      <c r="AK53" s="399"/>
      <c r="AL53" s="399"/>
      <c r="AM53" s="399"/>
      <c r="AN53" s="399"/>
      <c r="AO53" s="399"/>
      <c r="AP53" s="399"/>
      <c r="AQ53" s="399"/>
      <c r="AR53" s="399"/>
      <c r="AS53" s="399"/>
      <c r="AT53" s="399"/>
      <c r="AU53" s="399"/>
      <c r="AV53" s="399"/>
      <c r="AW53" s="399"/>
      <c r="AX53" s="403"/>
      <c r="AY53" s="403"/>
      <c r="AZ53" s="403"/>
      <c r="BA53" s="403"/>
      <c r="BB53" s="403"/>
      <c r="BC53" s="403"/>
      <c r="BD53" s="403"/>
      <c r="BE53" s="403"/>
      <c r="BF53" s="403"/>
      <c r="BG53" s="403"/>
      <c r="BH53" s="403"/>
      <c r="BI53" s="403"/>
      <c r="BJ53" s="403"/>
      <c r="BK53" s="403"/>
      <c r="BL53" s="403"/>
      <c r="BM53" s="403"/>
      <c r="BN53" s="403"/>
      <c r="BO53" s="403"/>
      <c r="BP53" s="403"/>
      <c r="BQ53" s="403"/>
      <c r="BR53" s="403"/>
      <c r="BS53" s="403"/>
      <c r="BT53" s="403"/>
      <c r="BU53" s="403"/>
      <c r="BV53" s="403"/>
      <c r="BW53" s="403"/>
      <c r="BX53" s="403"/>
      <c r="BY53" s="403"/>
      <c r="BZ53" s="403"/>
      <c r="CA53" s="403"/>
      <c r="CB53" s="403"/>
      <c r="CC53" s="403"/>
      <c r="CD53" s="403"/>
    </row>
    <row r="54" spans="1:82" ht="30.75" customHeight="1">
      <c r="A54" s="400"/>
      <c r="B54" s="399"/>
      <c r="C54" s="398"/>
      <c r="D54" s="398"/>
      <c r="E54" s="401"/>
      <c r="F54" s="401"/>
      <c r="G54" s="401"/>
      <c r="H54" s="401"/>
      <c r="I54" s="401"/>
      <c r="J54" s="401"/>
      <c r="K54" s="401"/>
      <c r="L54" s="401"/>
      <c r="M54" s="401"/>
      <c r="N54" s="401"/>
      <c r="O54" s="401"/>
      <c r="P54" s="401"/>
      <c r="Q54" s="401"/>
      <c r="R54" s="401"/>
      <c r="S54" s="401"/>
      <c r="T54" s="401"/>
      <c r="U54" s="401"/>
      <c r="V54" s="401"/>
      <c r="W54" s="401"/>
      <c r="X54" s="401"/>
      <c r="Y54" s="401"/>
      <c r="Z54" s="401"/>
      <c r="AA54" s="401"/>
      <c r="AB54" s="401"/>
      <c r="AC54" s="401"/>
      <c r="AD54" s="401"/>
      <c r="AE54" s="401"/>
      <c r="AF54" s="401"/>
      <c r="AG54" s="401"/>
      <c r="AH54" s="401"/>
      <c r="AI54" s="401"/>
      <c r="AJ54" s="401"/>
      <c r="AK54" s="401"/>
      <c r="AL54" s="401"/>
      <c r="AM54" s="401"/>
      <c r="AN54" s="401"/>
      <c r="AO54" s="401"/>
      <c r="AP54" s="401"/>
      <c r="AQ54" s="401"/>
      <c r="AR54" s="401"/>
      <c r="AS54" s="401"/>
      <c r="AT54" s="401"/>
      <c r="AU54" s="401"/>
      <c r="AV54" s="401"/>
      <c r="AW54" s="401"/>
      <c r="AX54" s="403"/>
      <c r="AY54" s="403"/>
      <c r="AZ54" s="403"/>
      <c r="BA54" s="403"/>
      <c r="BB54" s="403"/>
      <c r="BC54" s="403"/>
      <c r="BD54" s="403"/>
      <c r="BE54" s="403"/>
      <c r="BF54" s="403"/>
      <c r="BG54" s="403"/>
      <c r="BH54" s="403"/>
      <c r="BI54" s="403"/>
      <c r="BJ54" s="403"/>
      <c r="BK54" s="403"/>
      <c r="BL54" s="403"/>
      <c r="BM54" s="403"/>
      <c r="BN54" s="403"/>
      <c r="BO54" s="403"/>
      <c r="BP54" s="403"/>
      <c r="BQ54" s="403"/>
      <c r="BR54" s="403"/>
      <c r="BS54" s="403"/>
      <c r="BT54" s="403"/>
      <c r="BU54" s="403"/>
      <c r="BV54" s="403"/>
      <c r="BW54" s="403"/>
      <c r="BX54" s="403"/>
      <c r="BY54" s="403"/>
      <c r="BZ54" s="403"/>
      <c r="CA54" s="403"/>
      <c r="CB54" s="403"/>
      <c r="CC54" s="403"/>
      <c r="CD54" s="403"/>
    </row>
    <row r="55" spans="1:82" ht="30.75" customHeight="1">
      <c r="A55" s="400"/>
      <c r="B55" s="399"/>
      <c r="C55" s="398"/>
      <c r="D55" s="398"/>
      <c r="E55" s="401"/>
      <c r="F55" s="401"/>
      <c r="G55" s="401"/>
      <c r="H55" s="401"/>
      <c r="I55" s="401"/>
      <c r="J55" s="401"/>
      <c r="K55" s="401"/>
      <c r="L55" s="401"/>
      <c r="M55" s="401"/>
      <c r="N55" s="401"/>
      <c r="O55" s="401"/>
      <c r="P55" s="401"/>
      <c r="Q55" s="401"/>
      <c r="R55" s="401"/>
      <c r="S55" s="401"/>
      <c r="T55" s="401"/>
      <c r="U55" s="401"/>
      <c r="V55" s="401"/>
      <c r="W55" s="401"/>
      <c r="X55" s="401"/>
      <c r="Y55" s="401"/>
      <c r="Z55" s="401"/>
      <c r="AA55" s="401"/>
      <c r="AB55" s="401"/>
      <c r="AC55" s="401"/>
      <c r="AD55" s="401"/>
      <c r="AE55" s="401"/>
      <c r="AF55" s="401"/>
      <c r="AG55" s="401"/>
      <c r="AH55" s="401"/>
      <c r="AI55" s="401"/>
      <c r="AJ55" s="401"/>
      <c r="AK55" s="401"/>
      <c r="AL55" s="401"/>
      <c r="AM55" s="401"/>
      <c r="AN55" s="401"/>
      <c r="AO55" s="401"/>
      <c r="AP55" s="401"/>
      <c r="AQ55" s="401"/>
      <c r="AR55" s="401"/>
      <c r="AS55" s="401"/>
      <c r="AT55" s="401"/>
      <c r="AU55" s="401"/>
      <c r="AV55" s="401"/>
      <c r="AW55" s="401"/>
      <c r="AX55" s="403"/>
      <c r="AY55" s="403"/>
      <c r="AZ55" s="403"/>
      <c r="BA55" s="403"/>
      <c r="BB55" s="403"/>
      <c r="BC55" s="403"/>
      <c r="BD55" s="403"/>
      <c r="BE55" s="403"/>
      <c r="BF55" s="403"/>
      <c r="BG55" s="403"/>
      <c r="BH55" s="403"/>
      <c r="BI55" s="403"/>
      <c r="BJ55" s="403"/>
      <c r="BK55" s="403"/>
      <c r="BL55" s="403"/>
      <c r="BM55" s="403"/>
      <c r="BN55" s="403"/>
      <c r="BO55" s="403"/>
      <c r="BP55" s="403"/>
      <c r="BQ55" s="403"/>
      <c r="BR55" s="403"/>
      <c r="BS55" s="403"/>
      <c r="BT55" s="403"/>
      <c r="BU55" s="403"/>
      <c r="BV55" s="403"/>
      <c r="BW55" s="403"/>
      <c r="BX55" s="403"/>
      <c r="BY55" s="403"/>
      <c r="BZ55" s="403"/>
      <c r="CA55" s="403"/>
      <c r="CB55" s="403"/>
      <c r="CC55" s="403"/>
      <c r="CD55" s="403"/>
    </row>
    <row r="56" spans="1:82" ht="30.75" customHeight="1">
      <c r="A56" s="400"/>
      <c r="B56" s="399"/>
      <c r="C56" s="398"/>
      <c r="D56" s="398"/>
      <c r="E56" s="401"/>
      <c r="F56" s="401"/>
      <c r="G56" s="401"/>
      <c r="H56" s="401"/>
      <c r="I56" s="401"/>
      <c r="J56" s="401"/>
      <c r="K56" s="401"/>
      <c r="L56" s="401"/>
      <c r="M56" s="401"/>
      <c r="N56" s="401"/>
      <c r="O56" s="401"/>
      <c r="P56" s="401"/>
      <c r="Q56" s="401"/>
      <c r="R56" s="401"/>
      <c r="S56" s="401"/>
      <c r="T56" s="401"/>
      <c r="U56" s="401"/>
      <c r="V56" s="401"/>
      <c r="W56" s="401"/>
      <c r="X56" s="401"/>
      <c r="Y56" s="401"/>
      <c r="Z56" s="401"/>
      <c r="AA56" s="401"/>
      <c r="AB56" s="401"/>
      <c r="AC56" s="401"/>
      <c r="AD56" s="401"/>
      <c r="AE56" s="401"/>
      <c r="AF56" s="401"/>
      <c r="AG56" s="401"/>
      <c r="AH56" s="401"/>
      <c r="AI56" s="401"/>
      <c r="AJ56" s="401"/>
      <c r="AK56" s="401"/>
      <c r="AL56" s="401"/>
      <c r="AM56" s="401"/>
      <c r="AN56" s="401"/>
      <c r="AO56" s="401"/>
      <c r="AP56" s="401"/>
      <c r="AQ56" s="401"/>
      <c r="AR56" s="401"/>
      <c r="AS56" s="401"/>
      <c r="AT56" s="401"/>
      <c r="AU56" s="401"/>
      <c r="AV56" s="401"/>
      <c r="AW56" s="401"/>
      <c r="AX56" s="403"/>
      <c r="AY56" s="403"/>
      <c r="AZ56" s="403"/>
      <c r="BA56" s="403"/>
      <c r="BB56" s="403"/>
      <c r="BC56" s="403"/>
      <c r="BD56" s="403"/>
      <c r="BE56" s="403"/>
      <c r="BF56" s="403"/>
      <c r="BG56" s="403"/>
      <c r="BH56" s="403"/>
      <c r="BI56" s="403"/>
      <c r="BJ56" s="403"/>
      <c r="BK56" s="403"/>
      <c r="BL56" s="403"/>
      <c r="BM56" s="403"/>
      <c r="BN56" s="403"/>
      <c r="BO56" s="403"/>
      <c r="BP56" s="403"/>
      <c r="BQ56" s="403"/>
      <c r="BR56" s="403"/>
      <c r="BS56" s="403"/>
      <c r="BT56" s="403"/>
      <c r="BU56" s="403"/>
      <c r="BV56" s="403"/>
      <c r="BW56" s="403"/>
      <c r="BX56" s="403"/>
      <c r="BY56" s="403"/>
      <c r="BZ56" s="403"/>
      <c r="CA56" s="403"/>
      <c r="CB56" s="403"/>
      <c r="CC56" s="403"/>
      <c r="CD56" s="403"/>
    </row>
    <row r="57" spans="1:82" ht="30.75" customHeight="1">
      <c r="A57" s="400"/>
      <c r="B57" s="399"/>
      <c r="C57" s="398"/>
      <c r="D57" s="398"/>
      <c r="E57" s="401"/>
      <c r="F57" s="401"/>
      <c r="G57" s="401"/>
      <c r="H57" s="401"/>
      <c r="I57" s="401"/>
      <c r="J57" s="401"/>
      <c r="K57" s="401"/>
      <c r="L57" s="401"/>
      <c r="M57" s="401"/>
      <c r="N57" s="401"/>
      <c r="O57" s="401"/>
      <c r="P57" s="401"/>
      <c r="Q57" s="401"/>
      <c r="R57" s="401"/>
      <c r="S57" s="401"/>
      <c r="T57" s="401"/>
      <c r="U57" s="401"/>
      <c r="V57" s="401"/>
      <c r="W57" s="401"/>
      <c r="X57" s="401"/>
      <c r="Y57" s="401"/>
      <c r="Z57" s="401"/>
      <c r="AA57" s="401"/>
      <c r="AB57" s="401"/>
      <c r="AC57" s="401"/>
      <c r="AD57" s="401"/>
      <c r="AE57" s="401"/>
      <c r="AF57" s="401"/>
      <c r="AG57" s="401"/>
      <c r="AH57" s="401"/>
      <c r="AI57" s="401"/>
      <c r="AJ57" s="401"/>
      <c r="AK57" s="401"/>
      <c r="AL57" s="401"/>
      <c r="AM57" s="401"/>
      <c r="AN57" s="401"/>
      <c r="AO57" s="401"/>
      <c r="AP57" s="401"/>
      <c r="AQ57" s="401"/>
      <c r="AR57" s="401"/>
      <c r="AS57" s="401"/>
      <c r="AT57" s="401"/>
      <c r="AU57" s="401"/>
      <c r="AV57" s="401"/>
      <c r="AW57" s="401"/>
      <c r="AX57" s="403"/>
      <c r="AY57" s="403"/>
      <c r="AZ57" s="403"/>
      <c r="BA57" s="403"/>
      <c r="BB57" s="403"/>
      <c r="BC57" s="403"/>
      <c r="BD57" s="403"/>
      <c r="BE57" s="403"/>
      <c r="BF57" s="403"/>
      <c r="BG57" s="403"/>
      <c r="BH57" s="403"/>
      <c r="BI57" s="403"/>
      <c r="BJ57" s="403"/>
      <c r="BK57" s="403"/>
      <c r="BL57" s="403"/>
      <c r="BM57" s="403"/>
      <c r="BN57" s="403"/>
      <c r="BO57" s="403"/>
      <c r="BP57" s="403"/>
      <c r="BQ57" s="403"/>
      <c r="BR57" s="403"/>
      <c r="BS57" s="403"/>
      <c r="BT57" s="403"/>
      <c r="BU57" s="403"/>
      <c r="BV57" s="403"/>
      <c r="BW57" s="403"/>
      <c r="BX57" s="403"/>
      <c r="BY57" s="403"/>
      <c r="BZ57" s="403"/>
      <c r="CA57" s="403"/>
      <c r="CB57" s="403"/>
      <c r="CC57" s="403"/>
      <c r="CD57" s="403"/>
    </row>
    <row r="58" spans="1:82" ht="30.75" customHeight="1">
      <c r="A58" s="400"/>
      <c r="B58" s="399"/>
      <c r="C58" s="400"/>
      <c r="D58" s="398"/>
      <c r="E58" s="401"/>
      <c r="F58" s="401"/>
      <c r="G58" s="401"/>
      <c r="H58" s="401"/>
      <c r="I58" s="401"/>
      <c r="J58" s="401"/>
      <c r="K58" s="401"/>
      <c r="L58" s="401"/>
      <c r="M58" s="401"/>
      <c r="N58" s="401"/>
      <c r="O58" s="401"/>
      <c r="P58" s="401"/>
      <c r="Q58" s="401"/>
      <c r="R58" s="401"/>
      <c r="S58" s="401"/>
      <c r="T58" s="401"/>
      <c r="U58" s="401"/>
      <c r="V58" s="401"/>
      <c r="W58" s="401"/>
      <c r="X58" s="401"/>
      <c r="Y58" s="401"/>
      <c r="Z58" s="401"/>
      <c r="AA58" s="401"/>
      <c r="AB58" s="401"/>
      <c r="AC58" s="401"/>
      <c r="AD58" s="401"/>
      <c r="AE58" s="401"/>
      <c r="AF58" s="401"/>
      <c r="AG58" s="401"/>
      <c r="AH58" s="401"/>
      <c r="AI58" s="401"/>
      <c r="AJ58" s="401"/>
      <c r="AK58" s="401"/>
      <c r="AL58" s="401"/>
      <c r="AM58" s="401"/>
      <c r="AN58" s="401"/>
      <c r="AO58" s="401"/>
      <c r="AP58" s="401"/>
      <c r="AQ58" s="401"/>
      <c r="AR58" s="401"/>
      <c r="AS58" s="401"/>
      <c r="AT58" s="401"/>
      <c r="AU58" s="401"/>
      <c r="AV58" s="401"/>
      <c r="AW58" s="401"/>
      <c r="AX58" s="403"/>
      <c r="AY58" s="403"/>
      <c r="AZ58" s="403"/>
      <c r="BA58" s="403"/>
      <c r="BB58" s="403"/>
      <c r="BC58" s="403"/>
      <c r="BD58" s="403"/>
      <c r="BE58" s="403"/>
      <c r="BF58" s="403"/>
      <c r="BG58" s="403"/>
      <c r="BH58" s="403"/>
      <c r="BI58" s="403"/>
      <c r="BJ58" s="403"/>
      <c r="BK58" s="403"/>
      <c r="BL58" s="403"/>
      <c r="BM58" s="403"/>
      <c r="BN58" s="403"/>
      <c r="BO58" s="403"/>
      <c r="BP58" s="403"/>
      <c r="BQ58" s="403"/>
      <c r="BR58" s="403"/>
      <c r="BS58" s="403"/>
      <c r="BT58" s="403"/>
      <c r="BU58" s="403"/>
      <c r="BV58" s="403"/>
      <c r="BW58" s="403"/>
      <c r="BX58" s="403"/>
      <c r="BY58" s="403"/>
      <c r="BZ58" s="403"/>
      <c r="CA58" s="403"/>
      <c r="CB58" s="403"/>
      <c r="CC58" s="403"/>
      <c r="CD58" s="403"/>
    </row>
    <row r="59" spans="1:82" ht="30.75" customHeight="1">
      <c r="A59" s="400"/>
      <c r="B59" s="399"/>
      <c r="C59" s="400"/>
      <c r="D59" s="400"/>
      <c r="E59" s="401"/>
      <c r="F59" s="401"/>
      <c r="G59" s="401"/>
      <c r="H59" s="401"/>
      <c r="I59" s="401"/>
      <c r="J59" s="401"/>
      <c r="K59" s="401"/>
      <c r="L59" s="401"/>
      <c r="M59" s="401"/>
      <c r="N59" s="401"/>
      <c r="O59" s="401"/>
      <c r="P59" s="401"/>
      <c r="Q59" s="401"/>
      <c r="R59" s="401"/>
      <c r="S59" s="401"/>
      <c r="T59" s="401"/>
      <c r="U59" s="401"/>
      <c r="V59" s="401"/>
      <c r="W59" s="401"/>
      <c r="X59" s="401"/>
      <c r="Y59" s="401"/>
      <c r="Z59" s="401"/>
      <c r="AA59" s="401"/>
      <c r="AB59" s="401"/>
      <c r="AC59" s="401"/>
      <c r="AD59" s="401"/>
      <c r="AE59" s="401"/>
      <c r="AF59" s="401"/>
      <c r="AG59" s="401"/>
      <c r="AH59" s="401"/>
      <c r="AI59" s="401"/>
      <c r="AJ59" s="401"/>
      <c r="AK59" s="401"/>
      <c r="AL59" s="401"/>
      <c r="AM59" s="401"/>
      <c r="AN59" s="401"/>
      <c r="AO59" s="401"/>
      <c r="AP59" s="401"/>
      <c r="AQ59" s="401"/>
      <c r="AR59" s="401"/>
      <c r="AS59" s="401"/>
      <c r="AT59" s="401"/>
      <c r="AU59" s="401"/>
      <c r="AV59" s="401"/>
      <c r="AW59" s="401"/>
      <c r="AX59" s="403"/>
      <c r="AY59" s="403"/>
      <c r="AZ59" s="403"/>
      <c r="BA59" s="403"/>
      <c r="BB59" s="403"/>
      <c r="BC59" s="403"/>
      <c r="BD59" s="403"/>
      <c r="BE59" s="403"/>
      <c r="BF59" s="403"/>
      <c r="BG59" s="403"/>
      <c r="BH59" s="403"/>
      <c r="BI59" s="403"/>
      <c r="BJ59" s="403"/>
      <c r="BK59" s="403"/>
      <c r="BL59" s="403"/>
      <c r="BM59" s="403"/>
      <c r="BN59" s="403"/>
      <c r="BO59" s="403"/>
      <c r="BP59" s="403"/>
      <c r="BQ59" s="403"/>
      <c r="BR59" s="403"/>
      <c r="BS59" s="403"/>
      <c r="BT59" s="403"/>
      <c r="BU59" s="403"/>
      <c r="BV59" s="403"/>
      <c r="BW59" s="403"/>
      <c r="BX59" s="403"/>
      <c r="BY59" s="403"/>
      <c r="BZ59" s="403"/>
      <c r="CA59" s="403"/>
      <c r="CB59" s="403"/>
      <c r="CC59" s="403"/>
      <c r="CD59" s="403"/>
    </row>
    <row r="60" spans="1:82" ht="30.75" customHeight="1">
      <c r="A60" s="400"/>
      <c r="B60" s="399"/>
      <c r="C60" s="400"/>
      <c r="D60" s="408"/>
      <c r="E60" s="401"/>
      <c r="F60" s="401"/>
      <c r="G60" s="401"/>
      <c r="H60" s="401"/>
      <c r="I60" s="401"/>
      <c r="J60" s="401"/>
      <c r="K60" s="401"/>
      <c r="L60" s="401"/>
      <c r="M60" s="401"/>
      <c r="N60" s="401"/>
      <c r="O60" s="401"/>
      <c r="P60" s="401"/>
      <c r="Q60" s="401"/>
      <c r="R60" s="401"/>
      <c r="S60" s="401"/>
      <c r="T60" s="401"/>
      <c r="U60" s="401"/>
      <c r="V60" s="401"/>
      <c r="W60" s="401"/>
      <c r="X60" s="401"/>
      <c r="Y60" s="401"/>
      <c r="Z60" s="401"/>
      <c r="AA60" s="401"/>
      <c r="AB60" s="401"/>
      <c r="AC60" s="401"/>
      <c r="AD60" s="401"/>
      <c r="AE60" s="401"/>
      <c r="AF60" s="401"/>
      <c r="AG60" s="401"/>
      <c r="AH60" s="401"/>
      <c r="AI60" s="401"/>
      <c r="AJ60" s="401"/>
      <c r="AK60" s="401"/>
      <c r="AL60" s="401"/>
      <c r="AM60" s="401"/>
      <c r="AN60" s="401"/>
      <c r="AO60" s="401"/>
      <c r="AP60" s="401"/>
      <c r="AQ60" s="401"/>
      <c r="AR60" s="401"/>
      <c r="AS60" s="401"/>
      <c r="AT60" s="401"/>
      <c r="AU60" s="401"/>
      <c r="AV60" s="401"/>
      <c r="AW60" s="401"/>
      <c r="AX60" s="403"/>
      <c r="AY60" s="403"/>
      <c r="AZ60" s="403"/>
      <c r="BA60" s="403"/>
      <c r="BB60" s="403"/>
      <c r="BC60" s="403"/>
      <c r="BD60" s="403"/>
      <c r="BE60" s="403"/>
      <c r="BF60" s="403"/>
      <c r="BG60" s="403"/>
      <c r="BH60" s="403"/>
      <c r="BI60" s="403"/>
      <c r="BJ60" s="403"/>
      <c r="BK60" s="403"/>
      <c r="BL60" s="403"/>
      <c r="BM60" s="403"/>
      <c r="BN60" s="403"/>
      <c r="BO60" s="403"/>
      <c r="BP60" s="403"/>
      <c r="BQ60" s="403"/>
      <c r="BR60" s="403"/>
      <c r="BS60" s="403"/>
      <c r="BT60" s="403"/>
      <c r="BU60" s="403"/>
      <c r="BV60" s="403"/>
      <c r="BW60" s="403"/>
      <c r="BX60" s="403"/>
      <c r="BY60" s="403"/>
      <c r="BZ60" s="403"/>
      <c r="CA60" s="403"/>
      <c r="CB60" s="403"/>
      <c r="CC60" s="403"/>
      <c r="CD60" s="403"/>
    </row>
    <row r="61" spans="1:82" ht="30.75" customHeight="1">
      <c r="A61" s="400"/>
      <c r="B61" s="399"/>
      <c r="C61" s="400"/>
      <c r="D61" s="400"/>
      <c r="E61" s="401"/>
      <c r="F61" s="401"/>
      <c r="G61" s="401"/>
      <c r="H61" s="401"/>
      <c r="I61" s="401"/>
      <c r="J61" s="401"/>
      <c r="K61" s="401"/>
      <c r="L61" s="401"/>
      <c r="M61" s="401"/>
      <c r="N61" s="401"/>
      <c r="O61" s="401"/>
      <c r="P61" s="401"/>
      <c r="Q61" s="401"/>
      <c r="R61" s="401"/>
      <c r="S61" s="401"/>
      <c r="T61" s="401"/>
      <c r="U61" s="401"/>
      <c r="V61" s="401"/>
      <c r="W61" s="401"/>
      <c r="X61" s="401"/>
      <c r="Y61" s="401"/>
      <c r="Z61" s="401"/>
      <c r="AA61" s="401"/>
      <c r="AB61" s="401"/>
      <c r="AC61" s="401"/>
      <c r="AD61" s="401"/>
      <c r="AE61" s="401"/>
      <c r="AF61" s="401"/>
      <c r="AG61" s="401"/>
      <c r="AH61" s="401"/>
      <c r="AI61" s="401"/>
      <c r="AJ61" s="401"/>
      <c r="AK61" s="401"/>
      <c r="AL61" s="401"/>
      <c r="AM61" s="401"/>
      <c r="AN61" s="401"/>
      <c r="AO61" s="401"/>
      <c r="AP61" s="401"/>
      <c r="AQ61" s="401"/>
      <c r="AR61" s="401"/>
      <c r="AS61" s="401"/>
      <c r="AT61" s="401"/>
      <c r="AU61" s="401"/>
      <c r="AV61" s="401"/>
      <c r="AW61" s="401"/>
      <c r="AX61" s="403"/>
      <c r="AY61" s="403"/>
      <c r="AZ61" s="403"/>
      <c r="BA61" s="403"/>
      <c r="BB61" s="403"/>
      <c r="BC61" s="403"/>
      <c r="BD61" s="403"/>
      <c r="BE61" s="403"/>
      <c r="BF61" s="403"/>
      <c r="BG61" s="403"/>
      <c r="BH61" s="403"/>
      <c r="BI61" s="403"/>
      <c r="BJ61" s="403"/>
      <c r="BK61" s="403"/>
      <c r="BL61" s="403"/>
      <c r="BM61" s="403"/>
      <c r="BN61" s="403"/>
      <c r="BO61" s="403"/>
      <c r="BP61" s="403"/>
      <c r="BQ61" s="403"/>
      <c r="BR61" s="403"/>
      <c r="BS61" s="403"/>
      <c r="BT61" s="403"/>
      <c r="BU61" s="403"/>
      <c r="BV61" s="403"/>
      <c r="BW61" s="403"/>
      <c r="BX61" s="403"/>
      <c r="BY61" s="403"/>
      <c r="BZ61" s="403"/>
      <c r="CA61" s="403"/>
      <c r="CB61" s="403"/>
      <c r="CC61" s="403"/>
      <c r="CD61" s="403"/>
    </row>
    <row r="62" spans="1:82" ht="30.75" customHeight="1">
      <c r="A62" s="400"/>
      <c r="B62" s="399"/>
      <c r="C62" s="400"/>
      <c r="D62" s="400"/>
      <c r="E62" s="409"/>
      <c r="F62" s="401"/>
      <c r="G62" s="401"/>
      <c r="H62" s="401"/>
      <c r="I62" s="401"/>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K62" s="401"/>
      <c r="AL62" s="401"/>
      <c r="AM62" s="401"/>
      <c r="AN62" s="401"/>
      <c r="AO62" s="401"/>
      <c r="AP62" s="401"/>
      <c r="AQ62" s="401"/>
      <c r="AR62" s="401"/>
      <c r="AS62" s="401"/>
      <c r="AT62" s="401"/>
      <c r="AU62" s="401"/>
      <c r="AV62" s="401"/>
      <c r="AW62" s="401"/>
      <c r="AX62" s="403"/>
      <c r="AY62" s="403"/>
      <c r="AZ62" s="403"/>
      <c r="BA62" s="403"/>
      <c r="BB62" s="403"/>
      <c r="BC62" s="403"/>
      <c r="BD62" s="403"/>
      <c r="BE62" s="403"/>
      <c r="BF62" s="403"/>
      <c r="BG62" s="403"/>
      <c r="BH62" s="403"/>
      <c r="BI62" s="403"/>
      <c r="BJ62" s="403"/>
      <c r="BK62" s="403"/>
      <c r="BL62" s="403"/>
      <c r="BM62" s="403"/>
      <c r="BN62" s="403"/>
      <c r="BO62" s="403"/>
      <c r="BP62" s="403"/>
      <c r="BQ62" s="403"/>
      <c r="BR62" s="403"/>
      <c r="BS62" s="403"/>
      <c r="BT62" s="403"/>
      <c r="BU62" s="403"/>
      <c r="BV62" s="403"/>
      <c r="BW62" s="403"/>
      <c r="BX62" s="403"/>
      <c r="BY62" s="403"/>
      <c r="BZ62" s="403"/>
      <c r="CA62" s="403"/>
      <c r="CB62" s="403"/>
      <c r="CC62" s="403"/>
      <c r="CD62" s="403"/>
    </row>
    <row r="63" spans="1:82" ht="30.75" customHeight="1">
      <c r="A63" s="400"/>
      <c r="B63" s="399"/>
      <c r="C63" s="400"/>
      <c r="D63" s="400"/>
      <c r="E63" s="401"/>
      <c r="F63" s="401"/>
      <c r="G63" s="401"/>
      <c r="H63" s="401"/>
      <c r="I63" s="401"/>
      <c r="J63" s="401"/>
      <c r="K63" s="401"/>
      <c r="L63" s="401"/>
      <c r="M63" s="401"/>
      <c r="N63" s="401"/>
      <c r="O63" s="401"/>
      <c r="P63" s="401"/>
      <c r="Q63" s="401"/>
      <c r="R63" s="401"/>
      <c r="S63" s="401"/>
      <c r="T63" s="401"/>
      <c r="U63" s="401"/>
      <c r="V63" s="401"/>
      <c r="W63" s="401"/>
      <c r="X63" s="401"/>
      <c r="Y63" s="401"/>
      <c r="Z63" s="401"/>
      <c r="AA63" s="401"/>
      <c r="AB63" s="401"/>
      <c r="AC63" s="401"/>
      <c r="AD63" s="401"/>
      <c r="AE63" s="401"/>
      <c r="AF63" s="401"/>
      <c r="AG63" s="401"/>
      <c r="AH63" s="401"/>
      <c r="AI63" s="401"/>
      <c r="AJ63" s="401"/>
      <c r="AK63" s="401"/>
      <c r="AL63" s="401"/>
      <c r="AM63" s="401"/>
      <c r="AN63" s="401"/>
      <c r="AO63" s="401"/>
      <c r="AP63" s="401"/>
      <c r="AQ63" s="401"/>
      <c r="AR63" s="401"/>
      <c r="AS63" s="401"/>
      <c r="AT63" s="401"/>
      <c r="AU63" s="401"/>
      <c r="AV63" s="401"/>
      <c r="AW63" s="401"/>
      <c r="AX63" s="403"/>
      <c r="AY63" s="403"/>
      <c r="AZ63" s="403"/>
      <c r="BA63" s="403"/>
      <c r="BB63" s="403"/>
      <c r="BC63" s="403"/>
      <c r="BD63" s="403"/>
      <c r="BE63" s="403"/>
      <c r="BF63" s="403"/>
      <c r="BG63" s="403"/>
      <c r="BH63" s="403"/>
      <c r="BI63" s="403"/>
      <c r="BJ63" s="403"/>
      <c r="BK63" s="403"/>
      <c r="BL63" s="403"/>
      <c r="BM63" s="403"/>
      <c r="BN63" s="403"/>
      <c r="BO63" s="403"/>
      <c r="BP63" s="403"/>
      <c r="BQ63" s="403"/>
      <c r="BR63" s="403"/>
      <c r="BS63" s="403"/>
      <c r="BT63" s="403"/>
      <c r="BU63" s="403"/>
      <c r="BV63" s="403"/>
      <c r="BW63" s="403"/>
      <c r="BX63" s="403"/>
      <c r="BY63" s="403"/>
      <c r="BZ63" s="403"/>
      <c r="CA63" s="403"/>
      <c r="CB63" s="403"/>
      <c r="CC63" s="403"/>
      <c r="CD63" s="403"/>
    </row>
    <row r="64" spans="1:82" ht="30.75" customHeight="1">
      <c r="A64" s="400"/>
      <c r="B64" s="399"/>
      <c r="C64" s="400"/>
      <c r="D64" s="400"/>
      <c r="E64" s="401"/>
      <c r="F64" s="401"/>
      <c r="G64" s="401"/>
      <c r="H64" s="401"/>
      <c r="I64" s="401"/>
      <c r="J64" s="401"/>
      <c r="K64" s="401"/>
      <c r="L64" s="401"/>
      <c r="M64" s="401"/>
      <c r="N64" s="401"/>
      <c r="O64" s="401"/>
      <c r="P64" s="401"/>
      <c r="Q64" s="401"/>
      <c r="R64" s="401"/>
      <c r="S64" s="401"/>
      <c r="T64" s="401"/>
      <c r="U64" s="401"/>
      <c r="V64" s="401"/>
      <c r="W64" s="401"/>
      <c r="X64" s="401"/>
      <c r="Y64" s="401"/>
      <c r="Z64" s="401"/>
      <c r="AA64" s="401"/>
      <c r="AB64" s="401"/>
      <c r="AC64" s="401"/>
      <c r="AD64" s="401"/>
      <c r="AE64" s="401"/>
      <c r="AF64" s="401"/>
      <c r="AG64" s="401"/>
      <c r="AH64" s="401"/>
      <c r="AI64" s="401"/>
      <c r="AJ64" s="401"/>
      <c r="AK64" s="401"/>
      <c r="AL64" s="401"/>
      <c r="AM64" s="401"/>
      <c r="AN64" s="401"/>
      <c r="AO64" s="401"/>
      <c r="AP64" s="401"/>
      <c r="AQ64" s="401"/>
      <c r="AR64" s="401"/>
      <c r="AS64" s="401"/>
      <c r="AT64" s="401"/>
      <c r="AU64" s="401"/>
      <c r="AV64" s="401"/>
      <c r="AW64" s="401"/>
      <c r="AX64" s="403"/>
      <c r="AY64" s="403"/>
      <c r="AZ64" s="403"/>
      <c r="BA64" s="403"/>
      <c r="BB64" s="403"/>
      <c r="BC64" s="403"/>
      <c r="BD64" s="403"/>
      <c r="BE64" s="403"/>
      <c r="BF64" s="403"/>
      <c r="BG64" s="403"/>
      <c r="BH64" s="403"/>
      <c r="BI64" s="403"/>
      <c r="BJ64" s="403"/>
      <c r="BK64" s="403"/>
      <c r="BL64" s="403"/>
      <c r="BM64" s="403"/>
      <c r="BN64" s="403"/>
      <c r="BO64" s="403"/>
      <c r="BP64" s="403"/>
      <c r="BQ64" s="403"/>
      <c r="BR64" s="403"/>
      <c r="BS64" s="403"/>
      <c r="BT64" s="403"/>
      <c r="BU64" s="403"/>
      <c r="BV64" s="403"/>
      <c r="BW64" s="403"/>
      <c r="BX64" s="403"/>
      <c r="BY64" s="403"/>
      <c r="BZ64" s="403"/>
      <c r="CA64" s="403"/>
      <c r="CB64" s="403"/>
      <c r="CC64" s="403"/>
      <c r="CD64" s="403"/>
    </row>
    <row r="65" spans="1:82" ht="30.75" customHeight="1">
      <c r="A65" s="400"/>
      <c r="B65" s="399"/>
      <c r="C65" s="400"/>
      <c r="D65" s="400"/>
      <c r="E65" s="409"/>
      <c r="F65" s="401"/>
      <c r="G65" s="401"/>
      <c r="H65" s="401"/>
      <c r="I65" s="401"/>
      <c r="J65" s="401"/>
      <c r="K65" s="401"/>
      <c r="L65" s="401"/>
      <c r="M65" s="401"/>
      <c r="N65" s="401"/>
      <c r="O65" s="401"/>
      <c r="P65" s="401"/>
      <c r="Q65" s="401"/>
      <c r="R65" s="401"/>
      <c r="S65" s="401"/>
      <c r="T65" s="401"/>
      <c r="U65" s="401"/>
      <c r="V65" s="401"/>
      <c r="W65" s="401"/>
      <c r="X65" s="401"/>
      <c r="Y65" s="401"/>
      <c r="Z65" s="401"/>
      <c r="AA65" s="401"/>
      <c r="AB65" s="401"/>
      <c r="AC65" s="401"/>
      <c r="AD65" s="401"/>
      <c r="AE65" s="401"/>
      <c r="AF65" s="401"/>
      <c r="AG65" s="401"/>
      <c r="AH65" s="401"/>
      <c r="AI65" s="401"/>
      <c r="AJ65" s="401"/>
      <c r="AK65" s="401"/>
      <c r="AL65" s="401"/>
      <c r="AM65" s="401"/>
      <c r="AN65" s="401"/>
      <c r="AO65" s="401"/>
      <c r="AP65" s="401"/>
      <c r="AQ65" s="401"/>
      <c r="AR65" s="401"/>
      <c r="AS65" s="401"/>
      <c r="AT65" s="401"/>
      <c r="AU65" s="401"/>
      <c r="AV65" s="401"/>
      <c r="AW65" s="401"/>
      <c r="AX65" s="403"/>
      <c r="AY65" s="403"/>
      <c r="AZ65" s="403"/>
      <c r="BA65" s="403"/>
      <c r="BB65" s="403"/>
      <c r="BC65" s="403"/>
      <c r="BD65" s="403"/>
      <c r="BE65" s="403"/>
      <c r="BF65" s="403"/>
      <c r="BG65" s="403"/>
      <c r="BH65" s="403"/>
      <c r="BI65" s="403"/>
      <c r="BJ65" s="403"/>
      <c r="BK65" s="403"/>
      <c r="BL65" s="403"/>
      <c r="BM65" s="403"/>
      <c r="BN65" s="403"/>
      <c r="BO65" s="403"/>
      <c r="BP65" s="403"/>
      <c r="BQ65" s="403"/>
      <c r="BR65" s="403"/>
      <c r="BS65" s="403"/>
      <c r="BT65" s="403"/>
      <c r="BU65" s="403"/>
      <c r="BV65" s="403"/>
      <c r="BW65" s="403"/>
      <c r="BX65" s="403"/>
      <c r="BY65" s="403"/>
      <c r="BZ65" s="403"/>
      <c r="CA65" s="403"/>
      <c r="CB65" s="403"/>
      <c r="CC65" s="403"/>
      <c r="CD65" s="403"/>
    </row>
    <row r="66" spans="1:82" ht="30.75" customHeight="1">
      <c r="A66" s="400"/>
      <c r="B66" s="399"/>
      <c r="C66" s="400"/>
      <c r="D66" s="400"/>
      <c r="E66" s="401"/>
      <c r="F66" s="401"/>
      <c r="G66" s="401"/>
      <c r="H66" s="401"/>
      <c r="I66" s="401"/>
      <c r="J66" s="401"/>
      <c r="K66" s="401"/>
      <c r="L66" s="401"/>
      <c r="M66" s="401"/>
      <c r="N66" s="401"/>
      <c r="O66" s="401"/>
      <c r="P66" s="401"/>
      <c r="Q66" s="401"/>
      <c r="R66" s="401"/>
      <c r="S66" s="401"/>
      <c r="T66" s="401"/>
      <c r="U66" s="401"/>
      <c r="V66" s="401"/>
      <c r="W66" s="401"/>
      <c r="X66" s="401"/>
      <c r="Y66" s="401"/>
      <c r="Z66" s="401"/>
      <c r="AA66" s="401"/>
      <c r="AB66" s="401"/>
      <c r="AC66" s="401"/>
      <c r="AD66" s="401"/>
      <c r="AE66" s="401"/>
      <c r="AF66" s="401"/>
      <c r="AG66" s="401"/>
      <c r="AH66" s="401"/>
      <c r="AI66" s="401"/>
      <c r="AJ66" s="401"/>
      <c r="AK66" s="401"/>
      <c r="AL66" s="401"/>
      <c r="AM66" s="401"/>
      <c r="AN66" s="401"/>
      <c r="AO66" s="401"/>
      <c r="AP66" s="401"/>
      <c r="AQ66" s="401"/>
      <c r="AR66" s="401"/>
      <c r="AS66" s="401"/>
      <c r="AT66" s="401"/>
      <c r="AU66" s="401"/>
      <c r="AV66" s="401"/>
      <c r="AW66" s="401"/>
      <c r="AX66" s="403"/>
      <c r="AY66" s="403"/>
      <c r="AZ66" s="403"/>
      <c r="BA66" s="403"/>
      <c r="BB66" s="403"/>
      <c r="BC66" s="403"/>
      <c r="BD66" s="403"/>
      <c r="BE66" s="403"/>
      <c r="BF66" s="403"/>
      <c r="BG66" s="403"/>
      <c r="BH66" s="403"/>
      <c r="BI66" s="403"/>
      <c r="BJ66" s="403"/>
      <c r="BK66" s="403"/>
      <c r="BL66" s="403"/>
      <c r="BM66" s="403"/>
      <c r="BN66" s="403"/>
      <c r="BO66" s="403"/>
      <c r="BP66" s="403"/>
      <c r="BQ66" s="403"/>
      <c r="BR66" s="403"/>
      <c r="BS66" s="403"/>
      <c r="BT66" s="403"/>
      <c r="BU66" s="403"/>
      <c r="BV66" s="403"/>
      <c r="BW66" s="403"/>
      <c r="BX66" s="403"/>
      <c r="BY66" s="403"/>
      <c r="BZ66" s="403"/>
      <c r="CA66" s="403"/>
      <c r="CB66" s="403"/>
      <c r="CC66" s="403"/>
      <c r="CD66" s="403"/>
    </row>
    <row r="67" spans="1:82" ht="30.75" customHeight="1">
      <c r="A67" s="400"/>
      <c r="B67" s="399"/>
      <c r="C67" s="400"/>
      <c r="D67" s="407"/>
      <c r="E67" s="409"/>
      <c r="F67" s="410"/>
      <c r="G67" s="410"/>
      <c r="H67" s="410"/>
      <c r="I67" s="410"/>
      <c r="J67" s="410"/>
      <c r="K67" s="410"/>
      <c r="L67" s="410"/>
      <c r="M67" s="410"/>
      <c r="N67" s="410"/>
      <c r="O67" s="410"/>
      <c r="P67" s="410"/>
      <c r="Q67" s="410"/>
      <c r="R67" s="410"/>
      <c r="S67" s="410"/>
      <c r="T67" s="410"/>
      <c r="U67" s="410"/>
      <c r="V67" s="410"/>
      <c r="W67" s="410"/>
      <c r="X67" s="410"/>
      <c r="Y67" s="410"/>
      <c r="Z67" s="410"/>
      <c r="AA67" s="410"/>
      <c r="AB67" s="410"/>
      <c r="AC67" s="410"/>
      <c r="AD67" s="410"/>
      <c r="AE67" s="410"/>
      <c r="AF67" s="410"/>
      <c r="AG67" s="410"/>
      <c r="AH67" s="410"/>
      <c r="AI67" s="410"/>
      <c r="AJ67" s="410"/>
      <c r="AK67" s="410"/>
      <c r="AL67" s="410"/>
      <c r="AM67" s="410"/>
      <c r="AN67" s="410"/>
      <c r="AO67" s="410"/>
      <c r="AP67" s="410"/>
      <c r="AQ67" s="410"/>
      <c r="AR67" s="410"/>
      <c r="AS67" s="410"/>
      <c r="AT67" s="410"/>
      <c r="AU67" s="410"/>
      <c r="AV67" s="410"/>
      <c r="AW67" s="410"/>
      <c r="AX67" s="403"/>
      <c r="AY67" s="403"/>
      <c r="AZ67" s="403"/>
      <c r="BA67" s="403"/>
      <c r="BB67" s="403"/>
      <c r="BC67" s="403"/>
      <c r="BD67" s="403"/>
      <c r="BE67" s="403"/>
      <c r="BF67" s="403"/>
      <c r="BG67" s="403"/>
      <c r="BH67" s="403"/>
      <c r="BI67" s="403"/>
      <c r="BJ67" s="403"/>
      <c r="BK67" s="403"/>
      <c r="BL67" s="403"/>
      <c r="BM67" s="403"/>
      <c r="BN67" s="403"/>
      <c r="BO67" s="403"/>
      <c r="BP67" s="403"/>
      <c r="BQ67" s="403"/>
      <c r="BR67" s="403"/>
      <c r="BS67" s="403"/>
      <c r="BT67" s="403"/>
      <c r="BU67" s="403"/>
      <c r="BV67" s="403"/>
      <c r="BW67" s="403"/>
      <c r="BX67" s="403"/>
      <c r="BY67" s="403"/>
      <c r="BZ67" s="403"/>
      <c r="CA67" s="403"/>
      <c r="CB67" s="403"/>
      <c r="CC67" s="403"/>
      <c r="CD67" s="403"/>
    </row>
    <row r="68" spans="1:82" ht="30.75" customHeight="1">
      <c r="A68" s="400"/>
      <c r="B68" s="399"/>
      <c r="C68" s="400"/>
      <c r="D68" s="400"/>
      <c r="E68" s="401"/>
      <c r="F68" s="401"/>
      <c r="G68" s="401"/>
      <c r="H68" s="401"/>
      <c r="I68" s="401"/>
      <c r="J68" s="401"/>
      <c r="K68" s="401"/>
      <c r="L68" s="401"/>
      <c r="M68" s="401"/>
      <c r="N68" s="401"/>
      <c r="O68" s="401"/>
      <c r="P68" s="401"/>
      <c r="Q68" s="401"/>
      <c r="R68" s="401"/>
      <c r="S68" s="401"/>
      <c r="T68" s="401"/>
      <c r="U68" s="401"/>
      <c r="V68" s="401"/>
      <c r="W68" s="401"/>
      <c r="X68" s="401"/>
      <c r="Y68" s="401"/>
      <c r="Z68" s="401"/>
      <c r="AA68" s="401"/>
      <c r="AB68" s="401"/>
      <c r="AC68" s="401"/>
      <c r="AD68" s="401"/>
      <c r="AE68" s="401"/>
      <c r="AF68" s="401"/>
      <c r="AG68" s="401"/>
      <c r="AH68" s="401"/>
      <c r="AI68" s="401"/>
      <c r="AJ68" s="401"/>
      <c r="AK68" s="401"/>
      <c r="AL68" s="401"/>
      <c r="AM68" s="401"/>
      <c r="AN68" s="401"/>
      <c r="AO68" s="401"/>
      <c r="AP68" s="401"/>
      <c r="AQ68" s="401"/>
      <c r="AR68" s="401"/>
      <c r="AS68" s="401"/>
      <c r="AT68" s="401"/>
      <c r="AU68" s="401"/>
      <c r="AV68" s="401"/>
      <c r="AW68" s="401"/>
      <c r="AX68" s="403"/>
      <c r="AY68" s="403"/>
      <c r="AZ68" s="403"/>
      <c r="BA68" s="403"/>
      <c r="BB68" s="403"/>
      <c r="BC68" s="403"/>
      <c r="BD68" s="403"/>
      <c r="BE68" s="403"/>
      <c r="BF68" s="403"/>
      <c r="BG68" s="403"/>
      <c r="BH68" s="403"/>
      <c r="BI68" s="403"/>
      <c r="BJ68" s="403"/>
      <c r="BK68" s="403"/>
      <c r="BL68" s="403"/>
      <c r="BM68" s="403"/>
      <c r="BN68" s="403"/>
      <c r="BO68" s="403"/>
      <c r="BP68" s="403"/>
      <c r="BQ68" s="403"/>
      <c r="BR68" s="403"/>
      <c r="BS68" s="403"/>
      <c r="BT68" s="403"/>
      <c r="BU68" s="403"/>
      <c r="BV68" s="403"/>
      <c r="BW68" s="403"/>
      <c r="BX68" s="403"/>
      <c r="BY68" s="403"/>
      <c r="BZ68" s="403"/>
      <c r="CA68" s="403"/>
      <c r="CB68" s="403"/>
      <c r="CC68" s="403"/>
      <c r="CD68" s="403"/>
    </row>
    <row r="69" spans="1:82" ht="30.75" customHeight="1">
      <c r="A69" s="400"/>
      <c r="B69" s="399"/>
      <c r="C69" s="400"/>
      <c r="D69" s="400"/>
      <c r="E69" s="401"/>
      <c r="F69" s="401"/>
      <c r="G69" s="401"/>
      <c r="H69" s="401"/>
      <c r="I69" s="401"/>
      <c r="J69" s="401"/>
      <c r="K69" s="401"/>
      <c r="L69" s="401"/>
      <c r="M69" s="401"/>
      <c r="N69" s="401"/>
      <c r="O69" s="401"/>
      <c r="P69" s="401"/>
      <c r="Q69" s="401"/>
      <c r="R69" s="401"/>
      <c r="S69" s="401"/>
      <c r="T69" s="401"/>
      <c r="U69" s="401"/>
      <c r="V69" s="401"/>
      <c r="W69" s="401"/>
      <c r="X69" s="401"/>
      <c r="Y69" s="401"/>
      <c r="Z69" s="401"/>
      <c r="AA69" s="401"/>
      <c r="AB69" s="401"/>
      <c r="AC69" s="401"/>
      <c r="AD69" s="401"/>
      <c r="AE69" s="401"/>
      <c r="AF69" s="401"/>
      <c r="AG69" s="401"/>
      <c r="AH69" s="401"/>
      <c r="AI69" s="401"/>
      <c r="AJ69" s="401"/>
      <c r="AK69" s="401"/>
      <c r="AL69" s="401"/>
      <c r="AM69" s="401"/>
      <c r="AN69" s="401"/>
      <c r="AO69" s="401"/>
      <c r="AP69" s="401"/>
      <c r="AQ69" s="401"/>
      <c r="AR69" s="401"/>
      <c r="AS69" s="401"/>
      <c r="AT69" s="401"/>
      <c r="AU69" s="401"/>
      <c r="AV69" s="401"/>
      <c r="AW69" s="401"/>
      <c r="AX69" s="403"/>
      <c r="AY69" s="403"/>
      <c r="AZ69" s="403"/>
      <c r="BA69" s="403"/>
      <c r="BB69" s="403"/>
      <c r="BC69" s="403"/>
      <c r="BD69" s="403"/>
      <c r="BE69" s="403"/>
      <c r="BF69" s="403"/>
      <c r="BG69" s="403"/>
      <c r="BH69" s="403"/>
      <c r="BI69" s="403"/>
      <c r="BJ69" s="403"/>
      <c r="BK69" s="403"/>
      <c r="BL69" s="403"/>
      <c r="BM69" s="403"/>
      <c r="BN69" s="403"/>
      <c r="BO69" s="403"/>
      <c r="BP69" s="403"/>
      <c r="BQ69" s="403"/>
      <c r="BR69" s="403"/>
      <c r="BS69" s="403"/>
      <c r="BT69" s="403"/>
      <c r="BU69" s="403"/>
      <c r="BV69" s="403"/>
      <c r="BW69" s="403"/>
      <c r="BX69" s="403"/>
      <c r="BY69" s="403"/>
      <c r="BZ69" s="403"/>
      <c r="CA69" s="403"/>
      <c r="CB69" s="403"/>
      <c r="CC69" s="403"/>
      <c r="CD69" s="403"/>
    </row>
    <row r="70" spans="1:82" ht="30.75" customHeight="1">
      <c r="A70" s="400"/>
      <c r="B70" s="399"/>
      <c r="C70" s="398"/>
      <c r="D70" s="400"/>
      <c r="E70" s="401"/>
      <c r="F70" s="401"/>
      <c r="G70" s="401"/>
      <c r="H70" s="401"/>
      <c r="I70" s="401"/>
      <c r="J70" s="401"/>
      <c r="K70" s="401"/>
      <c r="L70" s="401"/>
      <c r="M70" s="401"/>
      <c r="N70" s="401"/>
      <c r="O70" s="401"/>
      <c r="P70" s="401"/>
      <c r="Q70" s="401"/>
      <c r="R70" s="401"/>
      <c r="S70" s="401"/>
      <c r="T70" s="401"/>
      <c r="U70" s="401"/>
      <c r="V70" s="401"/>
      <c r="W70" s="401"/>
      <c r="X70" s="401"/>
      <c r="Y70" s="401"/>
      <c r="Z70" s="401"/>
      <c r="AA70" s="401"/>
      <c r="AB70" s="401"/>
      <c r="AC70" s="401"/>
      <c r="AD70" s="401"/>
      <c r="AE70" s="401"/>
      <c r="AF70" s="401"/>
      <c r="AG70" s="401"/>
      <c r="AH70" s="401"/>
      <c r="AI70" s="401"/>
      <c r="AJ70" s="401"/>
      <c r="AK70" s="401"/>
      <c r="AL70" s="401"/>
      <c r="AM70" s="401"/>
      <c r="AN70" s="401"/>
      <c r="AO70" s="401"/>
      <c r="AP70" s="401"/>
      <c r="AQ70" s="401"/>
      <c r="AR70" s="401"/>
      <c r="AS70" s="401"/>
      <c r="AT70" s="401"/>
      <c r="AU70" s="401"/>
      <c r="AV70" s="401"/>
      <c r="AW70" s="401"/>
      <c r="AX70" s="403"/>
      <c r="AY70" s="403"/>
      <c r="AZ70" s="403"/>
      <c r="BA70" s="403"/>
      <c r="BB70" s="403"/>
      <c r="BC70" s="403"/>
      <c r="BD70" s="403"/>
      <c r="BE70" s="403"/>
      <c r="BF70" s="403"/>
      <c r="BG70" s="403"/>
      <c r="BH70" s="403"/>
      <c r="BI70" s="403"/>
      <c r="BJ70" s="403"/>
      <c r="BK70" s="403"/>
      <c r="BL70" s="403"/>
      <c r="BM70" s="403"/>
      <c r="BN70" s="403"/>
      <c r="BO70" s="403"/>
      <c r="BP70" s="403"/>
      <c r="BQ70" s="403"/>
      <c r="BR70" s="403"/>
      <c r="BS70" s="403"/>
      <c r="BT70" s="403"/>
      <c r="BU70" s="403"/>
      <c r="BV70" s="403"/>
      <c r="BW70" s="403"/>
      <c r="BX70" s="403"/>
      <c r="BY70" s="403"/>
      <c r="BZ70" s="403"/>
      <c r="CA70" s="403"/>
      <c r="CB70" s="403"/>
      <c r="CC70" s="403"/>
      <c r="CD70" s="403"/>
    </row>
    <row r="71" spans="1:82" ht="30.75" customHeight="1">
      <c r="A71" s="400"/>
      <c r="B71" s="399"/>
      <c r="C71" s="400"/>
      <c r="D71" s="400"/>
      <c r="E71" s="401"/>
      <c r="F71" s="401"/>
      <c r="G71" s="401"/>
      <c r="H71" s="401"/>
      <c r="I71" s="401"/>
      <c r="J71" s="401"/>
      <c r="K71" s="401"/>
      <c r="L71" s="401"/>
      <c r="M71" s="401"/>
      <c r="N71" s="401"/>
      <c r="O71" s="401"/>
      <c r="P71" s="401"/>
      <c r="Q71" s="401"/>
      <c r="R71" s="401"/>
      <c r="S71" s="401"/>
      <c r="T71" s="401"/>
      <c r="U71" s="401"/>
      <c r="V71" s="401"/>
      <c r="W71" s="401"/>
      <c r="X71" s="401"/>
      <c r="Y71" s="401"/>
      <c r="Z71" s="401"/>
      <c r="AA71" s="401"/>
      <c r="AB71" s="401"/>
      <c r="AC71" s="401"/>
      <c r="AD71" s="401"/>
      <c r="AE71" s="401"/>
      <c r="AF71" s="401"/>
      <c r="AG71" s="401"/>
      <c r="AH71" s="401"/>
      <c r="AI71" s="401"/>
      <c r="AJ71" s="401"/>
      <c r="AK71" s="401"/>
      <c r="AL71" s="401"/>
      <c r="AM71" s="401"/>
      <c r="AN71" s="401"/>
      <c r="AO71" s="401"/>
      <c r="AP71" s="401"/>
      <c r="AQ71" s="401"/>
      <c r="AR71" s="401"/>
      <c r="AS71" s="401"/>
      <c r="AT71" s="401"/>
      <c r="AU71" s="401"/>
      <c r="AV71" s="401"/>
      <c r="AW71" s="401"/>
      <c r="AX71" s="403"/>
      <c r="AY71" s="403"/>
      <c r="AZ71" s="403"/>
      <c r="BA71" s="403"/>
      <c r="BB71" s="403"/>
      <c r="BC71" s="403"/>
      <c r="BD71" s="403"/>
      <c r="BE71" s="403"/>
      <c r="BF71" s="403"/>
      <c r="BG71" s="403"/>
      <c r="BH71" s="403"/>
      <c r="BI71" s="403"/>
      <c r="BJ71" s="403"/>
      <c r="BK71" s="403"/>
      <c r="BL71" s="403"/>
      <c r="BM71" s="403"/>
      <c r="BN71" s="403"/>
      <c r="BO71" s="403"/>
      <c r="BP71" s="403"/>
      <c r="BQ71" s="403"/>
      <c r="BR71" s="403"/>
      <c r="BS71" s="403"/>
      <c r="BT71" s="403"/>
      <c r="BU71" s="403"/>
      <c r="BV71" s="403"/>
      <c r="BW71" s="403"/>
      <c r="BX71" s="403"/>
      <c r="BY71" s="403"/>
      <c r="BZ71" s="403"/>
      <c r="CA71" s="403"/>
      <c r="CB71" s="403"/>
      <c r="CC71" s="403"/>
      <c r="CD71" s="403"/>
    </row>
    <row r="72" spans="1:82" ht="30.75" customHeight="1">
      <c r="A72" s="400"/>
      <c r="B72" s="399"/>
      <c r="C72" s="400"/>
      <c r="D72" s="400"/>
      <c r="E72" s="401"/>
      <c r="F72" s="401"/>
      <c r="G72" s="401"/>
      <c r="H72" s="401"/>
      <c r="I72" s="401"/>
      <c r="J72" s="401"/>
      <c r="K72" s="401"/>
      <c r="L72" s="401"/>
      <c r="M72" s="401"/>
      <c r="N72" s="401"/>
      <c r="O72" s="401"/>
      <c r="P72" s="401"/>
      <c r="Q72" s="401"/>
      <c r="R72" s="401"/>
      <c r="S72" s="401"/>
      <c r="T72" s="401"/>
      <c r="U72" s="401"/>
      <c r="V72" s="401"/>
      <c r="W72" s="401"/>
      <c r="X72" s="401"/>
      <c r="Y72" s="401"/>
      <c r="Z72" s="401"/>
      <c r="AA72" s="401"/>
      <c r="AB72" s="401"/>
      <c r="AC72" s="401"/>
      <c r="AD72" s="401"/>
      <c r="AE72" s="401"/>
      <c r="AF72" s="401"/>
      <c r="AG72" s="401"/>
      <c r="AH72" s="401"/>
      <c r="AI72" s="401"/>
      <c r="AJ72" s="401"/>
      <c r="AK72" s="401"/>
      <c r="AL72" s="401"/>
      <c r="AM72" s="401"/>
      <c r="AN72" s="401"/>
      <c r="AO72" s="401"/>
      <c r="AP72" s="401"/>
      <c r="AQ72" s="401"/>
      <c r="AR72" s="401"/>
      <c r="AS72" s="401"/>
      <c r="AT72" s="401"/>
      <c r="AU72" s="401"/>
      <c r="AV72" s="401"/>
      <c r="AW72" s="401"/>
      <c r="AX72" s="403"/>
      <c r="AY72" s="403"/>
      <c r="AZ72" s="403"/>
      <c r="BA72" s="403"/>
      <c r="BB72" s="403"/>
      <c r="BC72" s="403"/>
      <c r="BD72" s="403"/>
      <c r="BE72" s="403"/>
      <c r="BF72" s="403"/>
      <c r="BG72" s="403"/>
      <c r="BH72" s="403"/>
      <c r="BI72" s="403"/>
      <c r="BJ72" s="403"/>
      <c r="BK72" s="403"/>
      <c r="BL72" s="403"/>
      <c r="BM72" s="403"/>
      <c r="BN72" s="403"/>
      <c r="BO72" s="403"/>
      <c r="BP72" s="403"/>
      <c r="BQ72" s="403"/>
      <c r="BR72" s="403"/>
      <c r="BS72" s="403"/>
      <c r="BT72" s="403"/>
      <c r="BU72" s="403"/>
      <c r="BV72" s="403"/>
      <c r="BW72" s="403"/>
      <c r="BX72" s="403"/>
      <c r="BY72" s="403"/>
      <c r="BZ72" s="403"/>
      <c r="CA72" s="403"/>
      <c r="CB72" s="403"/>
      <c r="CC72" s="403"/>
      <c r="CD72" s="403"/>
    </row>
    <row r="73" spans="1:82" ht="30.75" customHeight="1">
      <c r="A73" s="400"/>
      <c r="B73" s="399"/>
      <c r="C73" s="400"/>
      <c r="D73" s="400"/>
      <c r="E73" s="401"/>
      <c r="F73" s="401"/>
      <c r="G73" s="401"/>
      <c r="H73" s="401"/>
      <c r="I73" s="401"/>
      <c r="J73" s="401"/>
      <c r="K73" s="401"/>
      <c r="L73" s="401"/>
      <c r="M73" s="401"/>
      <c r="N73" s="401"/>
      <c r="O73" s="401"/>
      <c r="P73" s="401"/>
      <c r="Q73" s="401"/>
      <c r="R73" s="401"/>
      <c r="S73" s="401"/>
      <c r="T73" s="401"/>
      <c r="U73" s="401"/>
      <c r="V73" s="401"/>
      <c r="W73" s="401"/>
      <c r="X73" s="401"/>
      <c r="Y73" s="401"/>
      <c r="Z73" s="401"/>
      <c r="AA73" s="401"/>
      <c r="AB73" s="401"/>
      <c r="AC73" s="401"/>
      <c r="AD73" s="401"/>
      <c r="AE73" s="401"/>
      <c r="AF73" s="401"/>
      <c r="AG73" s="401"/>
      <c r="AH73" s="401"/>
      <c r="AI73" s="401"/>
      <c r="AJ73" s="401"/>
      <c r="AK73" s="401"/>
      <c r="AL73" s="401"/>
      <c r="AM73" s="401"/>
      <c r="AN73" s="401"/>
      <c r="AO73" s="401"/>
      <c r="AP73" s="401"/>
      <c r="AQ73" s="401"/>
      <c r="AR73" s="401"/>
      <c r="AS73" s="401"/>
      <c r="AT73" s="401"/>
      <c r="AU73" s="401"/>
      <c r="AV73" s="401"/>
      <c r="AW73" s="401"/>
      <c r="AX73" s="403"/>
      <c r="AY73" s="403"/>
      <c r="AZ73" s="403"/>
      <c r="BA73" s="403"/>
      <c r="BB73" s="403"/>
      <c r="BC73" s="403"/>
      <c r="BD73" s="403"/>
      <c r="BE73" s="403"/>
      <c r="BF73" s="403"/>
      <c r="BG73" s="403"/>
      <c r="BH73" s="403"/>
      <c r="BI73" s="403"/>
      <c r="BJ73" s="403"/>
      <c r="BK73" s="403"/>
      <c r="BL73" s="403"/>
      <c r="BM73" s="403"/>
      <c r="BN73" s="403"/>
      <c r="BO73" s="403"/>
      <c r="BP73" s="403"/>
      <c r="BQ73" s="403"/>
      <c r="BR73" s="403"/>
      <c r="BS73" s="403"/>
      <c r="BT73" s="403"/>
      <c r="BU73" s="403"/>
      <c r="BV73" s="403"/>
      <c r="BW73" s="403"/>
      <c r="BX73" s="403"/>
      <c r="BY73" s="403"/>
      <c r="BZ73" s="403"/>
      <c r="CA73" s="403"/>
      <c r="CB73" s="403"/>
      <c r="CC73" s="403"/>
      <c r="CD73" s="403"/>
    </row>
    <row r="74" spans="1:82" ht="30.75" customHeight="1">
      <c r="A74" s="400"/>
      <c r="B74" s="399"/>
      <c r="C74" s="400"/>
      <c r="D74" s="400"/>
      <c r="E74" s="401"/>
      <c r="F74" s="401"/>
      <c r="G74" s="401"/>
      <c r="H74" s="401"/>
      <c r="I74" s="401"/>
      <c r="J74" s="401"/>
      <c r="K74" s="401"/>
      <c r="L74" s="401"/>
      <c r="M74" s="401"/>
      <c r="N74" s="401"/>
      <c r="O74" s="401"/>
      <c r="P74" s="401"/>
      <c r="Q74" s="401"/>
      <c r="R74" s="401"/>
      <c r="S74" s="401"/>
      <c r="T74" s="401"/>
      <c r="U74" s="401"/>
      <c r="V74" s="401"/>
      <c r="W74" s="401"/>
      <c r="X74" s="401"/>
      <c r="Y74" s="401"/>
      <c r="Z74" s="401"/>
      <c r="AA74" s="401"/>
      <c r="AB74" s="401"/>
      <c r="AC74" s="401"/>
      <c r="AD74" s="401"/>
      <c r="AE74" s="401"/>
      <c r="AF74" s="401"/>
      <c r="AG74" s="401"/>
      <c r="AH74" s="401"/>
      <c r="AI74" s="401"/>
      <c r="AJ74" s="401"/>
      <c r="AK74" s="401"/>
      <c r="AL74" s="401"/>
      <c r="AM74" s="401"/>
      <c r="AN74" s="401"/>
      <c r="AO74" s="401"/>
      <c r="AP74" s="401"/>
      <c r="AQ74" s="401"/>
      <c r="AR74" s="401"/>
      <c r="AS74" s="401"/>
      <c r="AT74" s="401"/>
      <c r="AU74" s="401"/>
      <c r="AV74" s="401"/>
      <c r="AW74" s="401"/>
      <c r="AX74" s="403"/>
      <c r="AY74" s="403"/>
      <c r="AZ74" s="403"/>
      <c r="BA74" s="403"/>
      <c r="BB74" s="403"/>
      <c r="BC74" s="403"/>
      <c r="BD74" s="403"/>
      <c r="BE74" s="403"/>
      <c r="BF74" s="403"/>
      <c r="BG74" s="403"/>
      <c r="BH74" s="403"/>
      <c r="BI74" s="403"/>
      <c r="BJ74" s="403"/>
      <c r="BK74" s="403"/>
      <c r="BL74" s="403"/>
      <c r="BM74" s="403"/>
      <c r="BN74" s="403"/>
      <c r="BO74" s="403"/>
      <c r="BP74" s="403"/>
      <c r="BQ74" s="403"/>
      <c r="BR74" s="403"/>
      <c r="BS74" s="403"/>
      <c r="BT74" s="403"/>
      <c r="BU74" s="403"/>
      <c r="BV74" s="403"/>
      <c r="BW74" s="403"/>
      <c r="BX74" s="403"/>
      <c r="BY74" s="403"/>
      <c r="BZ74" s="403"/>
      <c r="CA74" s="403"/>
      <c r="CB74" s="403"/>
      <c r="CC74" s="403"/>
      <c r="CD74" s="403"/>
    </row>
    <row r="75" spans="1:82" ht="30.75" customHeight="1">
      <c r="A75" s="400"/>
      <c r="B75" s="399"/>
      <c r="C75" s="400"/>
      <c r="D75" s="400"/>
      <c r="E75" s="401"/>
      <c r="F75" s="401"/>
      <c r="G75" s="401"/>
      <c r="H75" s="401"/>
      <c r="I75" s="401"/>
      <c r="J75" s="401"/>
      <c r="K75" s="401"/>
      <c r="L75" s="401"/>
      <c r="M75" s="401"/>
      <c r="N75" s="401"/>
      <c r="O75" s="401"/>
      <c r="P75" s="401"/>
      <c r="Q75" s="401"/>
      <c r="R75" s="401"/>
      <c r="S75" s="401"/>
      <c r="T75" s="401"/>
      <c r="U75" s="401"/>
      <c r="V75" s="401"/>
      <c r="W75" s="401"/>
      <c r="X75" s="401"/>
      <c r="Y75" s="401"/>
      <c r="Z75" s="401"/>
      <c r="AA75" s="401"/>
      <c r="AB75" s="401"/>
      <c r="AC75" s="401"/>
      <c r="AD75" s="401"/>
      <c r="AE75" s="401"/>
      <c r="AF75" s="401"/>
      <c r="AG75" s="401"/>
      <c r="AH75" s="401"/>
      <c r="AI75" s="401"/>
      <c r="AJ75" s="401"/>
      <c r="AK75" s="401"/>
      <c r="AL75" s="401"/>
      <c r="AM75" s="401"/>
      <c r="AN75" s="401"/>
      <c r="AO75" s="401"/>
      <c r="AP75" s="401"/>
      <c r="AQ75" s="401"/>
      <c r="AR75" s="401"/>
      <c r="AS75" s="401"/>
      <c r="AT75" s="401"/>
      <c r="AU75" s="401"/>
      <c r="AV75" s="401"/>
      <c r="AW75" s="401"/>
      <c r="AX75" s="403"/>
      <c r="AY75" s="403"/>
      <c r="AZ75" s="403"/>
      <c r="BA75" s="403"/>
      <c r="BB75" s="403"/>
      <c r="BC75" s="403"/>
      <c r="BD75" s="403"/>
      <c r="BE75" s="403"/>
      <c r="BF75" s="403"/>
      <c r="BG75" s="403"/>
      <c r="BH75" s="403"/>
      <c r="BI75" s="403"/>
      <c r="BJ75" s="403"/>
      <c r="BK75" s="403"/>
      <c r="BL75" s="403"/>
      <c r="BM75" s="403"/>
      <c r="BN75" s="403"/>
      <c r="BO75" s="403"/>
      <c r="BP75" s="403"/>
      <c r="BQ75" s="403"/>
      <c r="BR75" s="403"/>
      <c r="BS75" s="403"/>
      <c r="BT75" s="403"/>
      <c r="BU75" s="403"/>
      <c r="BV75" s="403"/>
      <c r="BW75" s="403"/>
      <c r="BX75" s="403"/>
      <c r="BY75" s="403"/>
      <c r="BZ75" s="403"/>
      <c r="CA75" s="403"/>
      <c r="CB75" s="403"/>
      <c r="CC75" s="403"/>
      <c r="CD75" s="403"/>
    </row>
    <row r="76" spans="1:82" ht="30.75" customHeight="1">
      <c r="A76" s="400"/>
      <c r="B76" s="399"/>
      <c r="C76" s="400"/>
      <c r="D76" s="400"/>
      <c r="E76" s="401"/>
      <c r="F76" s="401"/>
      <c r="G76" s="401"/>
      <c r="H76" s="401"/>
      <c r="I76" s="401"/>
      <c r="J76" s="401"/>
      <c r="K76" s="401"/>
      <c r="L76" s="401"/>
      <c r="M76" s="401"/>
      <c r="N76" s="401"/>
      <c r="O76" s="401"/>
      <c r="P76" s="401"/>
      <c r="Q76" s="401"/>
      <c r="R76" s="401"/>
      <c r="S76" s="401"/>
      <c r="T76" s="401"/>
      <c r="U76" s="401"/>
      <c r="V76" s="401"/>
      <c r="W76" s="401"/>
      <c r="X76" s="401"/>
      <c r="Y76" s="401"/>
      <c r="Z76" s="401"/>
      <c r="AA76" s="401"/>
      <c r="AB76" s="401"/>
      <c r="AC76" s="401"/>
      <c r="AD76" s="401"/>
      <c r="AE76" s="401"/>
      <c r="AF76" s="401"/>
      <c r="AG76" s="401"/>
      <c r="AH76" s="401"/>
      <c r="AI76" s="401"/>
      <c r="AJ76" s="401"/>
      <c r="AK76" s="401"/>
      <c r="AL76" s="401"/>
      <c r="AM76" s="401"/>
      <c r="AN76" s="401"/>
      <c r="AO76" s="401"/>
      <c r="AP76" s="401"/>
      <c r="AQ76" s="401"/>
      <c r="AR76" s="401"/>
      <c r="AS76" s="401"/>
      <c r="AT76" s="401"/>
      <c r="AU76" s="401"/>
      <c r="AV76" s="401"/>
      <c r="AW76" s="401"/>
      <c r="AX76" s="403"/>
      <c r="AY76" s="403"/>
      <c r="AZ76" s="403"/>
      <c r="BA76" s="403"/>
      <c r="BB76" s="403"/>
      <c r="BC76" s="403"/>
      <c r="BD76" s="403"/>
      <c r="BE76" s="403"/>
      <c r="BF76" s="403"/>
      <c r="BG76" s="403"/>
      <c r="BH76" s="403"/>
      <c r="BI76" s="403"/>
      <c r="BJ76" s="403"/>
      <c r="BK76" s="403"/>
      <c r="BL76" s="403"/>
      <c r="BM76" s="403"/>
      <c r="BN76" s="403"/>
      <c r="BO76" s="403"/>
      <c r="BP76" s="403"/>
      <c r="BQ76" s="403"/>
      <c r="BR76" s="403"/>
      <c r="BS76" s="403"/>
      <c r="BT76" s="403"/>
      <c r="BU76" s="403"/>
      <c r="BV76" s="403"/>
      <c r="BW76" s="403"/>
      <c r="BX76" s="403"/>
      <c r="BY76" s="403"/>
      <c r="BZ76" s="403"/>
      <c r="CA76" s="403"/>
      <c r="CB76" s="403"/>
      <c r="CC76" s="403"/>
      <c r="CD76" s="403"/>
    </row>
    <row r="77" spans="1:82" ht="30.75" customHeight="1">
      <c r="A77" s="400"/>
      <c r="B77" s="399"/>
      <c r="C77" s="400"/>
      <c r="D77" s="400"/>
      <c r="E77" s="401"/>
      <c r="F77" s="401"/>
      <c r="G77" s="401"/>
      <c r="H77" s="401"/>
      <c r="I77" s="401"/>
      <c r="J77" s="401"/>
      <c r="K77" s="401"/>
      <c r="L77" s="401"/>
      <c r="M77" s="401"/>
      <c r="N77" s="401"/>
      <c r="O77" s="401"/>
      <c r="P77" s="401"/>
      <c r="Q77" s="401"/>
      <c r="R77" s="401"/>
      <c r="S77" s="401"/>
      <c r="T77" s="401"/>
      <c r="U77" s="401"/>
      <c r="V77" s="401"/>
      <c r="W77" s="401"/>
      <c r="X77" s="401"/>
      <c r="Y77" s="401"/>
      <c r="Z77" s="401"/>
      <c r="AA77" s="401"/>
      <c r="AB77" s="401"/>
      <c r="AC77" s="401"/>
      <c r="AD77" s="401"/>
      <c r="AE77" s="401"/>
      <c r="AF77" s="401"/>
      <c r="AG77" s="401"/>
      <c r="AH77" s="401"/>
      <c r="AI77" s="401"/>
      <c r="AJ77" s="401"/>
      <c r="AK77" s="401"/>
      <c r="AL77" s="401"/>
      <c r="AM77" s="401"/>
      <c r="AN77" s="401"/>
      <c r="AO77" s="401"/>
      <c r="AP77" s="401"/>
      <c r="AQ77" s="401"/>
      <c r="AR77" s="401"/>
      <c r="AS77" s="401"/>
      <c r="AT77" s="401"/>
      <c r="AU77" s="401"/>
      <c r="AV77" s="401"/>
      <c r="AW77" s="401"/>
      <c r="AX77" s="403"/>
      <c r="AY77" s="403"/>
      <c r="AZ77" s="403"/>
      <c r="BA77" s="403"/>
      <c r="BB77" s="403"/>
      <c r="BC77" s="403"/>
      <c r="BD77" s="403"/>
      <c r="BE77" s="403"/>
      <c r="BF77" s="403"/>
      <c r="BG77" s="403"/>
      <c r="BH77" s="403"/>
      <c r="BI77" s="403"/>
      <c r="BJ77" s="403"/>
      <c r="BK77" s="403"/>
      <c r="BL77" s="403"/>
      <c r="BM77" s="403"/>
      <c r="BN77" s="403"/>
      <c r="BO77" s="403"/>
      <c r="BP77" s="403"/>
      <c r="BQ77" s="403"/>
      <c r="BR77" s="403"/>
      <c r="BS77" s="403"/>
      <c r="BT77" s="403"/>
      <c r="BU77" s="403"/>
      <c r="BV77" s="403"/>
      <c r="BW77" s="403"/>
      <c r="BX77" s="403"/>
      <c r="BY77" s="403"/>
      <c r="BZ77" s="403"/>
      <c r="CA77" s="403"/>
      <c r="CB77" s="403"/>
      <c r="CC77" s="403"/>
      <c r="CD77" s="403"/>
    </row>
    <row r="78" spans="1:82" ht="30.75" customHeight="1">
      <c r="A78" s="400"/>
      <c r="B78" s="399"/>
      <c r="C78" s="400"/>
      <c r="D78" s="400"/>
      <c r="E78" s="401"/>
      <c r="F78" s="401"/>
      <c r="G78" s="401"/>
      <c r="H78" s="401"/>
      <c r="I78" s="401"/>
      <c r="J78" s="401"/>
      <c r="K78" s="401"/>
      <c r="L78" s="401"/>
      <c r="M78" s="401"/>
      <c r="N78" s="401"/>
      <c r="O78" s="401"/>
      <c r="P78" s="401"/>
      <c r="Q78" s="401"/>
      <c r="R78" s="401"/>
      <c r="S78" s="401"/>
      <c r="T78" s="401"/>
      <c r="U78" s="401"/>
      <c r="V78" s="401"/>
      <c r="W78" s="401"/>
      <c r="X78" s="401"/>
      <c r="Y78" s="401"/>
      <c r="Z78" s="401"/>
      <c r="AA78" s="401"/>
      <c r="AB78" s="401"/>
      <c r="AC78" s="401"/>
      <c r="AD78" s="401"/>
      <c r="AE78" s="401"/>
      <c r="AF78" s="401"/>
      <c r="AG78" s="401"/>
      <c r="AH78" s="401"/>
      <c r="AI78" s="401"/>
      <c r="AJ78" s="401"/>
      <c r="AK78" s="401"/>
      <c r="AL78" s="401"/>
      <c r="AM78" s="401"/>
      <c r="AN78" s="401"/>
      <c r="AO78" s="401"/>
      <c r="AP78" s="401"/>
      <c r="AQ78" s="401"/>
      <c r="AR78" s="401"/>
      <c r="AS78" s="401"/>
      <c r="AT78" s="401"/>
      <c r="AU78" s="401"/>
      <c r="AV78" s="401"/>
      <c r="AW78" s="401"/>
      <c r="AX78" s="403"/>
      <c r="AY78" s="403"/>
      <c r="AZ78" s="403"/>
      <c r="BA78" s="403"/>
      <c r="BB78" s="403"/>
      <c r="BC78" s="403"/>
      <c r="BD78" s="403"/>
      <c r="BE78" s="403"/>
      <c r="BF78" s="403"/>
      <c r="BG78" s="403"/>
      <c r="BH78" s="403"/>
      <c r="BI78" s="403"/>
      <c r="BJ78" s="403"/>
      <c r="BK78" s="403"/>
      <c r="BL78" s="403"/>
      <c r="BM78" s="403"/>
      <c r="BN78" s="403"/>
      <c r="BO78" s="403"/>
      <c r="BP78" s="403"/>
      <c r="BQ78" s="403"/>
      <c r="BR78" s="403"/>
      <c r="BS78" s="403"/>
      <c r="BT78" s="403"/>
      <c r="BU78" s="403"/>
      <c r="BV78" s="403"/>
      <c r="BW78" s="403"/>
      <c r="BX78" s="403"/>
      <c r="BY78" s="403"/>
      <c r="BZ78" s="403"/>
      <c r="CA78" s="403"/>
      <c r="CB78" s="403"/>
      <c r="CC78" s="403"/>
      <c r="CD78" s="403"/>
    </row>
    <row r="79" spans="1:82" ht="30.75" customHeight="1">
      <c r="A79" s="400"/>
      <c r="B79" s="399"/>
      <c r="C79" s="400"/>
      <c r="D79" s="400"/>
      <c r="E79" s="401"/>
      <c r="F79" s="401"/>
      <c r="G79" s="401"/>
      <c r="H79" s="401"/>
      <c r="I79" s="401"/>
      <c r="J79" s="401"/>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K79" s="401"/>
      <c r="AL79" s="401"/>
      <c r="AM79" s="401"/>
      <c r="AN79" s="401"/>
      <c r="AO79" s="401"/>
      <c r="AP79" s="401"/>
      <c r="AQ79" s="401"/>
      <c r="AR79" s="401"/>
      <c r="AS79" s="401"/>
      <c r="AT79" s="401"/>
      <c r="AU79" s="401"/>
      <c r="AV79" s="401"/>
      <c r="AW79" s="401"/>
      <c r="AX79" s="403"/>
      <c r="AY79" s="403"/>
      <c r="AZ79" s="403"/>
      <c r="BA79" s="403"/>
      <c r="BB79" s="403"/>
      <c r="BC79" s="403"/>
      <c r="BD79" s="403"/>
      <c r="BE79" s="403"/>
      <c r="BF79" s="403"/>
      <c r="BG79" s="403"/>
      <c r="BH79" s="403"/>
      <c r="BI79" s="403"/>
      <c r="BJ79" s="403"/>
      <c r="BK79" s="403"/>
      <c r="BL79" s="403"/>
      <c r="BM79" s="403"/>
      <c r="BN79" s="403"/>
      <c r="BO79" s="403"/>
      <c r="BP79" s="403"/>
      <c r="BQ79" s="403"/>
      <c r="BR79" s="403"/>
      <c r="BS79" s="403"/>
      <c r="BT79" s="403"/>
      <c r="BU79" s="403"/>
      <c r="BV79" s="403"/>
      <c r="BW79" s="403"/>
      <c r="BX79" s="403"/>
      <c r="BY79" s="403"/>
      <c r="BZ79" s="403"/>
      <c r="CA79" s="403"/>
      <c r="CB79" s="403"/>
      <c r="CC79" s="403"/>
      <c r="CD79" s="403"/>
    </row>
    <row r="80" spans="1:82" ht="30.75" customHeight="1">
      <c r="A80" s="400"/>
      <c r="B80" s="399"/>
      <c r="C80" s="400"/>
      <c r="D80" s="400"/>
      <c r="E80" s="401"/>
      <c r="F80" s="401"/>
      <c r="G80" s="401"/>
      <c r="H80" s="401"/>
      <c r="I80" s="401"/>
      <c r="J80" s="401"/>
      <c r="K80" s="401"/>
      <c r="L80" s="401"/>
      <c r="M80" s="401"/>
      <c r="N80" s="401"/>
      <c r="O80" s="401"/>
      <c r="P80" s="401"/>
      <c r="Q80" s="401"/>
      <c r="R80" s="401"/>
      <c r="S80" s="401"/>
      <c r="T80" s="401"/>
      <c r="U80" s="401"/>
      <c r="V80" s="401"/>
      <c r="W80" s="401"/>
      <c r="X80" s="401"/>
      <c r="Y80" s="401"/>
      <c r="Z80" s="401"/>
      <c r="AA80" s="401"/>
      <c r="AB80" s="401"/>
      <c r="AC80" s="401"/>
      <c r="AD80" s="401"/>
      <c r="AE80" s="401"/>
      <c r="AF80" s="401"/>
      <c r="AG80" s="401"/>
      <c r="AH80" s="401"/>
      <c r="AI80" s="401"/>
      <c r="AJ80" s="401"/>
      <c r="AK80" s="401"/>
      <c r="AL80" s="401"/>
      <c r="AM80" s="401"/>
      <c r="AN80" s="401"/>
      <c r="AO80" s="401"/>
      <c r="AP80" s="401"/>
      <c r="AQ80" s="401"/>
      <c r="AR80" s="401"/>
      <c r="AS80" s="401"/>
      <c r="AT80" s="401"/>
      <c r="AU80" s="401"/>
      <c r="AV80" s="401"/>
      <c r="AW80" s="401"/>
      <c r="AX80" s="403"/>
      <c r="AY80" s="403"/>
      <c r="AZ80" s="403"/>
      <c r="BA80" s="403"/>
      <c r="BB80" s="403"/>
      <c r="BC80" s="403"/>
      <c r="BD80" s="403"/>
      <c r="BE80" s="403"/>
      <c r="BF80" s="403"/>
      <c r="BG80" s="403"/>
      <c r="BH80" s="403"/>
      <c r="BI80" s="403"/>
      <c r="BJ80" s="403"/>
      <c r="BK80" s="403"/>
      <c r="BL80" s="403"/>
      <c r="BM80" s="403"/>
      <c r="BN80" s="403"/>
      <c r="BO80" s="403"/>
      <c r="BP80" s="403"/>
      <c r="BQ80" s="403"/>
      <c r="BR80" s="403"/>
      <c r="BS80" s="403"/>
      <c r="BT80" s="403"/>
      <c r="BU80" s="403"/>
      <c r="BV80" s="403"/>
      <c r="BW80" s="403"/>
      <c r="BX80" s="403"/>
      <c r="BY80" s="403"/>
      <c r="BZ80" s="403"/>
      <c r="CA80" s="403"/>
      <c r="CB80" s="403"/>
      <c r="CC80" s="403"/>
      <c r="CD80" s="403"/>
    </row>
    <row r="81" spans="1:82" ht="30.75" customHeight="1">
      <c r="A81" s="400"/>
      <c r="B81" s="399"/>
      <c r="C81" s="400"/>
      <c r="D81" s="400"/>
      <c r="E81" s="401"/>
      <c r="F81" s="401"/>
      <c r="G81" s="401"/>
      <c r="H81" s="401"/>
      <c r="I81" s="401"/>
      <c r="J81" s="401"/>
      <c r="K81" s="401"/>
      <c r="L81" s="401"/>
      <c r="M81" s="401"/>
      <c r="N81" s="401"/>
      <c r="O81" s="401"/>
      <c r="P81" s="401"/>
      <c r="Q81" s="401"/>
      <c r="R81" s="401"/>
      <c r="S81" s="401"/>
      <c r="T81" s="401"/>
      <c r="U81" s="401"/>
      <c r="V81" s="401"/>
      <c r="W81" s="401"/>
      <c r="X81" s="401"/>
      <c r="Y81" s="401"/>
      <c r="Z81" s="401"/>
      <c r="AA81" s="401"/>
      <c r="AB81" s="40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3"/>
      <c r="AY81" s="403"/>
      <c r="AZ81" s="403"/>
      <c r="BA81" s="403"/>
      <c r="BB81" s="403"/>
      <c r="BC81" s="403"/>
      <c r="BD81" s="403"/>
      <c r="BE81" s="403"/>
      <c r="BF81" s="403"/>
      <c r="BG81" s="403"/>
      <c r="BH81" s="403"/>
      <c r="BI81" s="403"/>
      <c r="BJ81" s="403"/>
      <c r="BK81" s="403"/>
      <c r="BL81" s="403"/>
      <c r="BM81" s="403"/>
      <c r="BN81" s="403"/>
      <c r="BO81" s="403"/>
      <c r="BP81" s="403"/>
      <c r="BQ81" s="403"/>
      <c r="BR81" s="403"/>
      <c r="BS81" s="403"/>
      <c r="BT81" s="403"/>
      <c r="BU81" s="403"/>
      <c r="BV81" s="403"/>
      <c r="BW81" s="403"/>
      <c r="BX81" s="403"/>
      <c r="BY81" s="403"/>
      <c r="BZ81" s="403"/>
      <c r="CA81" s="403"/>
      <c r="CB81" s="403"/>
      <c r="CC81" s="403"/>
      <c r="CD81" s="403"/>
    </row>
    <row r="82" spans="1:82" ht="30.75" customHeight="1">
      <c r="A82" s="400"/>
      <c r="B82" s="399"/>
      <c r="C82" s="400"/>
      <c r="D82" s="400"/>
      <c r="E82" s="401"/>
      <c r="F82" s="401"/>
      <c r="G82" s="401"/>
      <c r="H82" s="401"/>
      <c r="I82" s="401"/>
      <c r="J82" s="401"/>
      <c r="K82" s="401"/>
      <c r="L82" s="401"/>
      <c r="M82" s="401"/>
      <c r="N82" s="401"/>
      <c r="O82" s="401"/>
      <c r="P82" s="401"/>
      <c r="Q82" s="401"/>
      <c r="R82" s="401"/>
      <c r="S82" s="401"/>
      <c r="T82" s="401"/>
      <c r="U82" s="401"/>
      <c r="V82" s="401"/>
      <c r="W82" s="401"/>
      <c r="X82" s="401"/>
      <c r="Y82" s="401"/>
      <c r="Z82" s="401"/>
      <c r="AA82" s="401"/>
      <c r="AB82" s="401"/>
      <c r="AC82" s="401"/>
      <c r="AD82" s="401"/>
      <c r="AE82" s="401"/>
      <c r="AF82" s="401"/>
      <c r="AG82" s="401"/>
      <c r="AH82" s="401"/>
      <c r="AI82" s="401"/>
      <c r="AJ82" s="401"/>
      <c r="AK82" s="401"/>
      <c r="AL82" s="401"/>
      <c r="AM82" s="401"/>
      <c r="AN82" s="401"/>
      <c r="AO82" s="401"/>
      <c r="AP82" s="401"/>
      <c r="AQ82" s="401"/>
      <c r="AR82" s="401"/>
      <c r="AS82" s="401"/>
      <c r="AT82" s="401"/>
      <c r="AU82" s="401"/>
      <c r="AV82" s="401"/>
      <c r="AW82" s="401"/>
      <c r="AX82" s="403"/>
      <c r="AY82" s="403"/>
      <c r="AZ82" s="403"/>
      <c r="BA82" s="403"/>
      <c r="BB82" s="403"/>
      <c r="BC82" s="403"/>
      <c r="BD82" s="403"/>
      <c r="BE82" s="403"/>
      <c r="BF82" s="403"/>
      <c r="BG82" s="403"/>
      <c r="BH82" s="403"/>
      <c r="BI82" s="403"/>
      <c r="BJ82" s="403"/>
      <c r="BK82" s="403"/>
      <c r="BL82" s="403"/>
      <c r="BM82" s="403"/>
      <c r="BN82" s="403"/>
      <c r="BO82" s="403"/>
      <c r="BP82" s="403"/>
      <c r="BQ82" s="403"/>
      <c r="BR82" s="403"/>
      <c r="BS82" s="403"/>
      <c r="BT82" s="403"/>
      <c r="BU82" s="403"/>
      <c r="BV82" s="403"/>
      <c r="BW82" s="403"/>
      <c r="BX82" s="403"/>
      <c r="BY82" s="403"/>
      <c r="BZ82" s="403"/>
      <c r="CA82" s="403"/>
      <c r="CB82" s="403"/>
      <c r="CC82" s="403"/>
      <c r="CD82" s="403"/>
    </row>
    <row r="83" spans="1:82" ht="30.75" customHeight="1">
      <c r="A83" s="400"/>
      <c r="B83" s="399"/>
      <c r="C83" s="400"/>
      <c r="D83" s="400"/>
      <c r="E83" s="401"/>
      <c r="F83" s="401"/>
      <c r="G83" s="401"/>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401"/>
      <c r="AL83" s="401"/>
      <c r="AM83" s="401"/>
      <c r="AN83" s="401"/>
      <c r="AO83" s="401"/>
      <c r="AP83" s="401"/>
      <c r="AQ83" s="401"/>
      <c r="AR83" s="401"/>
      <c r="AS83" s="401"/>
      <c r="AT83" s="401"/>
      <c r="AU83" s="401"/>
      <c r="AV83" s="401"/>
      <c r="AW83" s="401"/>
      <c r="AX83" s="403"/>
      <c r="AY83" s="403"/>
      <c r="AZ83" s="403"/>
      <c r="BA83" s="403"/>
      <c r="BB83" s="403"/>
      <c r="BC83" s="403"/>
      <c r="BD83" s="403"/>
      <c r="BE83" s="403"/>
      <c r="BF83" s="403"/>
      <c r="BG83" s="403"/>
      <c r="BH83" s="403"/>
      <c r="BI83" s="403"/>
      <c r="BJ83" s="403"/>
      <c r="BK83" s="403"/>
      <c r="BL83" s="403"/>
      <c r="BM83" s="403"/>
      <c r="BN83" s="403"/>
      <c r="BO83" s="403"/>
      <c r="BP83" s="403"/>
      <c r="BQ83" s="403"/>
      <c r="BR83" s="403"/>
      <c r="BS83" s="403"/>
      <c r="BT83" s="403"/>
      <c r="BU83" s="403"/>
      <c r="BV83" s="403"/>
      <c r="BW83" s="403"/>
      <c r="BX83" s="403"/>
      <c r="BY83" s="403"/>
      <c r="BZ83" s="403"/>
      <c r="CA83" s="403"/>
      <c r="CB83" s="403"/>
      <c r="CC83" s="403"/>
      <c r="CD83" s="403"/>
    </row>
    <row r="84" spans="1:82" ht="30.75" customHeight="1">
      <c r="A84" s="400"/>
      <c r="B84" s="399"/>
      <c r="C84" s="400"/>
      <c r="D84" s="400"/>
      <c r="E84" s="401"/>
      <c r="F84" s="401"/>
      <c r="G84" s="401"/>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401"/>
      <c r="AL84" s="401"/>
      <c r="AM84" s="401"/>
      <c r="AN84" s="401"/>
      <c r="AO84" s="401"/>
      <c r="AP84" s="401"/>
      <c r="AQ84" s="401"/>
      <c r="AR84" s="401"/>
      <c r="AS84" s="401"/>
      <c r="AT84" s="401"/>
      <c r="AU84" s="401"/>
      <c r="AV84" s="401"/>
      <c r="AW84" s="401"/>
      <c r="AX84" s="403"/>
      <c r="AY84" s="403"/>
      <c r="AZ84" s="403"/>
      <c r="BA84" s="403"/>
      <c r="BB84" s="403"/>
      <c r="BC84" s="403"/>
      <c r="BD84" s="403"/>
      <c r="BE84" s="403"/>
      <c r="BF84" s="403"/>
      <c r="BG84" s="403"/>
      <c r="BH84" s="403"/>
      <c r="BI84" s="403"/>
      <c r="BJ84" s="403"/>
      <c r="BK84" s="403"/>
      <c r="BL84" s="403"/>
      <c r="BM84" s="403"/>
      <c r="BN84" s="403"/>
      <c r="BO84" s="403"/>
      <c r="BP84" s="403"/>
      <c r="BQ84" s="403"/>
      <c r="BR84" s="403"/>
      <c r="BS84" s="403"/>
      <c r="BT84" s="403"/>
      <c r="BU84" s="403"/>
      <c r="BV84" s="403"/>
      <c r="BW84" s="403"/>
      <c r="BX84" s="403"/>
      <c r="BY84" s="403"/>
      <c r="BZ84" s="403"/>
      <c r="CA84" s="403"/>
      <c r="CB84" s="403"/>
      <c r="CC84" s="403"/>
      <c r="CD84" s="403"/>
    </row>
    <row r="85" spans="1:82" ht="30.75" customHeight="1">
      <c r="A85" s="400"/>
      <c r="B85" s="399"/>
      <c r="C85" s="400"/>
      <c r="D85" s="400"/>
      <c r="E85" s="401"/>
      <c r="F85" s="401"/>
      <c r="G85" s="401"/>
      <c r="H85" s="401"/>
      <c r="I85" s="401"/>
      <c r="J85" s="401"/>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401"/>
      <c r="AL85" s="401"/>
      <c r="AM85" s="401"/>
      <c r="AN85" s="401"/>
      <c r="AO85" s="401"/>
      <c r="AP85" s="401"/>
      <c r="AQ85" s="401"/>
      <c r="AR85" s="401"/>
      <c r="AS85" s="401"/>
      <c r="AT85" s="401"/>
      <c r="AU85" s="401"/>
      <c r="AV85" s="401"/>
      <c r="AW85" s="401"/>
      <c r="AX85" s="403"/>
      <c r="AY85" s="403"/>
      <c r="AZ85" s="403"/>
      <c r="BA85" s="403"/>
      <c r="BB85" s="403"/>
      <c r="BC85" s="403"/>
      <c r="BD85" s="403"/>
      <c r="BE85" s="403"/>
      <c r="BF85" s="403"/>
      <c r="BG85" s="403"/>
      <c r="BH85" s="403"/>
      <c r="BI85" s="403"/>
      <c r="BJ85" s="403"/>
      <c r="BK85" s="403"/>
      <c r="BL85" s="403"/>
      <c r="BM85" s="403"/>
      <c r="BN85" s="403"/>
      <c r="BO85" s="403"/>
      <c r="BP85" s="403"/>
      <c r="BQ85" s="403"/>
      <c r="BR85" s="403"/>
      <c r="BS85" s="403"/>
      <c r="BT85" s="403"/>
      <c r="BU85" s="403"/>
      <c r="BV85" s="403"/>
      <c r="BW85" s="403"/>
      <c r="BX85" s="403"/>
      <c r="BY85" s="403"/>
      <c r="BZ85" s="403"/>
      <c r="CA85" s="403"/>
      <c r="CB85" s="403"/>
      <c r="CC85" s="403"/>
      <c r="CD85" s="403"/>
    </row>
    <row r="86" spans="1:82" ht="30.75" customHeight="1">
      <c r="A86" s="400"/>
      <c r="B86" s="399"/>
      <c r="C86" s="400"/>
      <c r="D86" s="400"/>
      <c r="E86" s="401"/>
      <c r="F86" s="401"/>
      <c r="G86" s="401"/>
      <c r="H86" s="401"/>
      <c r="I86" s="401"/>
      <c r="J86" s="401"/>
      <c r="K86" s="401"/>
      <c r="L86" s="401"/>
      <c r="M86" s="401"/>
      <c r="N86" s="401"/>
      <c r="O86" s="401"/>
      <c r="P86" s="401"/>
      <c r="Q86" s="401"/>
      <c r="R86" s="401"/>
      <c r="S86" s="401"/>
      <c r="T86" s="401"/>
      <c r="U86" s="401"/>
      <c r="V86" s="401"/>
      <c r="W86" s="401"/>
      <c r="X86" s="401"/>
      <c r="Y86" s="401"/>
      <c r="Z86" s="401"/>
      <c r="AA86" s="401"/>
      <c r="AB86" s="401"/>
      <c r="AC86" s="401"/>
      <c r="AD86" s="401"/>
      <c r="AE86" s="401"/>
      <c r="AF86" s="401"/>
      <c r="AG86" s="401"/>
      <c r="AH86" s="401"/>
      <c r="AI86" s="401"/>
      <c r="AJ86" s="401"/>
      <c r="AK86" s="401"/>
      <c r="AL86" s="401"/>
      <c r="AM86" s="401"/>
      <c r="AN86" s="401"/>
      <c r="AO86" s="401"/>
      <c r="AP86" s="401"/>
      <c r="AQ86" s="401"/>
      <c r="AR86" s="401"/>
      <c r="AS86" s="401"/>
      <c r="AT86" s="401"/>
      <c r="AU86" s="401"/>
      <c r="AV86" s="401"/>
      <c r="AW86" s="401"/>
      <c r="AX86" s="403"/>
      <c r="AY86" s="403"/>
      <c r="AZ86" s="403"/>
      <c r="BA86" s="403"/>
      <c r="BB86" s="403"/>
      <c r="BC86" s="403"/>
      <c r="BD86" s="403"/>
      <c r="BE86" s="403"/>
      <c r="BF86" s="403"/>
      <c r="BG86" s="403"/>
      <c r="BH86" s="403"/>
      <c r="BI86" s="403"/>
      <c r="BJ86" s="403"/>
      <c r="BK86" s="403"/>
      <c r="BL86" s="403"/>
      <c r="BM86" s="403"/>
      <c r="BN86" s="403"/>
      <c r="BO86" s="403"/>
      <c r="BP86" s="403"/>
      <c r="BQ86" s="403"/>
      <c r="BR86" s="403"/>
      <c r="BS86" s="403"/>
      <c r="BT86" s="403"/>
      <c r="BU86" s="403"/>
      <c r="BV86" s="403"/>
      <c r="BW86" s="403"/>
      <c r="BX86" s="403"/>
      <c r="BY86" s="403"/>
      <c r="BZ86" s="403"/>
      <c r="CA86" s="403"/>
      <c r="CB86" s="403"/>
      <c r="CC86" s="403"/>
      <c r="CD86" s="403"/>
    </row>
    <row r="87" spans="1:82" ht="30.75" customHeight="1">
      <c r="A87" s="400"/>
      <c r="B87" s="399"/>
      <c r="C87" s="400"/>
      <c r="D87" s="400"/>
      <c r="E87" s="401"/>
      <c r="F87" s="401"/>
      <c r="G87" s="401"/>
      <c r="H87" s="401"/>
      <c r="I87" s="401"/>
      <c r="J87" s="401"/>
      <c r="K87" s="401"/>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K87" s="401"/>
      <c r="AL87" s="401"/>
      <c r="AM87" s="401"/>
      <c r="AN87" s="401"/>
      <c r="AO87" s="401"/>
      <c r="AP87" s="401"/>
      <c r="AQ87" s="401"/>
      <c r="AR87" s="401"/>
      <c r="AS87" s="401"/>
      <c r="AT87" s="401"/>
      <c r="AU87" s="401"/>
      <c r="AV87" s="401"/>
      <c r="AW87" s="401"/>
      <c r="AX87" s="403"/>
      <c r="AY87" s="403"/>
      <c r="AZ87" s="403"/>
      <c r="BA87" s="403"/>
      <c r="BB87" s="403"/>
      <c r="BC87" s="403"/>
      <c r="BD87" s="403"/>
      <c r="BE87" s="403"/>
      <c r="BF87" s="403"/>
      <c r="BG87" s="403"/>
      <c r="BH87" s="403"/>
      <c r="BI87" s="403"/>
      <c r="BJ87" s="403"/>
      <c r="BK87" s="403"/>
      <c r="BL87" s="403"/>
      <c r="BM87" s="403"/>
      <c r="BN87" s="403"/>
      <c r="BO87" s="403"/>
      <c r="BP87" s="403"/>
      <c r="BQ87" s="403"/>
      <c r="BR87" s="403"/>
      <c r="BS87" s="403"/>
      <c r="BT87" s="403"/>
      <c r="BU87" s="403"/>
      <c r="BV87" s="403"/>
      <c r="BW87" s="403"/>
      <c r="BX87" s="403"/>
      <c r="BY87" s="403"/>
      <c r="BZ87" s="403"/>
      <c r="CA87" s="403"/>
      <c r="CB87" s="403"/>
      <c r="CC87" s="403"/>
      <c r="CD87" s="403"/>
    </row>
    <row r="88" spans="1:82" ht="30.75" customHeight="1">
      <c r="A88" s="400"/>
      <c r="B88" s="399"/>
      <c r="C88" s="400"/>
      <c r="D88" s="400"/>
      <c r="E88" s="401"/>
      <c r="F88" s="401"/>
      <c r="G88" s="401"/>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401"/>
      <c r="AL88" s="401"/>
      <c r="AM88" s="401"/>
      <c r="AN88" s="401"/>
      <c r="AO88" s="401"/>
      <c r="AP88" s="401"/>
      <c r="AQ88" s="401"/>
      <c r="AR88" s="401"/>
      <c r="AS88" s="401"/>
      <c r="AT88" s="401"/>
      <c r="AU88" s="401"/>
      <c r="AV88" s="401"/>
      <c r="AW88" s="401"/>
      <c r="AX88" s="403"/>
      <c r="AY88" s="403"/>
      <c r="AZ88" s="403"/>
      <c r="BA88" s="403"/>
      <c r="BB88" s="403"/>
      <c r="BC88" s="403"/>
      <c r="BD88" s="403"/>
      <c r="BE88" s="403"/>
      <c r="BF88" s="403"/>
      <c r="BG88" s="403"/>
      <c r="BH88" s="403"/>
      <c r="BI88" s="403"/>
      <c r="BJ88" s="403"/>
      <c r="BK88" s="403"/>
      <c r="BL88" s="403"/>
      <c r="BM88" s="403"/>
      <c r="BN88" s="403"/>
      <c r="BO88" s="403"/>
      <c r="BP88" s="403"/>
      <c r="BQ88" s="403"/>
      <c r="BR88" s="403"/>
      <c r="BS88" s="403"/>
      <c r="BT88" s="403"/>
      <c r="BU88" s="403"/>
      <c r="BV88" s="403"/>
      <c r="BW88" s="403"/>
      <c r="BX88" s="403"/>
      <c r="BY88" s="403"/>
      <c r="BZ88" s="403"/>
      <c r="CA88" s="403"/>
      <c r="CB88" s="403"/>
      <c r="CC88" s="403"/>
      <c r="CD88" s="403"/>
    </row>
    <row r="89" spans="1:82" ht="30.75" customHeight="1">
      <c r="A89" s="400"/>
      <c r="B89" s="399"/>
      <c r="C89" s="400"/>
      <c r="D89" s="400"/>
      <c r="E89" s="401"/>
      <c r="F89" s="401"/>
      <c r="G89" s="401"/>
      <c r="H89" s="401"/>
      <c r="I89" s="401"/>
      <c r="J89" s="401"/>
      <c r="K89" s="401"/>
      <c r="L89" s="401"/>
      <c r="M89" s="401"/>
      <c r="N89" s="401"/>
      <c r="O89" s="401"/>
      <c r="P89" s="401"/>
      <c r="Q89" s="401"/>
      <c r="R89" s="401"/>
      <c r="S89" s="401"/>
      <c r="T89" s="401"/>
      <c r="U89" s="401"/>
      <c r="V89" s="401"/>
      <c r="W89" s="401"/>
      <c r="X89" s="401"/>
      <c r="Y89" s="401"/>
      <c r="Z89" s="401"/>
      <c r="AA89" s="401"/>
      <c r="AB89" s="401"/>
      <c r="AC89" s="401"/>
      <c r="AD89" s="401"/>
      <c r="AE89" s="401"/>
      <c r="AF89" s="401"/>
      <c r="AG89" s="401"/>
      <c r="AH89" s="401"/>
      <c r="AI89" s="401"/>
      <c r="AJ89" s="401"/>
      <c r="AK89" s="401"/>
      <c r="AL89" s="401"/>
      <c r="AM89" s="401"/>
      <c r="AN89" s="401"/>
      <c r="AO89" s="401"/>
      <c r="AP89" s="401"/>
      <c r="AQ89" s="401"/>
      <c r="AR89" s="401"/>
      <c r="AS89" s="401"/>
      <c r="AT89" s="401"/>
      <c r="AU89" s="401"/>
      <c r="AV89" s="401"/>
      <c r="AW89" s="401"/>
      <c r="AX89" s="403"/>
      <c r="AY89" s="403"/>
      <c r="AZ89" s="403"/>
      <c r="BA89" s="403"/>
      <c r="BB89" s="403"/>
      <c r="BC89" s="403"/>
      <c r="BD89" s="403"/>
      <c r="BE89" s="403"/>
      <c r="BF89" s="403"/>
      <c r="BG89" s="403"/>
      <c r="BH89" s="403"/>
      <c r="BI89" s="403"/>
      <c r="BJ89" s="403"/>
      <c r="BK89" s="403"/>
      <c r="BL89" s="403"/>
      <c r="BM89" s="403"/>
      <c r="BN89" s="403"/>
      <c r="BO89" s="403"/>
      <c r="BP89" s="403"/>
      <c r="BQ89" s="403"/>
      <c r="BR89" s="403"/>
      <c r="BS89" s="403"/>
      <c r="BT89" s="403"/>
      <c r="BU89" s="403"/>
      <c r="BV89" s="403"/>
      <c r="BW89" s="403"/>
      <c r="BX89" s="403"/>
      <c r="BY89" s="403"/>
      <c r="BZ89" s="403"/>
      <c r="CA89" s="403"/>
      <c r="CB89" s="403"/>
      <c r="CC89" s="403"/>
      <c r="CD89" s="403"/>
    </row>
    <row r="90" spans="1:82" ht="30.75" customHeight="1">
      <c r="A90" s="400"/>
      <c r="B90" s="399"/>
      <c r="C90" s="400"/>
      <c r="D90" s="400"/>
      <c r="E90" s="401"/>
      <c r="F90" s="401"/>
      <c r="G90" s="401"/>
      <c r="H90" s="401"/>
      <c r="I90" s="401"/>
      <c r="J90" s="401"/>
      <c r="K90" s="401"/>
      <c r="L90" s="401"/>
      <c r="M90" s="401"/>
      <c r="N90" s="401"/>
      <c r="O90" s="401"/>
      <c r="P90" s="401"/>
      <c r="Q90" s="401"/>
      <c r="R90" s="401"/>
      <c r="S90" s="401"/>
      <c r="T90" s="401"/>
      <c r="U90" s="401"/>
      <c r="V90" s="401"/>
      <c r="W90" s="401"/>
      <c r="X90" s="401"/>
      <c r="Y90" s="401"/>
      <c r="Z90" s="401"/>
      <c r="AA90" s="401"/>
      <c r="AB90" s="401"/>
      <c r="AC90" s="401"/>
      <c r="AD90" s="401"/>
      <c r="AE90" s="401"/>
      <c r="AF90" s="401"/>
      <c r="AG90" s="401"/>
      <c r="AH90" s="401"/>
      <c r="AI90" s="401"/>
      <c r="AJ90" s="401"/>
      <c r="AK90" s="401"/>
      <c r="AL90" s="401"/>
      <c r="AM90" s="401"/>
      <c r="AN90" s="401"/>
      <c r="AO90" s="401"/>
      <c r="AP90" s="401"/>
      <c r="AQ90" s="401"/>
      <c r="AR90" s="401"/>
      <c r="AS90" s="401"/>
      <c r="AT90" s="401"/>
      <c r="AU90" s="401"/>
      <c r="AV90" s="401"/>
      <c r="AW90" s="401"/>
      <c r="AX90" s="403"/>
      <c r="AY90" s="403"/>
      <c r="AZ90" s="403"/>
      <c r="BA90" s="403"/>
      <c r="BB90" s="403"/>
      <c r="BC90" s="403"/>
      <c r="BD90" s="403"/>
      <c r="BE90" s="403"/>
      <c r="BF90" s="403"/>
      <c r="BG90" s="403"/>
      <c r="BH90" s="403"/>
      <c r="BI90" s="403"/>
      <c r="BJ90" s="403"/>
      <c r="BK90" s="403"/>
      <c r="BL90" s="403"/>
      <c r="BM90" s="403"/>
      <c r="BN90" s="403"/>
      <c r="BO90" s="403"/>
      <c r="BP90" s="403"/>
      <c r="BQ90" s="403"/>
      <c r="BR90" s="403"/>
      <c r="BS90" s="403"/>
      <c r="BT90" s="403"/>
      <c r="BU90" s="403"/>
      <c r="BV90" s="403"/>
      <c r="BW90" s="403"/>
      <c r="BX90" s="403"/>
      <c r="BY90" s="403"/>
      <c r="BZ90" s="403"/>
      <c r="CA90" s="403"/>
      <c r="CB90" s="403"/>
      <c r="CC90" s="403"/>
      <c r="CD90" s="403"/>
    </row>
    <row r="91" spans="1:82" ht="30.75" customHeight="1">
      <c r="A91" s="400"/>
      <c r="B91" s="399"/>
      <c r="C91" s="400"/>
      <c r="D91" s="400"/>
      <c r="E91" s="401"/>
      <c r="F91" s="401"/>
      <c r="G91" s="401"/>
      <c r="H91" s="401"/>
      <c r="I91" s="401"/>
      <c r="J91" s="401"/>
      <c r="K91" s="401"/>
      <c r="L91" s="401"/>
      <c r="M91" s="401"/>
      <c r="N91" s="401"/>
      <c r="O91" s="401"/>
      <c r="P91" s="401"/>
      <c r="Q91" s="401"/>
      <c r="R91" s="401"/>
      <c r="S91" s="401"/>
      <c r="T91" s="401"/>
      <c r="U91" s="401"/>
      <c r="V91" s="401"/>
      <c r="W91" s="401"/>
      <c r="X91" s="401"/>
      <c r="Y91" s="401"/>
      <c r="Z91" s="401"/>
      <c r="AA91" s="401"/>
      <c r="AB91" s="401"/>
      <c r="AC91" s="401"/>
      <c r="AD91" s="401"/>
      <c r="AE91" s="401"/>
      <c r="AF91" s="401"/>
      <c r="AG91" s="401"/>
      <c r="AH91" s="401"/>
      <c r="AI91" s="401"/>
      <c r="AJ91" s="401"/>
      <c r="AK91" s="401"/>
      <c r="AL91" s="401"/>
      <c r="AM91" s="401"/>
      <c r="AN91" s="401"/>
      <c r="AO91" s="401"/>
      <c r="AP91" s="401"/>
      <c r="AQ91" s="401"/>
      <c r="AR91" s="401"/>
      <c r="AS91" s="401"/>
      <c r="AT91" s="401"/>
      <c r="AU91" s="401"/>
      <c r="AV91" s="401"/>
      <c r="AW91" s="401"/>
      <c r="AX91" s="403"/>
      <c r="AY91" s="403"/>
      <c r="AZ91" s="403"/>
      <c r="BA91" s="403"/>
      <c r="BB91" s="403"/>
      <c r="BC91" s="403"/>
      <c r="BD91" s="403"/>
      <c r="BE91" s="403"/>
      <c r="BF91" s="403"/>
      <c r="BG91" s="403"/>
      <c r="BH91" s="403"/>
      <c r="BI91" s="403"/>
      <c r="BJ91" s="403"/>
      <c r="BK91" s="403"/>
      <c r="BL91" s="403"/>
      <c r="BM91" s="403"/>
      <c r="BN91" s="403"/>
      <c r="BO91" s="403"/>
      <c r="BP91" s="403"/>
      <c r="BQ91" s="403"/>
      <c r="BR91" s="403"/>
      <c r="BS91" s="403"/>
      <c r="BT91" s="403"/>
      <c r="BU91" s="403"/>
      <c r="BV91" s="403"/>
      <c r="BW91" s="403"/>
      <c r="BX91" s="403"/>
      <c r="BY91" s="403"/>
      <c r="BZ91" s="403"/>
      <c r="CA91" s="403"/>
      <c r="CB91" s="403"/>
      <c r="CC91" s="403"/>
      <c r="CD91" s="403"/>
    </row>
    <row r="92" spans="1:82" ht="30.75" customHeight="1">
      <c r="A92" s="400"/>
      <c r="B92" s="399"/>
      <c r="C92" s="400"/>
      <c r="D92" s="400"/>
      <c r="E92" s="401"/>
      <c r="F92" s="401"/>
      <c r="G92" s="401"/>
      <c r="H92" s="401"/>
      <c r="I92" s="401"/>
      <c r="J92" s="401"/>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401"/>
      <c r="AL92" s="401"/>
      <c r="AM92" s="401"/>
      <c r="AN92" s="401"/>
      <c r="AO92" s="401"/>
      <c r="AP92" s="401"/>
      <c r="AQ92" s="401"/>
      <c r="AR92" s="401"/>
      <c r="AS92" s="401"/>
      <c r="AT92" s="401"/>
      <c r="AU92" s="401"/>
      <c r="AV92" s="401"/>
      <c r="AW92" s="401"/>
      <c r="AX92" s="403"/>
      <c r="AY92" s="403"/>
      <c r="AZ92" s="403"/>
      <c r="BA92" s="403"/>
      <c r="BB92" s="403"/>
      <c r="BC92" s="403"/>
      <c r="BD92" s="403"/>
      <c r="BE92" s="403"/>
      <c r="BF92" s="403"/>
      <c r="BG92" s="403"/>
      <c r="BH92" s="403"/>
      <c r="BI92" s="403"/>
      <c r="BJ92" s="403"/>
      <c r="BK92" s="403"/>
      <c r="BL92" s="403"/>
      <c r="BM92" s="403"/>
      <c r="BN92" s="403"/>
      <c r="BO92" s="403"/>
      <c r="BP92" s="403"/>
      <c r="BQ92" s="403"/>
      <c r="BR92" s="403"/>
      <c r="BS92" s="403"/>
      <c r="BT92" s="403"/>
      <c r="BU92" s="403"/>
      <c r="BV92" s="403"/>
      <c r="BW92" s="403"/>
      <c r="BX92" s="403"/>
      <c r="BY92" s="403"/>
      <c r="BZ92" s="403"/>
      <c r="CA92" s="403"/>
      <c r="CB92" s="403"/>
      <c r="CC92" s="403"/>
      <c r="CD92" s="403"/>
    </row>
    <row r="93" spans="1:82" ht="30.75" customHeight="1">
      <c r="A93" s="400"/>
      <c r="B93" s="399"/>
      <c r="C93" s="400"/>
      <c r="D93" s="400"/>
      <c r="E93" s="401"/>
      <c r="F93" s="401"/>
      <c r="G93" s="401"/>
      <c r="H93" s="401"/>
      <c r="I93" s="401"/>
      <c r="J93" s="401"/>
      <c r="K93" s="401"/>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K93" s="401"/>
      <c r="AL93" s="401"/>
      <c r="AM93" s="401"/>
      <c r="AN93" s="401"/>
      <c r="AO93" s="401"/>
      <c r="AP93" s="401"/>
      <c r="AQ93" s="401"/>
      <c r="AR93" s="401"/>
      <c r="AS93" s="401"/>
      <c r="AT93" s="401"/>
      <c r="AU93" s="401"/>
      <c r="AV93" s="401"/>
      <c r="AW93" s="401"/>
      <c r="AX93" s="403"/>
      <c r="AY93" s="403"/>
      <c r="AZ93" s="403"/>
      <c r="BA93" s="403"/>
      <c r="BB93" s="403"/>
      <c r="BC93" s="403"/>
      <c r="BD93" s="403"/>
      <c r="BE93" s="403"/>
      <c r="BF93" s="403"/>
      <c r="BG93" s="403"/>
      <c r="BH93" s="403"/>
      <c r="BI93" s="403"/>
      <c r="BJ93" s="403"/>
      <c r="BK93" s="403"/>
      <c r="BL93" s="403"/>
      <c r="BM93" s="403"/>
      <c r="BN93" s="403"/>
      <c r="BO93" s="403"/>
      <c r="BP93" s="403"/>
      <c r="BQ93" s="403"/>
      <c r="BR93" s="403"/>
      <c r="BS93" s="403"/>
      <c r="BT93" s="403"/>
      <c r="BU93" s="403"/>
      <c r="BV93" s="403"/>
      <c r="BW93" s="403"/>
      <c r="BX93" s="403"/>
      <c r="BY93" s="403"/>
      <c r="BZ93" s="403"/>
      <c r="CA93" s="403"/>
      <c r="CB93" s="403"/>
      <c r="CC93" s="403"/>
      <c r="CD93" s="403"/>
    </row>
    <row r="94" spans="1:82" ht="30.75" customHeight="1">
      <c r="A94" s="400"/>
      <c r="B94" s="399"/>
      <c r="C94" s="400"/>
      <c r="D94" s="400"/>
      <c r="E94" s="401"/>
      <c r="F94" s="401"/>
      <c r="G94" s="401"/>
      <c r="H94" s="401"/>
      <c r="I94" s="401"/>
      <c r="J94" s="401"/>
      <c r="K94" s="401"/>
      <c r="L94" s="401"/>
      <c r="M94" s="401"/>
      <c r="N94" s="401"/>
      <c r="O94" s="401"/>
      <c r="P94" s="401"/>
      <c r="Q94" s="401"/>
      <c r="R94" s="401"/>
      <c r="S94" s="401"/>
      <c r="T94" s="401"/>
      <c r="U94" s="401"/>
      <c r="V94" s="401"/>
      <c r="W94" s="401"/>
      <c r="X94" s="401"/>
      <c r="Y94" s="401"/>
      <c r="Z94" s="401"/>
      <c r="AA94" s="401"/>
      <c r="AB94" s="401"/>
      <c r="AC94" s="401"/>
      <c r="AD94" s="401"/>
      <c r="AE94" s="401"/>
      <c r="AF94" s="401"/>
      <c r="AG94" s="401"/>
      <c r="AH94" s="401"/>
      <c r="AI94" s="401"/>
      <c r="AJ94" s="401"/>
      <c r="AK94" s="401"/>
      <c r="AL94" s="401"/>
      <c r="AM94" s="401"/>
      <c r="AN94" s="401"/>
      <c r="AO94" s="401"/>
      <c r="AP94" s="401"/>
      <c r="AQ94" s="401"/>
      <c r="AR94" s="401"/>
      <c r="AS94" s="401"/>
      <c r="AT94" s="401"/>
      <c r="AU94" s="401"/>
      <c r="AV94" s="401"/>
      <c r="AW94" s="401"/>
      <c r="AX94" s="403"/>
      <c r="AY94" s="403"/>
      <c r="AZ94" s="403"/>
      <c r="BA94" s="403"/>
      <c r="BB94" s="403"/>
      <c r="BC94" s="403"/>
      <c r="BD94" s="403"/>
      <c r="BE94" s="403"/>
      <c r="BF94" s="403"/>
      <c r="BG94" s="403"/>
      <c r="BH94" s="403"/>
      <c r="BI94" s="403"/>
      <c r="BJ94" s="403"/>
      <c r="BK94" s="403"/>
      <c r="BL94" s="403"/>
      <c r="BM94" s="403"/>
      <c r="BN94" s="403"/>
      <c r="BO94" s="403"/>
      <c r="BP94" s="403"/>
      <c r="BQ94" s="403"/>
      <c r="BR94" s="403"/>
      <c r="BS94" s="403"/>
      <c r="BT94" s="403"/>
      <c r="BU94" s="403"/>
      <c r="BV94" s="403"/>
      <c r="BW94" s="403"/>
      <c r="BX94" s="403"/>
      <c r="BY94" s="403"/>
      <c r="BZ94" s="403"/>
      <c r="CA94" s="403"/>
      <c r="CB94" s="403"/>
      <c r="CC94" s="403"/>
      <c r="CD94" s="403"/>
    </row>
    <row r="95" spans="1:82" ht="30.75" customHeight="1">
      <c r="A95" s="400"/>
      <c r="B95" s="399"/>
      <c r="C95" s="400"/>
      <c r="D95" s="400"/>
      <c r="E95" s="401"/>
      <c r="F95" s="401"/>
      <c r="G95" s="401"/>
      <c r="H95" s="401"/>
      <c r="I95" s="401"/>
      <c r="J95" s="401"/>
      <c r="K95" s="401"/>
      <c r="L95" s="401"/>
      <c r="M95" s="401"/>
      <c r="N95" s="401"/>
      <c r="O95" s="401"/>
      <c r="P95" s="401"/>
      <c r="Q95" s="401"/>
      <c r="R95" s="401"/>
      <c r="S95" s="401"/>
      <c r="T95" s="401"/>
      <c r="U95" s="401"/>
      <c r="V95" s="401"/>
      <c r="W95" s="401"/>
      <c r="X95" s="401"/>
      <c r="Y95" s="401"/>
      <c r="Z95" s="401"/>
      <c r="AA95" s="401"/>
      <c r="AB95" s="401"/>
      <c r="AC95" s="401"/>
      <c r="AD95" s="401"/>
      <c r="AE95" s="401"/>
      <c r="AF95" s="401"/>
      <c r="AG95" s="401"/>
      <c r="AH95" s="401"/>
      <c r="AI95" s="401"/>
      <c r="AJ95" s="401"/>
      <c r="AK95" s="401"/>
      <c r="AL95" s="401"/>
      <c r="AM95" s="401"/>
      <c r="AN95" s="401"/>
      <c r="AO95" s="401"/>
      <c r="AP95" s="401"/>
      <c r="AQ95" s="401"/>
      <c r="AR95" s="401"/>
      <c r="AS95" s="401"/>
      <c r="AT95" s="401"/>
      <c r="AU95" s="401"/>
      <c r="AV95" s="401"/>
      <c r="AW95" s="401"/>
      <c r="AX95" s="403"/>
      <c r="AY95" s="403"/>
      <c r="AZ95" s="403"/>
      <c r="BA95" s="403"/>
      <c r="BB95" s="403"/>
      <c r="BC95" s="403"/>
      <c r="BD95" s="403"/>
      <c r="BE95" s="403"/>
      <c r="BF95" s="403"/>
      <c r="BG95" s="403"/>
      <c r="BH95" s="403"/>
      <c r="BI95" s="403"/>
      <c r="BJ95" s="403"/>
      <c r="BK95" s="403"/>
      <c r="BL95" s="403"/>
      <c r="BM95" s="403"/>
      <c r="BN95" s="403"/>
      <c r="BO95" s="403"/>
      <c r="BP95" s="403"/>
      <c r="BQ95" s="403"/>
      <c r="BR95" s="403"/>
      <c r="BS95" s="403"/>
      <c r="BT95" s="403"/>
      <c r="BU95" s="403"/>
      <c r="BV95" s="403"/>
      <c r="BW95" s="403"/>
      <c r="BX95" s="403"/>
      <c r="BY95" s="403"/>
      <c r="BZ95" s="403"/>
      <c r="CA95" s="403"/>
      <c r="CB95" s="403"/>
      <c r="CC95" s="403"/>
      <c r="CD95" s="403"/>
    </row>
    <row r="96" spans="1:82" ht="30.75" customHeight="1">
      <c r="A96" s="400"/>
      <c r="B96" s="399"/>
      <c r="C96" s="400"/>
      <c r="D96" s="400"/>
      <c r="E96" s="401"/>
      <c r="F96" s="401"/>
      <c r="G96" s="401"/>
      <c r="H96" s="401"/>
      <c r="I96" s="401"/>
      <c r="J96" s="401"/>
      <c r="K96" s="401"/>
      <c r="L96" s="401"/>
      <c r="M96" s="401"/>
      <c r="N96" s="401"/>
      <c r="O96" s="401"/>
      <c r="P96" s="401"/>
      <c r="Q96" s="401"/>
      <c r="R96" s="401"/>
      <c r="S96" s="401"/>
      <c r="T96" s="401"/>
      <c r="U96" s="401"/>
      <c r="V96" s="401"/>
      <c r="W96" s="401"/>
      <c r="X96" s="401"/>
      <c r="Y96" s="401"/>
      <c r="Z96" s="401"/>
      <c r="AA96" s="401"/>
      <c r="AB96" s="401"/>
      <c r="AC96" s="401"/>
      <c r="AD96" s="401"/>
      <c r="AE96" s="401"/>
      <c r="AF96" s="401"/>
      <c r="AG96" s="401"/>
      <c r="AH96" s="401"/>
      <c r="AI96" s="401"/>
      <c r="AJ96" s="401"/>
      <c r="AK96" s="401"/>
      <c r="AL96" s="401"/>
      <c r="AM96" s="401"/>
      <c r="AN96" s="401"/>
      <c r="AO96" s="401"/>
      <c r="AP96" s="401"/>
      <c r="AQ96" s="401"/>
      <c r="AR96" s="401"/>
      <c r="AS96" s="401"/>
      <c r="AT96" s="401"/>
      <c r="AU96" s="401"/>
      <c r="AV96" s="401"/>
      <c r="AW96" s="401"/>
      <c r="AX96" s="403"/>
      <c r="AY96" s="403"/>
      <c r="AZ96" s="403"/>
      <c r="BA96" s="403"/>
      <c r="BB96" s="403"/>
      <c r="BC96" s="403"/>
      <c r="BD96" s="403"/>
      <c r="BE96" s="403"/>
      <c r="BF96" s="403"/>
      <c r="BG96" s="403"/>
      <c r="BH96" s="403"/>
      <c r="BI96" s="403"/>
      <c r="BJ96" s="403"/>
      <c r="BK96" s="403"/>
      <c r="BL96" s="403"/>
      <c r="BM96" s="403"/>
      <c r="BN96" s="403"/>
      <c r="BO96" s="403"/>
      <c r="BP96" s="403"/>
      <c r="BQ96" s="403"/>
      <c r="BR96" s="403"/>
      <c r="BS96" s="403"/>
      <c r="BT96" s="403"/>
      <c r="BU96" s="403"/>
      <c r="BV96" s="403"/>
      <c r="BW96" s="403"/>
      <c r="BX96" s="403"/>
      <c r="BY96" s="403"/>
      <c r="BZ96" s="403"/>
      <c r="CA96" s="403"/>
      <c r="CB96" s="403"/>
      <c r="CC96" s="403"/>
      <c r="CD96" s="403"/>
    </row>
    <row r="97" spans="1:82" ht="30.75" customHeight="1">
      <c r="A97" s="400"/>
      <c r="B97" s="399"/>
      <c r="C97" s="400"/>
      <c r="D97" s="400"/>
      <c r="E97" s="401"/>
      <c r="F97" s="401"/>
      <c r="G97" s="401"/>
      <c r="H97" s="401"/>
      <c r="I97" s="401"/>
      <c r="J97" s="401"/>
      <c r="K97" s="401"/>
      <c r="L97" s="401"/>
      <c r="M97" s="401"/>
      <c r="N97" s="401"/>
      <c r="O97" s="401"/>
      <c r="P97" s="401"/>
      <c r="Q97" s="401"/>
      <c r="R97" s="401"/>
      <c r="S97" s="401"/>
      <c r="T97" s="401"/>
      <c r="U97" s="401"/>
      <c r="V97" s="401"/>
      <c r="W97" s="401"/>
      <c r="X97" s="401"/>
      <c r="Y97" s="401"/>
      <c r="Z97" s="401"/>
      <c r="AA97" s="401"/>
      <c r="AB97" s="401"/>
      <c r="AC97" s="401"/>
      <c r="AD97" s="401"/>
      <c r="AE97" s="401"/>
      <c r="AF97" s="401"/>
      <c r="AG97" s="401"/>
      <c r="AH97" s="401"/>
      <c r="AI97" s="401"/>
      <c r="AJ97" s="401"/>
      <c r="AK97" s="401"/>
      <c r="AL97" s="401"/>
      <c r="AM97" s="401"/>
      <c r="AN97" s="401"/>
      <c r="AO97" s="401"/>
      <c r="AP97" s="401"/>
      <c r="AQ97" s="401"/>
      <c r="AR97" s="401"/>
      <c r="AS97" s="401"/>
      <c r="AT97" s="401"/>
      <c r="AU97" s="401"/>
      <c r="AV97" s="401"/>
      <c r="AW97" s="401"/>
      <c r="AX97" s="403"/>
      <c r="AY97" s="403"/>
      <c r="AZ97" s="403"/>
      <c r="BA97" s="403"/>
      <c r="BB97" s="403"/>
      <c r="BC97" s="403"/>
      <c r="BD97" s="403"/>
      <c r="BE97" s="403"/>
      <c r="BF97" s="403"/>
      <c r="BG97" s="403"/>
      <c r="BH97" s="403"/>
      <c r="BI97" s="403"/>
      <c r="BJ97" s="403"/>
      <c r="BK97" s="403"/>
      <c r="BL97" s="403"/>
      <c r="BM97" s="403"/>
      <c r="BN97" s="403"/>
      <c r="BO97" s="403"/>
      <c r="BP97" s="403"/>
      <c r="BQ97" s="403"/>
      <c r="BR97" s="403"/>
      <c r="BS97" s="403"/>
      <c r="BT97" s="403"/>
      <c r="BU97" s="403"/>
      <c r="BV97" s="403"/>
      <c r="BW97" s="403"/>
      <c r="BX97" s="403"/>
      <c r="BY97" s="403"/>
      <c r="BZ97" s="403"/>
      <c r="CA97" s="403"/>
      <c r="CB97" s="403"/>
      <c r="CC97" s="403"/>
      <c r="CD97" s="403"/>
    </row>
    <row r="98" spans="1:82" ht="30.75" customHeight="1">
      <c r="A98" s="400"/>
      <c r="B98" s="399"/>
      <c r="C98" s="400"/>
      <c r="D98" s="400"/>
      <c r="E98" s="401"/>
      <c r="F98" s="401"/>
      <c r="G98" s="401"/>
      <c r="H98" s="401"/>
      <c r="I98" s="401"/>
      <c r="J98" s="401"/>
      <c r="K98" s="401"/>
      <c r="L98" s="401"/>
      <c r="M98" s="401"/>
      <c r="N98" s="401"/>
      <c r="O98" s="401"/>
      <c r="P98" s="401"/>
      <c r="Q98" s="401"/>
      <c r="R98" s="401"/>
      <c r="S98" s="401"/>
      <c r="T98" s="401"/>
      <c r="U98" s="401"/>
      <c r="V98" s="401"/>
      <c r="W98" s="401"/>
      <c r="X98" s="401"/>
      <c r="Y98" s="401"/>
      <c r="Z98" s="401"/>
      <c r="AA98" s="401"/>
      <c r="AB98" s="401"/>
      <c r="AC98" s="401"/>
      <c r="AD98" s="401"/>
      <c r="AE98" s="401"/>
      <c r="AF98" s="401"/>
      <c r="AG98" s="401"/>
      <c r="AH98" s="401"/>
      <c r="AI98" s="401"/>
      <c r="AJ98" s="401"/>
      <c r="AK98" s="401"/>
      <c r="AL98" s="401"/>
      <c r="AM98" s="401"/>
      <c r="AN98" s="401"/>
      <c r="AO98" s="401"/>
      <c r="AP98" s="401"/>
      <c r="AQ98" s="401"/>
      <c r="AR98" s="401"/>
      <c r="AS98" s="401"/>
      <c r="AT98" s="401"/>
      <c r="AU98" s="401"/>
      <c r="AV98" s="401"/>
      <c r="AW98" s="401"/>
      <c r="AX98" s="403"/>
      <c r="AY98" s="403"/>
      <c r="AZ98" s="403"/>
      <c r="BA98" s="403"/>
      <c r="BB98" s="403"/>
      <c r="BC98" s="403"/>
      <c r="BD98" s="403"/>
      <c r="BE98" s="403"/>
      <c r="BF98" s="403"/>
      <c r="BG98" s="403"/>
      <c r="BH98" s="403"/>
      <c r="BI98" s="403"/>
      <c r="BJ98" s="403"/>
      <c r="BK98" s="403"/>
      <c r="BL98" s="403"/>
      <c r="BM98" s="403"/>
      <c r="BN98" s="403"/>
      <c r="BO98" s="403"/>
      <c r="BP98" s="403"/>
      <c r="BQ98" s="403"/>
      <c r="BR98" s="403"/>
      <c r="BS98" s="403"/>
      <c r="BT98" s="403"/>
      <c r="BU98" s="403"/>
      <c r="BV98" s="403"/>
      <c r="BW98" s="403"/>
      <c r="BX98" s="403"/>
      <c r="BY98" s="403"/>
      <c r="BZ98" s="403"/>
      <c r="CA98" s="403"/>
      <c r="CB98" s="403"/>
      <c r="CC98" s="403"/>
      <c r="CD98" s="403"/>
    </row>
    <row r="99" spans="1:82" ht="30.75" customHeight="1">
      <c r="A99" s="400"/>
      <c r="B99" s="399"/>
      <c r="C99" s="400"/>
      <c r="D99" s="400"/>
      <c r="E99" s="401"/>
      <c r="F99" s="401"/>
      <c r="G99" s="401"/>
      <c r="H99" s="401"/>
      <c r="I99" s="401"/>
      <c r="J99" s="401"/>
      <c r="K99" s="401"/>
      <c r="L99" s="401"/>
      <c r="M99" s="401"/>
      <c r="N99" s="401"/>
      <c r="O99" s="401"/>
      <c r="P99" s="401"/>
      <c r="Q99" s="401"/>
      <c r="R99" s="401"/>
      <c r="S99" s="401"/>
      <c r="T99" s="401"/>
      <c r="U99" s="401"/>
      <c r="V99" s="401"/>
      <c r="W99" s="401"/>
      <c r="X99" s="401"/>
      <c r="Y99" s="401"/>
      <c r="Z99" s="401"/>
      <c r="AA99" s="401"/>
      <c r="AB99" s="401"/>
      <c r="AC99" s="401"/>
      <c r="AD99" s="401"/>
      <c r="AE99" s="401"/>
      <c r="AF99" s="401"/>
      <c r="AG99" s="401"/>
      <c r="AH99" s="401"/>
      <c r="AI99" s="401"/>
      <c r="AJ99" s="401"/>
      <c r="AK99" s="401"/>
      <c r="AL99" s="401"/>
      <c r="AM99" s="401"/>
      <c r="AN99" s="401"/>
      <c r="AO99" s="401"/>
      <c r="AP99" s="401"/>
      <c r="AQ99" s="401"/>
      <c r="AR99" s="401"/>
      <c r="AS99" s="401"/>
      <c r="AT99" s="401"/>
      <c r="AU99" s="401"/>
      <c r="AV99" s="401"/>
      <c r="AW99" s="401"/>
      <c r="AX99" s="403"/>
      <c r="AY99" s="403"/>
      <c r="AZ99" s="403"/>
      <c r="BA99" s="403"/>
      <c r="BB99" s="403"/>
      <c r="BC99" s="403"/>
      <c r="BD99" s="403"/>
      <c r="BE99" s="403"/>
      <c r="BF99" s="403"/>
      <c r="BG99" s="403"/>
      <c r="BH99" s="403"/>
      <c r="BI99" s="403"/>
      <c r="BJ99" s="403"/>
      <c r="BK99" s="403"/>
      <c r="BL99" s="403"/>
      <c r="BM99" s="403"/>
      <c r="BN99" s="403"/>
      <c r="BO99" s="403"/>
      <c r="BP99" s="403"/>
      <c r="BQ99" s="403"/>
      <c r="BR99" s="403"/>
      <c r="BS99" s="403"/>
      <c r="BT99" s="403"/>
      <c r="BU99" s="403"/>
      <c r="BV99" s="403"/>
      <c r="BW99" s="403"/>
      <c r="BX99" s="403"/>
      <c r="BY99" s="403"/>
      <c r="BZ99" s="403"/>
      <c r="CA99" s="403"/>
      <c r="CB99" s="403"/>
      <c r="CC99" s="403"/>
      <c r="CD99" s="403"/>
    </row>
    <row r="100" spans="1:82" ht="30.75" customHeight="1">
      <c r="A100" s="400"/>
      <c r="B100" s="399"/>
      <c r="C100" s="400"/>
      <c r="D100" s="400"/>
      <c r="E100" s="401"/>
      <c r="F100" s="401"/>
      <c r="G100" s="401"/>
      <c r="H100" s="401"/>
      <c r="I100" s="401"/>
      <c r="J100" s="401"/>
      <c r="K100" s="401"/>
      <c r="L100" s="401"/>
      <c r="M100" s="401"/>
      <c r="N100" s="401"/>
      <c r="O100" s="401"/>
      <c r="P100" s="401"/>
      <c r="Q100" s="401"/>
      <c r="R100" s="401"/>
      <c r="S100" s="401"/>
      <c r="T100" s="401"/>
      <c r="U100" s="401"/>
      <c r="V100" s="401"/>
      <c r="W100" s="401"/>
      <c r="X100" s="401"/>
      <c r="Y100" s="401"/>
      <c r="Z100" s="401"/>
      <c r="AA100" s="401"/>
      <c r="AB100" s="401"/>
      <c r="AC100" s="401"/>
      <c r="AD100" s="401"/>
      <c r="AE100" s="401"/>
      <c r="AF100" s="401"/>
      <c r="AG100" s="401"/>
      <c r="AH100" s="401"/>
      <c r="AI100" s="401"/>
      <c r="AJ100" s="401"/>
      <c r="AK100" s="401"/>
      <c r="AL100" s="401"/>
      <c r="AM100" s="401"/>
      <c r="AN100" s="401"/>
      <c r="AO100" s="401"/>
      <c r="AP100" s="401"/>
      <c r="AQ100" s="401"/>
      <c r="AR100" s="401"/>
      <c r="AS100" s="401"/>
      <c r="AT100" s="401"/>
      <c r="AU100" s="401"/>
      <c r="AV100" s="401"/>
      <c r="AW100" s="401"/>
      <c r="AX100" s="403"/>
      <c r="AY100" s="403"/>
      <c r="AZ100" s="403"/>
      <c r="BA100" s="403"/>
      <c r="BB100" s="403"/>
      <c r="BC100" s="403"/>
      <c r="BD100" s="403"/>
      <c r="BE100" s="403"/>
      <c r="BF100" s="403"/>
      <c r="BG100" s="403"/>
      <c r="BH100" s="403"/>
      <c r="BI100" s="403"/>
      <c r="BJ100" s="403"/>
      <c r="BK100" s="403"/>
      <c r="BL100" s="403"/>
      <c r="BM100" s="403"/>
      <c r="BN100" s="403"/>
      <c r="BO100" s="403"/>
      <c r="BP100" s="403"/>
      <c r="BQ100" s="403"/>
      <c r="BR100" s="403"/>
      <c r="BS100" s="403"/>
      <c r="BT100" s="403"/>
      <c r="BU100" s="403"/>
      <c r="BV100" s="403"/>
      <c r="BW100" s="403"/>
      <c r="BX100" s="403"/>
      <c r="BY100" s="403"/>
      <c r="BZ100" s="403"/>
      <c r="CA100" s="403"/>
      <c r="CB100" s="403"/>
      <c r="CC100" s="403"/>
      <c r="CD100" s="403"/>
    </row>
    <row r="101" spans="1:82" ht="30.75" customHeight="1">
      <c r="A101" s="400"/>
      <c r="B101" s="399"/>
      <c r="C101" s="400"/>
      <c r="D101" s="400"/>
      <c r="E101" s="401"/>
      <c r="F101" s="401"/>
      <c r="G101" s="401"/>
      <c r="H101" s="401"/>
      <c r="I101" s="401"/>
      <c r="J101" s="401"/>
      <c r="K101" s="401"/>
      <c r="L101" s="401"/>
      <c r="M101" s="401"/>
      <c r="N101" s="401"/>
      <c r="O101" s="401"/>
      <c r="P101" s="401"/>
      <c r="Q101" s="401"/>
      <c r="R101" s="401"/>
      <c r="S101" s="401"/>
      <c r="T101" s="401"/>
      <c r="U101" s="401"/>
      <c r="V101" s="401"/>
      <c r="W101" s="401"/>
      <c r="X101" s="401"/>
      <c r="Y101" s="401"/>
      <c r="Z101" s="401"/>
      <c r="AA101" s="401"/>
      <c r="AB101" s="401"/>
      <c r="AC101" s="401"/>
      <c r="AD101" s="401"/>
      <c r="AE101" s="401"/>
      <c r="AF101" s="401"/>
      <c r="AG101" s="401"/>
      <c r="AH101" s="401"/>
      <c r="AI101" s="401"/>
      <c r="AJ101" s="401"/>
      <c r="AK101" s="401"/>
      <c r="AL101" s="401"/>
      <c r="AM101" s="401"/>
      <c r="AN101" s="401"/>
      <c r="AO101" s="401"/>
      <c r="AP101" s="401"/>
      <c r="AQ101" s="401"/>
      <c r="AR101" s="401"/>
      <c r="AS101" s="401"/>
      <c r="AT101" s="401"/>
      <c r="AU101" s="401"/>
      <c r="AV101" s="401"/>
      <c r="AW101" s="401"/>
      <c r="AX101" s="403"/>
      <c r="AY101" s="403"/>
      <c r="AZ101" s="403"/>
      <c r="BA101" s="403"/>
      <c r="BB101" s="403"/>
      <c r="BC101" s="403"/>
      <c r="BD101" s="403"/>
      <c r="BE101" s="403"/>
      <c r="BF101" s="403"/>
      <c r="BG101" s="403"/>
      <c r="BH101" s="403"/>
      <c r="BI101" s="403"/>
      <c r="BJ101" s="403"/>
      <c r="BK101" s="403"/>
      <c r="BL101" s="403"/>
      <c r="BM101" s="403"/>
      <c r="BN101" s="403"/>
      <c r="BO101" s="403"/>
      <c r="BP101" s="403"/>
      <c r="BQ101" s="403"/>
      <c r="BR101" s="403"/>
      <c r="BS101" s="403"/>
      <c r="BT101" s="403"/>
      <c r="BU101" s="403"/>
      <c r="BV101" s="403"/>
      <c r="BW101" s="403"/>
      <c r="BX101" s="403"/>
      <c r="BY101" s="403"/>
      <c r="BZ101" s="403"/>
      <c r="CA101" s="403"/>
      <c r="CB101" s="403"/>
      <c r="CC101" s="403"/>
      <c r="CD101" s="403"/>
    </row>
    <row r="102" spans="1:82" ht="30.75" customHeight="1">
      <c r="A102" s="400"/>
      <c r="B102" s="399"/>
      <c r="C102" s="400"/>
      <c r="D102" s="400"/>
      <c r="E102" s="401"/>
      <c r="F102" s="401"/>
      <c r="G102" s="401"/>
      <c r="H102" s="401"/>
      <c r="I102" s="401"/>
      <c r="J102" s="401"/>
      <c r="K102" s="401"/>
      <c r="L102" s="401"/>
      <c r="M102" s="401"/>
      <c r="N102" s="401"/>
      <c r="O102" s="401"/>
      <c r="P102" s="401"/>
      <c r="Q102" s="401"/>
      <c r="R102" s="401"/>
      <c r="S102" s="401"/>
      <c r="T102" s="401"/>
      <c r="U102" s="401"/>
      <c r="V102" s="401"/>
      <c r="W102" s="401"/>
      <c r="X102" s="401"/>
      <c r="Y102" s="401"/>
      <c r="Z102" s="401"/>
      <c r="AA102" s="401"/>
      <c r="AB102" s="401"/>
      <c r="AC102" s="401"/>
      <c r="AD102" s="401"/>
      <c r="AE102" s="401"/>
      <c r="AF102" s="401"/>
      <c r="AG102" s="401"/>
      <c r="AH102" s="401"/>
      <c r="AI102" s="401"/>
      <c r="AJ102" s="401"/>
      <c r="AK102" s="401"/>
      <c r="AL102" s="401"/>
      <c r="AM102" s="401"/>
      <c r="AN102" s="401"/>
      <c r="AO102" s="401"/>
      <c r="AP102" s="401"/>
      <c r="AQ102" s="401"/>
      <c r="AR102" s="401"/>
      <c r="AS102" s="401"/>
      <c r="AT102" s="401"/>
      <c r="AU102" s="401"/>
      <c r="AV102" s="401"/>
      <c r="AW102" s="401"/>
      <c r="AX102" s="403"/>
      <c r="AY102" s="403"/>
      <c r="AZ102" s="403"/>
      <c r="BA102" s="403"/>
      <c r="BB102" s="403"/>
      <c r="BC102" s="403"/>
      <c r="BD102" s="403"/>
      <c r="BE102" s="403"/>
      <c r="BF102" s="403"/>
      <c r="BG102" s="403"/>
      <c r="BH102" s="403"/>
      <c r="BI102" s="403"/>
      <c r="BJ102" s="403"/>
      <c r="BK102" s="403"/>
      <c r="BL102" s="403"/>
      <c r="BM102" s="403"/>
      <c r="BN102" s="403"/>
      <c r="BO102" s="403"/>
      <c r="BP102" s="403"/>
      <c r="BQ102" s="403"/>
      <c r="BR102" s="403"/>
      <c r="BS102" s="403"/>
      <c r="BT102" s="403"/>
      <c r="BU102" s="403"/>
      <c r="BV102" s="403"/>
      <c r="BW102" s="403"/>
      <c r="BX102" s="403"/>
      <c r="BY102" s="403"/>
      <c r="BZ102" s="403"/>
      <c r="CA102" s="403"/>
      <c r="CB102" s="403"/>
      <c r="CC102" s="403"/>
      <c r="CD102" s="403"/>
    </row>
    <row r="103" spans="1:82" ht="30.75" customHeight="1">
      <c r="A103" s="400"/>
      <c r="B103" s="399"/>
      <c r="C103" s="400"/>
      <c r="D103" s="400"/>
      <c r="E103" s="401"/>
      <c r="F103" s="401"/>
      <c r="G103" s="401"/>
      <c r="H103" s="401"/>
      <c r="I103" s="401"/>
      <c r="J103" s="401"/>
      <c r="K103" s="401"/>
      <c r="L103" s="401"/>
      <c r="M103" s="401"/>
      <c r="N103" s="401"/>
      <c r="O103" s="401"/>
      <c r="P103" s="401"/>
      <c r="Q103" s="401"/>
      <c r="R103" s="401"/>
      <c r="S103" s="401"/>
      <c r="T103" s="401"/>
      <c r="U103" s="401"/>
      <c r="V103" s="401"/>
      <c r="W103" s="401"/>
      <c r="X103" s="401"/>
      <c r="Y103" s="401"/>
      <c r="Z103" s="401"/>
      <c r="AA103" s="401"/>
      <c r="AB103" s="401"/>
      <c r="AC103" s="401"/>
      <c r="AD103" s="401"/>
      <c r="AE103" s="401"/>
      <c r="AF103" s="401"/>
      <c r="AG103" s="401"/>
      <c r="AH103" s="401"/>
      <c r="AI103" s="401"/>
      <c r="AJ103" s="401"/>
      <c r="AK103" s="401"/>
      <c r="AL103" s="401"/>
      <c r="AM103" s="401"/>
      <c r="AN103" s="401"/>
      <c r="AO103" s="401"/>
      <c r="AP103" s="401"/>
      <c r="AQ103" s="401"/>
      <c r="AR103" s="401"/>
      <c r="AS103" s="401"/>
      <c r="AT103" s="401"/>
      <c r="AU103" s="401"/>
      <c r="AV103" s="401"/>
      <c r="AW103" s="401"/>
      <c r="AX103" s="403"/>
      <c r="AY103" s="403"/>
      <c r="AZ103" s="403"/>
      <c r="BA103" s="403"/>
      <c r="BB103" s="403"/>
      <c r="BC103" s="403"/>
      <c r="BD103" s="403"/>
      <c r="BE103" s="403"/>
      <c r="BF103" s="403"/>
      <c r="BG103" s="403"/>
      <c r="BH103" s="403"/>
      <c r="BI103" s="403"/>
      <c r="BJ103" s="403"/>
      <c r="BK103" s="403"/>
      <c r="BL103" s="403"/>
      <c r="BM103" s="403"/>
      <c r="BN103" s="403"/>
      <c r="BO103" s="403"/>
      <c r="BP103" s="403"/>
      <c r="BQ103" s="403"/>
      <c r="BR103" s="403"/>
      <c r="BS103" s="403"/>
      <c r="BT103" s="403"/>
      <c r="BU103" s="403"/>
      <c r="BV103" s="403"/>
      <c r="BW103" s="403"/>
      <c r="BX103" s="403"/>
      <c r="BY103" s="403"/>
      <c r="BZ103" s="403"/>
      <c r="CA103" s="403"/>
      <c r="CB103" s="403"/>
      <c r="CC103" s="403"/>
      <c r="CD103" s="403"/>
    </row>
    <row r="104" spans="1:82" ht="30.75" customHeight="1">
      <c r="A104" s="400"/>
      <c r="B104" s="399"/>
      <c r="C104" s="400"/>
      <c r="D104" s="400"/>
      <c r="E104" s="401"/>
      <c r="F104" s="401"/>
      <c r="G104" s="401"/>
      <c r="H104" s="401"/>
      <c r="I104" s="401"/>
      <c r="J104" s="401"/>
      <c r="K104" s="401"/>
      <c r="L104" s="401"/>
      <c r="M104" s="401"/>
      <c r="N104" s="401"/>
      <c r="O104" s="401"/>
      <c r="P104" s="401"/>
      <c r="Q104" s="401"/>
      <c r="R104" s="401"/>
      <c r="S104" s="401"/>
      <c r="T104" s="401"/>
      <c r="U104" s="401"/>
      <c r="V104" s="401"/>
      <c r="W104" s="401"/>
      <c r="X104" s="401"/>
      <c r="Y104" s="401"/>
      <c r="Z104" s="401"/>
      <c r="AA104" s="401"/>
      <c r="AB104" s="401"/>
      <c r="AC104" s="401"/>
      <c r="AD104" s="401"/>
      <c r="AE104" s="401"/>
      <c r="AF104" s="401"/>
      <c r="AG104" s="401"/>
      <c r="AH104" s="401"/>
      <c r="AI104" s="401"/>
      <c r="AJ104" s="401"/>
      <c r="AK104" s="401"/>
      <c r="AL104" s="401"/>
      <c r="AM104" s="401"/>
      <c r="AN104" s="401"/>
      <c r="AO104" s="401"/>
      <c r="AP104" s="401"/>
      <c r="AQ104" s="401"/>
      <c r="AR104" s="401"/>
      <c r="AS104" s="401"/>
      <c r="AT104" s="401"/>
      <c r="AU104" s="401"/>
      <c r="AV104" s="401"/>
      <c r="AW104" s="401"/>
      <c r="AX104" s="403"/>
      <c r="AY104" s="403"/>
      <c r="AZ104" s="403"/>
      <c r="BA104" s="403"/>
      <c r="BB104" s="403"/>
      <c r="BC104" s="403"/>
      <c r="BD104" s="403"/>
      <c r="BE104" s="403"/>
      <c r="BF104" s="403"/>
      <c r="BG104" s="403"/>
      <c r="BH104" s="403"/>
      <c r="BI104" s="403"/>
      <c r="BJ104" s="403"/>
      <c r="BK104" s="403"/>
      <c r="BL104" s="403"/>
      <c r="BM104" s="403"/>
      <c r="BN104" s="403"/>
      <c r="BO104" s="403"/>
      <c r="BP104" s="403"/>
      <c r="BQ104" s="403"/>
      <c r="BR104" s="403"/>
      <c r="BS104" s="403"/>
      <c r="BT104" s="403"/>
      <c r="BU104" s="403"/>
      <c r="BV104" s="403"/>
      <c r="BW104" s="403"/>
      <c r="BX104" s="403"/>
      <c r="BY104" s="403"/>
      <c r="BZ104" s="403"/>
      <c r="CA104" s="403"/>
      <c r="CB104" s="403"/>
      <c r="CC104" s="403"/>
      <c r="CD104" s="403"/>
    </row>
    <row r="105" spans="1:82" ht="30.75" customHeight="1">
      <c r="A105" s="400"/>
      <c r="B105" s="399"/>
      <c r="C105" s="400"/>
      <c r="D105" s="400"/>
      <c r="E105" s="401"/>
      <c r="F105" s="401"/>
      <c r="G105" s="401"/>
      <c r="H105" s="401"/>
      <c r="I105" s="401"/>
      <c r="J105" s="401"/>
      <c r="K105" s="401"/>
      <c r="L105" s="401"/>
      <c r="M105" s="401"/>
      <c r="N105" s="401"/>
      <c r="O105" s="401"/>
      <c r="P105" s="401"/>
      <c r="Q105" s="401"/>
      <c r="R105" s="401"/>
      <c r="S105" s="401"/>
      <c r="T105" s="401"/>
      <c r="U105" s="401"/>
      <c r="V105" s="401"/>
      <c r="W105" s="401"/>
      <c r="X105" s="401"/>
      <c r="Y105" s="401"/>
      <c r="Z105" s="401"/>
      <c r="AA105" s="401"/>
      <c r="AB105" s="401"/>
      <c r="AC105" s="401"/>
      <c r="AD105" s="401"/>
      <c r="AE105" s="401"/>
      <c r="AF105" s="401"/>
      <c r="AG105" s="401"/>
      <c r="AH105" s="401"/>
      <c r="AI105" s="401"/>
      <c r="AJ105" s="401"/>
      <c r="AK105" s="401"/>
      <c r="AL105" s="401"/>
      <c r="AM105" s="401"/>
      <c r="AN105" s="401"/>
      <c r="AO105" s="401"/>
      <c r="AP105" s="401"/>
      <c r="AQ105" s="401"/>
      <c r="AR105" s="401"/>
      <c r="AS105" s="401"/>
      <c r="AT105" s="401"/>
      <c r="AU105" s="401"/>
      <c r="AV105" s="401"/>
      <c r="AW105" s="401"/>
      <c r="AX105" s="403"/>
      <c r="AY105" s="403"/>
      <c r="AZ105" s="403"/>
      <c r="BA105" s="403"/>
      <c r="BB105" s="403"/>
      <c r="BC105" s="403"/>
      <c r="BD105" s="403"/>
      <c r="BE105" s="403"/>
      <c r="BF105" s="403"/>
      <c r="BG105" s="403"/>
      <c r="BH105" s="403"/>
      <c r="BI105" s="403"/>
      <c r="BJ105" s="403"/>
      <c r="BK105" s="403"/>
      <c r="BL105" s="403"/>
      <c r="BM105" s="403"/>
      <c r="BN105" s="403"/>
      <c r="BO105" s="403"/>
      <c r="BP105" s="403"/>
      <c r="BQ105" s="403"/>
      <c r="BR105" s="403"/>
      <c r="BS105" s="403"/>
      <c r="BT105" s="403"/>
      <c r="BU105" s="403"/>
      <c r="BV105" s="403"/>
      <c r="BW105" s="403"/>
      <c r="BX105" s="403"/>
      <c r="BY105" s="403"/>
      <c r="BZ105" s="403"/>
      <c r="CA105" s="403"/>
      <c r="CB105" s="403"/>
      <c r="CC105" s="403"/>
      <c r="CD105" s="403"/>
    </row>
    <row r="106" spans="1:82" ht="30.75" customHeight="1">
      <c r="A106" s="400"/>
      <c r="B106" s="399"/>
      <c r="C106" s="400"/>
      <c r="D106" s="400"/>
      <c r="E106" s="401"/>
      <c r="F106" s="401"/>
      <c r="G106" s="401"/>
      <c r="H106" s="401"/>
      <c r="I106" s="401"/>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401"/>
      <c r="AM106" s="401"/>
      <c r="AN106" s="401"/>
      <c r="AO106" s="401"/>
      <c r="AP106" s="401"/>
      <c r="AQ106" s="401"/>
      <c r="AR106" s="401"/>
      <c r="AS106" s="401"/>
      <c r="AT106" s="401"/>
      <c r="AU106" s="401"/>
      <c r="AV106" s="401"/>
      <c r="AW106" s="401"/>
      <c r="AX106" s="403"/>
      <c r="AY106" s="403"/>
      <c r="AZ106" s="403"/>
      <c r="BA106" s="403"/>
      <c r="BB106" s="403"/>
      <c r="BC106" s="403"/>
      <c r="BD106" s="403"/>
      <c r="BE106" s="403"/>
      <c r="BF106" s="403"/>
      <c r="BG106" s="403"/>
      <c r="BH106" s="403"/>
      <c r="BI106" s="403"/>
      <c r="BJ106" s="403"/>
      <c r="BK106" s="403"/>
      <c r="BL106" s="403"/>
      <c r="BM106" s="403"/>
      <c r="BN106" s="403"/>
      <c r="BO106" s="403"/>
      <c r="BP106" s="403"/>
      <c r="BQ106" s="403"/>
      <c r="BR106" s="403"/>
      <c r="BS106" s="403"/>
      <c r="BT106" s="403"/>
      <c r="BU106" s="403"/>
      <c r="BV106" s="403"/>
      <c r="BW106" s="403"/>
      <c r="BX106" s="403"/>
      <c r="BY106" s="403"/>
      <c r="BZ106" s="403"/>
      <c r="CA106" s="403"/>
      <c r="CB106" s="403"/>
      <c r="CC106" s="403"/>
      <c r="CD106" s="403"/>
    </row>
    <row r="107" spans="1:82" ht="30.75" customHeight="1">
      <c r="A107" s="400"/>
      <c r="B107" s="399"/>
      <c r="C107" s="400"/>
      <c r="D107" s="400"/>
      <c r="E107" s="401"/>
      <c r="F107" s="401"/>
      <c r="G107" s="401"/>
      <c r="H107" s="401"/>
      <c r="I107" s="401"/>
      <c r="J107" s="401"/>
      <c r="K107" s="401"/>
      <c r="L107" s="401"/>
      <c r="M107" s="401"/>
      <c r="N107" s="401"/>
      <c r="O107" s="401"/>
      <c r="P107" s="401"/>
      <c r="Q107" s="401"/>
      <c r="R107" s="401"/>
      <c r="S107" s="401"/>
      <c r="T107" s="401"/>
      <c r="U107" s="401"/>
      <c r="V107" s="401"/>
      <c r="W107" s="401"/>
      <c r="X107" s="401"/>
      <c r="Y107" s="401"/>
      <c r="Z107" s="401"/>
      <c r="AA107" s="401"/>
      <c r="AB107" s="401"/>
      <c r="AC107" s="401"/>
      <c r="AD107" s="401"/>
      <c r="AE107" s="401"/>
      <c r="AF107" s="401"/>
      <c r="AG107" s="401"/>
      <c r="AH107" s="401"/>
      <c r="AI107" s="401"/>
      <c r="AJ107" s="401"/>
      <c r="AK107" s="401"/>
      <c r="AL107" s="401"/>
      <c r="AM107" s="401"/>
      <c r="AN107" s="401"/>
      <c r="AO107" s="401"/>
      <c r="AP107" s="401"/>
      <c r="AQ107" s="401"/>
      <c r="AR107" s="401"/>
      <c r="AS107" s="401"/>
      <c r="AT107" s="401"/>
      <c r="AU107" s="401"/>
      <c r="AV107" s="401"/>
      <c r="AW107" s="401"/>
      <c r="AX107" s="403"/>
      <c r="AY107" s="403"/>
      <c r="AZ107" s="403"/>
      <c r="BA107" s="403"/>
      <c r="BB107" s="403"/>
      <c r="BC107" s="403"/>
      <c r="BD107" s="403"/>
      <c r="BE107" s="403"/>
      <c r="BF107" s="403"/>
      <c r="BG107" s="403"/>
      <c r="BH107" s="403"/>
      <c r="BI107" s="403"/>
      <c r="BJ107" s="403"/>
      <c r="BK107" s="403"/>
      <c r="BL107" s="403"/>
      <c r="BM107" s="403"/>
      <c r="BN107" s="403"/>
      <c r="BO107" s="403"/>
      <c r="BP107" s="403"/>
      <c r="BQ107" s="403"/>
      <c r="BR107" s="403"/>
      <c r="BS107" s="403"/>
      <c r="BT107" s="403"/>
      <c r="BU107" s="403"/>
      <c r="BV107" s="403"/>
      <c r="BW107" s="403"/>
      <c r="BX107" s="403"/>
      <c r="BY107" s="403"/>
      <c r="BZ107" s="403"/>
      <c r="CA107" s="403"/>
      <c r="CB107" s="403"/>
      <c r="CC107" s="403"/>
      <c r="CD107" s="403"/>
    </row>
    <row r="108" spans="1:82" ht="30.75" customHeight="1">
      <c r="A108" s="400"/>
      <c r="B108" s="399"/>
      <c r="C108" s="400"/>
      <c r="D108" s="400"/>
      <c r="E108" s="401"/>
      <c r="F108" s="401"/>
      <c r="G108" s="401"/>
      <c r="H108" s="401"/>
      <c r="I108" s="401"/>
      <c r="J108" s="401"/>
      <c r="K108" s="401"/>
      <c r="L108" s="401"/>
      <c r="M108" s="401"/>
      <c r="N108" s="401"/>
      <c r="O108" s="401"/>
      <c r="P108" s="401"/>
      <c r="Q108" s="401"/>
      <c r="R108" s="401"/>
      <c r="S108" s="401"/>
      <c r="T108" s="401"/>
      <c r="U108" s="401"/>
      <c r="V108" s="401"/>
      <c r="W108" s="401"/>
      <c r="X108" s="401"/>
      <c r="Y108" s="401"/>
      <c r="Z108" s="401"/>
      <c r="AA108" s="401"/>
      <c r="AB108" s="401"/>
      <c r="AC108" s="401"/>
      <c r="AD108" s="401"/>
      <c r="AE108" s="401"/>
      <c r="AF108" s="401"/>
      <c r="AG108" s="401"/>
      <c r="AH108" s="401"/>
      <c r="AI108" s="401"/>
      <c r="AJ108" s="401"/>
      <c r="AK108" s="401"/>
      <c r="AL108" s="401"/>
      <c r="AM108" s="401"/>
      <c r="AN108" s="401"/>
      <c r="AO108" s="401"/>
      <c r="AP108" s="401"/>
      <c r="AQ108" s="401"/>
      <c r="AR108" s="401"/>
      <c r="AS108" s="401"/>
      <c r="AT108" s="401"/>
      <c r="AU108" s="401"/>
      <c r="AV108" s="401"/>
      <c r="AW108" s="401"/>
      <c r="AX108" s="403"/>
      <c r="AY108" s="403"/>
      <c r="AZ108" s="403"/>
      <c r="BA108" s="403"/>
      <c r="BB108" s="403"/>
      <c r="BC108" s="403"/>
      <c r="BD108" s="403"/>
      <c r="BE108" s="403"/>
      <c r="BF108" s="403"/>
      <c r="BG108" s="403"/>
      <c r="BH108" s="403"/>
      <c r="BI108" s="403"/>
      <c r="BJ108" s="403"/>
      <c r="BK108" s="403"/>
      <c r="BL108" s="403"/>
      <c r="BM108" s="403"/>
      <c r="BN108" s="403"/>
      <c r="BO108" s="403"/>
      <c r="BP108" s="403"/>
      <c r="BQ108" s="403"/>
      <c r="BR108" s="403"/>
      <c r="BS108" s="403"/>
      <c r="BT108" s="403"/>
      <c r="BU108" s="403"/>
      <c r="BV108" s="403"/>
      <c r="BW108" s="403"/>
      <c r="BX108" s="403"/>
      <c r="BY108" s="403"/>
      <c r="BZ108" s="403"/>
      <c r="CA108" s="403"/>
      <c r="CB108" s="403"/>
      <c r="CC108" s="403"/>
      <c r="CD108" s="403"/>
    </row>
    <row r="109" spans="1:82" ht="30.75" customHeight="1">
      <c r="A109" s="400"/>
      <c r="B109" s="399"/>
      <c r="C109" s="400"/>
      <c r="D109" s="400"/>
      <c r="E109" s="401"/>
      <c r="F109" s="401"/>
      <c r="G109" s="401"/>
      <c r="H109" s="401"/>
      <c r="I109" s="401"/>
      <c r="J109" s="401"/>
      <c r="K109" s="401"/>
      <c r="L109" s="401"/>
      <c r="M109" s="401"/>
      <c r="N109" s="401"/>
      <c r="O109" s="401"/>
      <c r="P109" s="401"/>
      <c r="Q109" s="401"/>
      <c r="R109" s="401"/>
      <c r="S109" s="401"/>
      <c r="T109" s="401"/>
      <c r="U109" s="401"/>
      <c r="V109" s="401"/>
      <c r="W109" s="401"/>
      <c r="X109" s="401"/>
      <c r="Y109" s="401"/>
      <c r="Z109" s="401"/>
      <c r="AA109" s="401"/>
      <c r="AB109" s="401"/>
      <c r="AC109" s="401"/>
      <c r="AD109" s="401"/>
      <c r="AE109" s="401"/>
      <c r="AF109" s="401"/>
      <c r="AG109" s="401"/>
      <c r="AH109" s="401"/>
      <c r="AI109" s="401"/>
      <c r="AJ109" s="401"/>
      <c r="AK109" s="401"/>
      <c r="AL109" s="401"/>
      <c r="AM109" s="401"/>
      <c r="AN109" s="401"/>
      <c r="AO109" s="401"/>
      <c r="AP109" s="401"/>
      <c r="AQ109" s="401"/>
      <c r="AR109" s="401"/>
      <c r="AS109" s="401"/>
      <c r="AT109" s="401"/>
      <c r="AU109" s="401"/>
      <c r="AV109" s="401"/>
      <c r="AW109" s="401"/>
      <c r="AX109" s="403"/>
      <c r="AY109" s="403"/>
      <c r="AZ109" s="403"/>
      <c r="BA109" s="403"/>
      <c r="BB109" s="403"/>
      <c r="BC109" s="403"/>
      <c r="BD109" s="403"/>
      <c r="BE109" s="403"/>
      <c r="BF109" s="403"/>
      <c r="BG109" s="403"/>
      <c r="BH109" s="403"/>
      <c r="BI109" s="403"/>
      <c r="BJ109" s="403"/>
      <c r="BK109" s="403"/>
      <c r="BL109" s="403"/>
      <c r="BM109" s="403"/>
      <c r="BN109" s="403"/>
      <c r="BO109" s="403"/>
      <c r="BP109" s="403"/>
      <c r="BQ109" s="403"/>
      <c r="BR109" s="403"/>
      <c r="BS109" s="403"/>
      <c r="BT109" s="403"/>
      <c r="BU109" s="403"/>
      <c r="BV109" s="403"/>
      <c r="BW109" s="403"/>
      <c r="BX109" s="403"/>
      <c r="BY109" s="403"/>
      <c r="BZ109" s="403"/>
      <c r="CA109" s="403"/>
      <c r="CB109" s="403"/>
      <c r="CC109" s="403"/>
      <c r="CD109" s="403"/>
    </row>
    <row r="110" spans="1:82" ht="30.75" customHeight="1">
      <c r="A110" s="400"/>
      <c r="B110" s="399"/>
      <c r="C110" s="400"/>
      <c r="D110" s="400"/>
      <c r="E110" s="401"/>
      <c r="F110" s="401"/>
      <c r="G110" s="401"/>
      <c r="H110" s="401"/>
      <c r="I110" s="401"/>
      <c r="J110" s="401"/>
      <c r="K110" s="401"/>
      <c r="L110" s="401"/>
      <c r="M110" s="401"/>
      <c r="N110" s="401"/>
      <c r="O110" s="401"/>
      <c r="P110" s="401"/>
      <c r="Q110" s="401"/>
      <c r="R110" s="401"/>
      <c r="S110" s="401"/>
      <c r="T110" s="401"/>
      <c r="U110" s="401"/>
      <c r="V110" s="401"/>
      <c r="W110" s="401"/>
      <c r="X110" s="401"/>
      <c r="Y110" s="401"/>
      <c r="Z110" s="401"/>
      <c r="AA110" s="401"/>
      <c r="AB110" s="401"/>
      <c r="AC110" s="401"/>
      <c r="AD110" s="401"/>
      <c r="AE110" s="401"/>
      <c r="AF110" s="401"/>
      <c r="AG110" s="401"/>
      <c r="AH110" s="401"/>
      <c r="AI110" s="401"/>
      <c r="AJ110" s="401"/>
      <c r="AK110" s="401"/>
      <c r="AL110" s="401"/>
      <c r="AM110" s="401"/>
      <c r="AN110" s="401"/>
      <c r="AO110" s="401"/>
      <c r="AP110" s="401"/>
      <c r="AQ110" s="401"/>
      <c r="AR110" s="401"/>
      <c r="AS110" s="401"/>
      <c r="AT110" s="401"/>
      <c r="AU110" s="401"/>
      <c r="AV110" s="401"/>
      <c r="AW110" s="401"/>
      <c r="AX110" s="403"/>
      <c r="AY110" s="403"/>
      <c r="AZ110" s="403"/>
      <c r="BA110" s="403"/>
      <c r="BB110" s="403"/>
      <c r="BC110" s="403"/>
      <c r="BD110" s="403"/>
      <c r="BE110" s="403"/>
      <c r="BF110" s="403"/>
      <c r="BG110" s="403"/>
      <c r="BH110" s="403"/>
      <c r="BI110" s="403"/>
      <c r="BJ110" s="403"/>
      <c r="BK110" s="403"/>
      <c r="BL110" s="403"/>
      <c r="BM110" s="403"/>
      <c r="BN110" s="403"/>
      <c r="BO110" s="403"/>
      <c r="BP110" s="403"/>
      <c r="BQ110" s="403"/>
      <c r="BR110" s="403"/>
      <c r="BS110" s="403"/>
      <c r="BT110" s="403"/>
      <c r="BU110" s="403"/>
      <c r="BV110" s="403"/>
      <c r="BW110" s="403"/>
      <c r="BX110" s="403"/>
      <c r="BY110" s="403"/>
      <c r="BZ110" s="403"/>
      <c r="CA110" s="403"/>
      <c r="CB110" s="403"/>
      <c r="CC110" s="403"/>
      <c r="CD110" s="403"/>
    </row>
    <row r="111" spans="1:82" ht="30.75" customHeight="1">
      <c r="A111" s="400"/>
      <c r="B111" s="399"/>
      <c r="C111" s="400"/>
      <c r="D111" s="400"/>
      <c r="E111" s="401"/>
      <c r="F111" s="401"/>
      <c r="G111" s="401"/>
      <c r="H111" s="401"/>
      <c r="I111" s="401"/>
      <c r="J111" s="401"/>
      <c r="K111" s="401"/>
      <c r="L111" s="401"/>
      <c r="M111" s="401"/>
      <c r="N111" s="401"/>
      <c r="O111" s="401"/>
      <c r="P111" s="401"/>
      <c r="Q111" s="401"/>
      <c r="R111" s="401"/>
      <c r="S111" s="401"/>
      <c r="T111" s="401"/>
      <c r="U111" s="401"/>
      <c r="V111" s="401"/>
      <c r="W111" s="401"/>
      <c r="X111" s="401"/>
      <c r="Y111" s="401"/>
      <c r="Z111" s="401"/>
      <c r="AA111" s="401"/>
      <c r="AB111" s="401"/>
      <c r="AC111" s="401"/>
      <c r="AD111" s="401"/>
      <c r="AE111" s="401"/>
      <c r="AF111" s="401"/>
      <c r="AG111" s="401"/>
      <c r="AH111" s="401"/>
      <c r="AI111" s="401"/>
      <c r="AJ111" s="401"/>
      <c r="AK111" s="401"/>
      <c r="AL111" s="401"/>
      <c r="AM111" s="401"/>
      <c r="AN111" s="401"/>
      <c r="AO111" s="401"/>
      <c r="AP111" s="401"/>
      <c r="AQ111" s="401"/>
      <c r="AR111" s="401"/>
      <c r="AS111" s="401"/>
      <c r="AT111" s="401"/>
      <c r="AU111" s="401"/>
      <c r="AV111" s="401"/>
      <c r="AW111" s="401"/>
      <c r="AX111" s="403"/>
      <c r="AY111" s="403"/>
      <c r="AZ111" s="403"/>
      <c r="BA111" s="403"/>
      <c r="BB111" s="403"/>
      <c r="BC111" s="403"/>
      <c r="BD111" s="403"/>
      <c r="BE111" s="403"/>
      <c r="BF111" s="403"/>
      <c r="BG111" s="403"/>
      <c r="BH111" s="403"/>
      <c r="BI111" s="403"/>
      <c r="BJ111" s="403"/>
      <c r="BK111" s="403"/>
      <c r="BL111" s="403"/>
      <c r="BM111" s="403"/>
      <c r="BN111" s="403"/>
      <c r="BO111" s="403"/>
      <c r="BP111" s="403"/>
      <c r="BQ111" s="403"/>
      <c r="BR111" s="403"/>
      <c r="BS111" s="403"/>
      <c r="BT111" s="403"/>
      <c r="BU111" s="403"/>
      <c r="BV111" s="403"/>
      <c r="BW111" s="403"/>
      <c r="BX111" s="403"/>
      <c r="BY111" s="403"/>
      <c r="BZ111" s="403"/>
      <c r="CA111" s="403"/>
      <c r="CB111" s="403"/>
      <c r="CC111" s="403"/>
      <c r="CD111" s="403"/>
    </row>
    <row r="112" spans="1:82" ht="30.75" customHeight="1">
      <c r="A112" s="400"/>
      <c r="B112" s="399"/>
      <c r="C112" s="400"/>
      <c r="D112" s="400"/>
      <c r="E112" s="401"/>
      <c r="F112" s="401"/>
      <c r="G112" s="401"/>
      <c r="H112" s="401"/>
      <c r="I112" s="401"/>
      <c r="J112" s="401"/>
      <c r="K112" s="401"/>
      <c r="L112" s="401"/>
      <c r="M112" s="401"/>
      <c r="N112" s="401"/>
      <c r="O112" s="401"/>
      <c r="P112" s="401"/>
      <c r="Q112" s="401"/>
      <c r="R112" s="401"/>
      <c r="S112" s="401"/>
      <c r="T112" s="401"/>
      <c r="U112" s="401"/>
      <c r="V112" s="401"/>
      <c r="W112" s="401"/>
      <c r="X112" s="401"/>
      <c r="Y112" s="401"/>
      <c r="Z112" s="401"/>
      <c r="AA112" s="401"/>
      <c r="AB112" s="401"/>
      <c r="AC112" s="401"/>
      <c r="AD112" s="401"/>
      <c r="AE112" s="401"/>
      <c r="AF112" s="401"/>
      <c r="AG112" s="401"/>
      <c r="AH112" s="401"/>
      <c r="AI112" s="401"/>
      <c r="AJ112" s="401"/>
      <c r="AK112" s="401"/>
      <c r="AL112" s="401"/>
      <c r="AM112" s="401"/>
      <c r="AN112" s="401"/>
      <c r="AO112" s="401"/>
      <c r="AP112" s="401"/>
      <c r="AQ112" s="401"/>
      <c r="AR112" s="401"/>
      <c r="AS112" s="401"/>
      <c r="AT112" s="401"/>
      <c r="AU112" s="401"/>
      <c r="AV112" s="401"/>
      <c r="AW112" s="401"/>
      <c r="AX112" s="403"/>
      <c r="AY112" s="403"/>
      <c r="AZ112" s="403"/>
      <c r="BA112" s="403"/>
      <c r="BB112" s="403"/>
      <c r="BC112" s="403"/>
      <c r="BD112" s="403"/>
      <c r="BE112" s="403"/>
      <c r="BF112" s="403"/>
      <c r="BG112" s="403"/>
      <c r="BH112" s="403"/>
      <c r="BI112" s="403"/>
      <c r="BJ112" s="403"/>
      <c r="BK112" s="403"/>
      <c r="BL112" s="403"/>
      <c r="BM112" s="403"/>
      <c r="BN112" s="403"/>
      <c r="BO112" s="403"/>
      <c r="BP112" s="403"/>
      <c r="BQ112" s="403"/>
      <c r="BR112" s="403"/>
      <c r="BS112" s="403"/>
      <c r="BT112" s="403"/>
      <c r="BU112" s="403"/>
      <c r="BV112" s="403"/>
      <c r="BW112" s="403"/>
      <c r="BX112" s="403"/>
      <c r="BY112" s="403"/>
      <c r="BZ112" s="403"/>
      <c r="CA112" s="403"/>
      <c r="CB112" s="403"/>
      <c r="CC112" s="403"/>
      <c r="CD112" s="403"/>
    </row>
    <row r="113" spans="1:82" ht="30.75" customHeight="1">
      <c r="A113" s="400"/>
      <c r="B113" s="399"/>
      <c r="C113" s="400"/>
      <c r="D113" s="400"/>
      <c r="E113" s="401"/>
      <c r="F113" s="401"/>
      <c r="G113" s="401"/>
      <c r="H113" s="401"/>
      <c r="I113" s="401"/>
      <c r="J113" s="401"/>
      <c r="K113" s="401"/>
      <c r="L113" s="401"/>
      <c r="M113" s="401"/>
      <c r="N113" s="401"/>
      <c r="O113" s="401"/>
      <c r="P113" s="401"/>
      <c r="Q113" s="401"/>
      <c r="R113" s="401"/>
      <c r="S113" s="401"/>
      <c r="T113" s="401"/>
      <c r="U113" s="401"/>
      <c r="V113" s="401"/>
      <c r="W113" s="401"/>
      <c r="X113" s="401"/>
      <c r="Y113" s="401"/>
      <c r="Z113" s="401"/>
      <c r="AA113" s="401"/>
      <c r="AB113" s="401"/>
      <c r="AC113" s="401"/>
      <c r="AD113" s="401"/>
      <c r="AE113" s="401"/>
      <c r="AF113" s="401"/>
      <c r="AG113" s="401"/>
      <c r="AH113" s="401"/>
      <c r="AI113" s="401"/>
      <c r="AJ113" s="401"/>
      <c r="AK113" s="401"/>
      <c r="AL113" s="401"/>
      <c r="AM113" s="401"/>
      <c r="AN113" s="401"/>
      <c r="AO113" s="401"/>
      <c r="AP113" s="401"/>
      <c r="AQ113" s="401"/>
      <c r="AR113" s="401"/>
      <c r="AS113" s="401"/>
      <c r="AT113" s="401"/>
      <c r="AU113" s="401"/>
      <c r="AV113" s="401"/>
      <c r="AW113" s="401"/>
      <c r="AX113" s="403"/>
      <c r="AY113" s="403"/>
      <c r="AZ113" s="403"/>
      <c r="BA113" s="403"/>
      <c r="BB113" s="403"/>
      <c r="BC113" s="403"/>
      <c r="BD113" s="403"/>
      <c r="BE113" s="403"/>
      <c r="BF113" s="403"/>
      <c r="BG113" s="403"/>
      <c r="BH113" s="403"/>
      <c r="BI113" s="403"/>
      <c r="BJ113" s="403"/>
      <c r="BK113" s="403"/>
      <c r="BL113" s="403"/>
      <c r="BM113" s="403"/>
      <c r="BN113" s="403"/>
      <c r="BO113" s="403"/>
      <c r="BP113" s="403"/>
      <c r="BQ113" s="403"/>
      <c r="BR113" s="403"/>
      <c r="BS113" s="403"/>
      <c r="BT113" s="403"/>
      <c r="BU113" s="403"/>
      <c r="BV113" s="403"/>
      <c r="BW113" s="403"/>
      <c r="BX113" s="403"/>
      <c r="BY113" s="403"/>
      <c r="BZ113" s="403"/>
      <c r="CA113" s="403"/>
      <c r="CB113" s="403"/>
      <c r="CC113" s="403"/>
      <c r="CD113" s="403"/>
    </row>
    <row r="114" spans="1:82" ht="30.75" customHeight="1">
      <c r="A114" s="400"/>
      <c r="B114" s="399"/>
      <c r="C114" s="400"/>
      <c r="D114" s="400"/>
      <c r="E114" s="401"/>
      <c r="F114" s="401"/>
      <c r="G114" s="401"/>
      <c r="H114" s="401"/>
      <c r="I114" s="401"/>
      <c r="J114" s="401"/>
      <c r="K114" s="401"/>
      <c r="L114" s="401"/>
      <c r="M114" s="401"/>
      <c r="N114" s="401"/>
      <c r="O114" s="401"/>
      <c r="P114" s="401"/>
      <c r="Q114" s="401"/>
      <c r="R114" s="401"/>
      <c r="S114" s="401"/>
      <c r="T114" s="401"/>
      <c r="U114" s="401"/>
      <c r="V114" s="401"/>
      <c r="W114" s="401"/>
      <c r="X114" s="401"/>
      <c r="Y114" s="401"/>
      <c r="Z114" s="401"/>
      <c r="AA114" s="401"/>
      <c r="AB114" s="401"/>
      <c r="AC114" s="401"/>
      <c r="AD114" s="401"/>
      <c r="AE114" s="401"/>
      <c r="AF114" s="401"/>
      <c r="AG114" s="401"/>
      <c r="AH114" s="401"/>
      <c r="AI114" s="401"/>
      <c r="AJ114" s="401"/>
      <c r="AK114" s="401"/>
      <c r="AL114" s="401"/>
      <c r="AM114" s="401"/>
      <c r="AN114" s="401"/>
      <c r="AO114" s="401"/>
      <c r="AP114" s="401"/>
      <c r="AQ114" s="401"/>
      <c r="AR114" s="401"/>
      <c r="AS114" s="401"/>
      <c r="AT114" s="401"/>
      <c r="AU114" s="401"/>
      <c r="AV114" s="401"/>
      <c r="AW114" s="401"/>
      <c r="AX114" s="403"/>
      <c r="AY114" s="403"/>
      <c r="AZ114" s="403"/>
      <c r="BA114" s="403"/>
      <c r="BB114" s="403"/>
      <c r="BC114" s="403"/>
      <c r="BD114" s="403"/>
      <c r="BE114" s="403"/>
      <c r="BF114" s="403"/>
      <c r="BG114" s="403"/>
      <c r="BH114" s="403"/>
      <c r="BI114" s="403"/>
      <c r="BJ114" s="403"/>
      <c r="BK114" s="403"/>
      <c r="BL114" s="403"/>
      <c r="BM114" s="403"/>
      <c r="BN114" s="403"/>
      <c r="BO114" s="403"/>
      <c r="BP114" s="403"/>
      <c r="BQ114" s="403"/>
      <c r="BR114" s="403"/>
      <c r="BS114" s="403"/>
      <c r="BT114" s="403"/>
      <c r="BU114" s="403"/>
      <c r="BV114" s="403"/>
      <c r="BW114" s="403"/>
      <c r="BX114" s="403"/>
      <c r="BY114" s="403"/>
      <c r="BZ114" s="403"/>
      <c r="CA114" s="403"/>
      <c r="CB114" s="403"/>
      <c r="CC114" s="403"/>
      <c r="CD114" s="403"/>
    </row>
    <row r="115" spans="1:82" ht="30.75" customHeight="1">
      <c r="A115" s="400"/>
      <c r="B115" s="399"/>
      <c r="C115" s="400"/>
      <c r="D115" s="400"/>
      <c r="E115" s="401"/>
      <c r="F115" s="401"/>
      <c r="G115" s="401"/>
      <c r="H115" s="401"/>
      <c r="I115" s="401"/>
      <c r="J115" s="401"/>
      <c r="K115" s="401"/>
      <c r="L115" s="401"/>
      <c r="M115" s="401"/>
      <c r="N115" s="401"/>
      <c r="O115" s="401"/>
      <c r="P115" s="401"/>
      <c r="Q115" s="401"/>
      <c r="R115" s="401"/>
      <c r="S115" s="401"/>
      <c r="T115" s="401"/>
      <c r="U115" s="401"/>
      <c r="V115" s="401"/>
      <c r="W115" s="401"/>
      <c r="X115" s="401"/>
      <c r="Y115" s="401"/>
      <c r="Z115" s="401"/>
      <c r="AA115" s="401"/>
      <c r="AB115" s="401"/>
      <c r="AC115" s="401"/>
      <c r="AD115" s="401"/>
      <c r="AE115" s="401"/>
      <c r="AF115" s="401"/>
      <c r="AG115" s="401"/>
      <c r="AH115" s="401"/>
      <c r="AI115" s="401"/>
      <c r="AJ115" s="401"/>
      <c r="AK115" s="401"/>
      <c r="AL115" s="401"/>
      <c r="AM115" s="401"/>
      <c r="AN115" s="401"/>
      <c r="AO115" s="401"/>
      <c r="AP115" s="401"/>
      <c r="AQ115" s="401"/>
      <c r="AR115" s="401"/>
      <c r="AS115" s="401"/>
      <c r="AT115" s="401"/>
      <c r="AU115" s="401"/>
      <c r="AV115" s="401"/>
      <c r="AW115" s="401"/>
      <c r="AX115" s="403"/>
      <c r="AY115" s="403"/>
      <c r="AZ115" s="403"/>
      <c r="BA115" s="403"/>
      <c r="BB115" s="403"/>
      <c r="BC115" s="403"/>
      <c r="BD115" s="403"/>
      <c r="BE115" s="403"/>
      <c r="BF115" s="403"/>
      <c r="BG115" s="403"/>
      <c r="BH115" s="403"/>
      <c r="BI115" s="403"/>
      <c r="BJ115" s="403"/>
      <c r="BK115" s="403"/>
      <c r="BL115" s="403"/>
      <c r="BM115" s="403"/>
      <c r="BN115" s="403"/>
      <c r="BO115" s="403"/>
      <c r="BP115" s="403"/>
      <c r="BQ115" s="403"/>
      <c r="BR115" s="403"/>
      <c r="BS115" s="403"/>
      <c r="BT115" s="403"/>
      <c r="BU115" s="403"/>
      <c r="BV115" s="403"/>
      <c r="BW115" s="403"/>
      <c r="BX115" s="403"/>
      <c r="BY115" s="403"/>
      <c r="BZ115" s="403"/>
      <c r="CA115" s="403"/>
      <c r="CB115" s="403"/>
      <c r="CC115" s="403"/>
      <c r="CD115" s="403"/>
    </row>
    <row r="116" spans="1:82" ht="30.75" customHeight="1">
      <c r="A116" s="400"/>
      <c r="B116" s="399"/>
      <c r="C116" s="400"/>
      <c r="D116" s="400"/>
      <c r="E116" s="401"/>
      <c r="F116" s="401"/>
      <c r="G116" s="401"/>
      <c r="H116" s="401"/>
      <c r="I116" s="401"/>
      <c r="J116" s="401"/>
      <c r="K116" s="401"/>
      <c r="L116" s="401"/>
      <c r="M116" s="401"/>
      <c r="N116" s="401"/>
      <c r="O116" s="401"/>
      <c r="P116" s="401"/>
      <c r="Q116" s="401"/>
      <c r="R116" s="401"/>
      <c r="S116" s="401"/>
      <c r="T116" s="401"/>
      <c r="U116" s="401"/>
      <c r="V116" s="401"/>
      <c r="W116" s="401"/>
      <c r="X116" s="401"/>
      <c r="Y116" s="401"/>
      <c r="Z116" s="401"/>
      <c r="AA116" s="401"/>
      <c r="AB116" s="401"/>
      <c r="AC116" s="401"/>
      <c r="AD116" s="401"/>
      <c r="AE116" s="401"/>
      <c r="AF116" s="401"/>
      <c r="AG116" s="401"/>
      <c r="AH116" s="401"/>
      <c r="AI116" s="401"/>
      <c r="AJ116" s="401"/>
      <c r="AK116" s="401"/>
      <c r="AL116" s="401"/>
      <c r="AM116" s="401"/>
      <c r="AN116" s="401"/>
      <c r="AO116" s="401"/>
      <c r="AP116" s="401"/>
      <c r="AQ116" s="401"/>
      <c r="AR116" s="401"/>
      <c r="AS116" s="401"/>
      <c r="AT116" s="401"/>
      <c r="AU116" s="401"/>
      <c r="AV116" s="401"/>
      <c r="AW116" s="401"/>
      <c r="AX116" s="403"/>
      <c r="AY116" s="403"/>
      <c r="AZ116" s="403"/>
      <c r="BA116" s="403"/>
      <c r="BB116" s="403"/>
      <c r="BC116" s="403"/>
      <c r="BD116" s="403"/>
      <c r="BE116" s="403"/>
      <c r="BF116" s="403"/>
      <c r="BG116" s="403"/>
      <c r="BH116" s="403"/>
      <c r="BI116" s="403"/>
      <c r="BJ116" s="403"/>
      <c r="BK116" s="403"/>
      <c r="BL116" s="403"/>
      <c r="BM116" s="403"/>
      <c r="BN116" s="403"/>
      <c r="BO116" s="403"/>
      <c r="BP116" s="403"/>
      <c r="BQ116" s="403"/>
      <c r="BR116" s="403"/>
      <c r="BS116" s="403"/>
      <c r="BT116" s="403"/>
      <c r="BU116" s="403"/>
      <c r="BV116" s="403"/>
      <c r="BW116" s="403"/>
      <c r="BX116" s="403"/>
      <c r="BY116" s="403"/>
      <c r="BZ116" s="403"/>
      <c r="CA116" s="403"/>
      <c r="CB116" s="403"/>
      <c r="CC116" s="403"/>
      <c r="CD116" s="403"/>
    </row>
    <row r="117" spans="1:82" ht="30.75" customHeight="1">
      <c r="A117" s="400"/>
      <c r="B117" s="399"/>
      <c r="C117" s="400"/>
      <c r="D117" s="400"/>
      <c r="E117" s="401"/>
      <c r="F117" s="401"/>
      <c r="G117" s="401"/>
      <c r="H117" s="401"/>
      <c r="I117" s="401"/>
      <c r="J117" s="401"/>
      <c r="K117" s="401"/>
      <c r="L117" s="401"/>
      <c r="M117" s="401"/>
      <c r="N117" s="401"/>
      <c r="O117" s="401"/>
      <c r="P117" s="401"/>
      <c r="Q117" s="401"/>
      <c r="R117" s="401"/>
      <c r="S117" s="401"/>
      <c r="T117" s="401"/>
      <c r="U117" s="401"/>
      <c r="V117" s="401"/>
      <c r="W117" s="401"/>
      <c r="X117" s="401"/>
      <c r="Y117" s="401"/>
      <c r="Z117" s="401"/>
      <c r="AA117" s="401"/>
      <c r="AB117" s="401"/>
      <c r="AC117" s="401"/>
      <c r="AD117" s="401"/>
      <c r="AE117" s="401"/>
      <c r="AF117" s="401"/>
      <c r="AG117" s="401"/>
      <c r="AH117" s="401"/>
      <c r="AI117" s="401"/>
      <c r="AJ117" s="401"/>
      <c r="AK117" s="401"/>
      <c r="AL117" s="401"/>
      <c r="AM117" s="401"/>
      <c r="AN117" s="401"/>
      <c r="AO117" s="401"/>
      <c r="AP117" s="401"/>
      <c r="AQ117" s="401"/>
      <c r="AR117" s="401"/>
      <c r="AS117" s="401"/>
      <c r="AT117" s="401"/>
      <c r="AU117" s="401"/>
      <c r="AV117" s="401"/>
      <c r="AW117" s="401"/>
      <c r="AX117" s="403"/>
      <c r="AY117" s="403"/>
      <c r="AZ117" s="403"/>
      <c r="BA117" s="403"/>
      <c r="BB117" s="403"/>
      <c r="BC117" s="403"/>
      <c r="BD117" s="403"/>
      <c r="BE117" s="403"/>
      <c r="BF117" s="403"/>
      <c r="BG117" s="403"/>
      <c r="BH117" s="403"/>
      <c r="BI117" s="403"/>
      <c r="BJ117" s="403"/>
      <c r="BK117" s="403"/>
      <c r="BL117" s="403"/>
      <c r="BM117" s="403"/>
      <c r="BN117" s="403"/>
      <c r="BO117" s="403"/>
      <c r="BP117" s="403"/>
      <c r="BQ117" s="403"/>
      <c r="BR117" s="403"/>
      <c r="BS117" s="403"/>
      <c r="BT117" s="403"/>
      <c r="BU117" s="403"/>
      <c r="BV117" s="403"/>
      <c r="BW117" s="403"/>
      <c r="BX117" s="403"/>
      <c r="BY117" s="403"/>
      <c r="BZ117" s="403"/>
      <c r="CA117" s="403"/>
      <c r="CB117" s="403"/>
      <c r="CC117" s="403"/>
      <c r="CD117" s="403"/>
    </row>
    <row r="118" spans="1:82" ht="30.75" customHeight="1">
      <c r="A118" s="400"/>
      <c r="B118" s="399"/>
      <c r="C118" s="400"/>
      <c r="D118" s="400"/>
      <c r="E118" s="401"/>
      <c r="F118" s="401"/>
      <c r="G118" s="401"/>
      <c r="H118" s="401"/>
      <c r="I118" s="401"/>
      <c r="J118" s="401"/>
      <c r="K118" s="401"/>
      <c r="L118" s="401"/>
      <c r="M118" s="401"/>
      <c r="N118" s="401"/>
      <c r="O118" s="401"/>
      <c r="P118" s="401"/>
      <c r="Q118" s="401"/>
      <c r="R118" s="401"/>
      <c r="S118" s="401"/>
      <c r="T118" s="401"/>
      <c r="U118" s="401"/>
      <c r="V118" s="401"/>
      <c r="W118" s="401"/>
      <c r="X118" s="401"/>
      <c r="Y118" s="401"/>
      <c r="Z118" s="401"/>
      <c r="AA118" s="401"/>
      <c r="AB118" s="401"/>
      <c r="AC118" s="401"/>
      <c r="AD118" s="401"/>
      <c r="AE118" s="401"/>
      <c r="AF118" s="401"/>
      <c r="AG118" s="401"/>
      <c r="AH118" s="401"/>
      <c r="AI118" s="401"/>
      <c r="AJ118" s="401"/>
      <c r="AK118" s="401"/>
      <c r="AL118" s="401"/>
      <c r="AM118" s="401"/>
      <c r="AN118" s="401"/>
      <c r="AO118" s="401"/>
      <c r="AP118" s="401"/>
      <c r="AQ118" s="401"/>
      <c r="AR118" s="401"/>
      <c r="AS118" s="401"/>
      <c r="AT118" s="401"/>
      <c r="AU118" s="401"/>
      <c r="AV118" s="401"/>
      <c r="AW118" s="401"/>
      <c r="AX118" s="403"/>
      <c r="AY118" s="403"/>
      <c r="AZ118" s="403"/>
      <c r="BA118" s="403"/>
      <c r="BB118" s="403"/>
      <c r="BC118" s="403"/>
      <c r="BD118" s="403"/>
      <c r="BE118" s="403"/>
      <c r="BF118" s="403"/>
      <c r="BG118" s="403"/>
      <c r="BH118" s="403"/>
      <c r="BI118" s="403"/>
      <c r="BJ118" s="403"/>
      <c r="BK118" s="403"/>
      <c r="BL118" s="403"/>
      <c r="BM118" s="403"/>
      <c r="BN118" s="403"/>
      <c r="BO118" s="403"/>
      <c r="BP118" s="403"/>
      <c r="BQ118" s="403"/>
      <c r="BR118" s="403"/>
      <c r="BS118" s="403"/>
      <c r="BT118" s="403"/>
      <c r="BU118" s="403"/>
      <c r="BV118" s="403"/>
      <c r="BW118" s="403"/>
      <c r="BX118" s="403"/>
      <c r="BY118" s="403"/>
      <c r="BZ118" s="403"/>
      <c r="CA118" s="403"/>
      <c r="CB118" s="403"/>
      <c r="CC118" s="403"/>
      <c r="CD118" s="403"/>
    </row>
    <row r="119" spans="1:82" ht="30.75" customHeight="1">
      <c r="A119" s="400"/>
      <c r="B119" s="399"/>
      <c r="C119" s="400"/>
      <c r="D119" s="400"/>
      <c r="E119" s="401"/>
      <c r="F119" s="401"/>
      <c r="G119" s="401"/>
      <c r="H119" s="401"/>
      <c r="I119" s="401"/>
      <c r="J119" s="401"/>
      <c r="K119" s="401"/>
      <c r="L119" s="401"/>
      <c r="M119" s="401"/>
      <c r="N119" s="401"/>
      <c r="O119" s="401"/>
      <c r="P119" s="401"/>
      <c r="Q119" s="401"/>
      <c r="R119" s="401"/>
      <c r="S119" s="401"/>
      <c r="T119" s="401"/>
      <c r="U119" s="401"/>
      <c r="V119" s="401"/>
      <c r="W119" s="401"/>
      <c r="X119" s="401"/>
      <c r="Y119" s="401"/>
      <c r="Z119" s="401"/>
      <c r="AA119" s="401"/>
      <c r="AB119" s="401"/>
      <c r="AC119" s="401"/>
      <c r="AD119" s="401"/>
      <c r="AE119" s="401"/>
      <c r="AF119" s="401"/>
      <c r="AG119" s="401"/>
      <c r="AH119" s="401"/>
      <c r="AI119" s="401"/>
      <c r="AJ119" s="401"/>
      <c r="AK119" s="401"/>
      <c r="AL119" s="401"/>
      <c r="AM119" s="401"/>
      <c r="AN119" s="401"/>
      <c r="AO119" s="401"/>
      <c r="AP119" s="401"/>
      <c r="AQ119" s="401"/>
      <c r="AR119" s="401"/>
      <c r="AS119" s="401"/>
      <c r="AT119" s="401"/>
      <c r="AU119" s="401"/>
      <c r="AV119" s="401"/>
      <c r="AW119" s="401"/>
      <c r="AX119" s="403"/>
      <c r="AY119" s="403"/>
      <c r="AZ119" s="403"/>
      <c r="BA119" s="403"/>
      <c r="BB119" s="403"/>
      <c r="BC119" s="403"/>
      <c r="BD119" s="403"/>
      <c r="BE119" s="403"/>
      <c r="BF119" s="403"/>
      <c r="BG119" s="403"/>
      <c r="BH119" s="403"/>
      <c r="BI119" s="403"/>
      <c r="BJ119" s="403"/>
      <c r="BK119" s="403"/>
      <c r="BL119" s="403"/>
      <c r="BM119" s="403"/>
      <c r="BN119" s="403"/>
      <c r="BO119" s="403"/>
      <c r="BP119" s="403"/>
      <c r="BQ119" s="403"/>
      <c r="BR119" s="403"/>
      <c r="BS119" s="403"/>
      <c r="BT119" s="403"/>
      <c r="BU119" s="403"/>
      <c r="BV119" s="403"/>
      <c r="BW119" s="403"/>
      <c r="BX119" s="403"/>
      <c r="BY119" s="403"/>
      <c r="BZ119" s="403"/>
      <c r="CA119" s="403"/>
      <c r="CB119" s="403"/>
      <c r="CC119" s="403"/>
      <c r="CD119" s="403"/>
    </row>
    <row r="120" spans="1:82" ht="30.75" customHeight="1">
      <c r="A120" s="400"/>
      <c r="B120" s="399"/>
      <c r="C120" s="400"/>
      <c r="D120" s="400"/>
      <c r="E120" s="401"/>
      <c r="F120" s="401"/>
      <c r="G120" s="401"/>
      <c r="H120" s="401"/>
      <c r="I120" s="401"/>
      <c r="J120" s="401"/>
      <c r="K120" s="401"/>
      <c r="L120" s="401"/>
      <c r="M120" s="401"/>
      <c r="N120" s="401"/>
      <c r="O120" s="401"/>
      <c r="P120" s="401"/>
      <c r="Q120" s="401"/>
      <c r="R120" s="401"/>
      <c r="S120" s="401"/>
      <c r="T120" s="401"/>
      <c r="U120" s="401"/>
      <c r="V120" s="401"/>
      <c r="W120" s="401"/>
      <c r="X120" s="401"/>
      <c r="Y120" s="401"/>
      <c r="Z120" s="401"/>
      <c r="AA120" s="401"/>
      <c r="AB120" s="401"/>
      <c r="AC120" s="401"/>
      <c r="AD120" s="401"/>
      <c r="AE120" s="401"/>
      <c r="AF120" s="401"/>
      <c r="AG120" s="401"/>
      <c r="AH120" s="401"/>
      <c r="AI120" s="401"/>
      <c r="AJ120" s="401"/>
      <c r="AK120" s="401"/>
      <c r="AL120" s="401"/>
      <c r="AM120" s="401"/>
      <c r="AN120" s="401"/>
      <c r="AO120" s="401"/>
      <c r="AP120" s="401"/>
      <c r="AQ120" s="401"/>
      <c r="AR120" s="401"/>
      <c r="AS120" s="401"/>
      <c r="AT120" s="401"/>
      <c r="AU120" s="401"/>
      <c r="AV120" s="401"/>
      <c r="AW120" s="401"/>
      <c r="AX120" s="403"/>
      <c r="AY120" s="403"/>
      <c r="AZ120" s="403"/>
      <c r="BA120" s="403"/>
      <c r="BB120" s="403"/>
      <c r="BC120" s="403"/>
      <c r="BD120" s="403"/>
      <c r="BE120" s="403"/>
      <c r="BF120" s="403"/>
      <c r="BG120" s="403"/>
      <c r="BH120" s="403"/>
      <c r="BI120" s="403"/>
      <c r="BJ120" s="403"/>
      <c r="BK120" s="403"/>
      <c r="BL120" s="403"/>
      <c r="BM120" s="403"/>
      <c r="BN120" s="403"/>
      <c r="BO120" s="403"/>
      <c r="BP120" s="403"/>
      <c r="BQ120" s="403"/>
      <c r="BR120" s="403"/>
      <c r="BS120" s="403"/>
      <c r="BT120" s="403"/>
      <c r="BU120" s="403"/>
      <c r="BV120" s="403"/>
      <c r="BW120" s="403"/>
      <c r="BX120" s="403"/>
      <c r="BY120" s="403"/>
      <c r="BZ120" s="403"/>
      <c r="CA120" s="403"/>
      <c r="CB120" s="403"/>
      <c r="CC120" s="403"/>
      <c r="CD120" s="403"/>
    </row>
    <row r="121" spans="1:82" ht="30.75" customHeight="1">
      <c r="A121" s="400"/>
      <c r="B121" s="399"/>
      <c r="C121" s="400"/>
      <c r="D121" s="400"/>
      <c r="E121" s="401"/>
      <c r="F121" s="401"/>
      <c r="G121" s="401"/>
      <c r="H121" s="401"/>
      <c r="I121" s="401"/>
      <c r="J121" s="401"/>
      <c r="K121" s="401"/>
      <c r="L121" s="401"/>
      <c r="M121" s="401"/>
      <c r="N121" s="401"/>
      <c r="O121" s="401"/>
      <c r="P121" s="401"/>
      <c r="Q121" s="401"/>
      <c r="R121" s="401"/>
      <c r="S121" s="401"/>
      <c r="T121" s="401"/>
      <c r="U121" s="401"/>
      <c r="V121" s="401"/>
      <c r="W121" s="401"/>
      <c r="X121" s="401"/>
      <c r="Y121" s="401"/>
      <c r="Z121" s="401"/>
      <c r="AA121" s="401"/>
      <c r="AB121" s="401"/>
      <c r="AC121" s="401"/>
      <c r="AD121" s="401"/>
      <c r="AE121" s="401"/>
      <c r="AF121" s="401"/>
      <c r="AG121" s="401"/>
      <c r="AH121" s="401"/>
      <c r="AI121" s="401"/>
      <c r="AJ121" s="401"/>
      <c r="AK121" s="401"/>
      <c r="AL121" s="401"/>
      <c r="AM121" s="401"/>
      <c r="AN121" s="401"/>
      <c r="AO121" s="401"/>
      <c r="AP121" s="401"/>
      <c r="AQ121" s="401"/>
      <c r="AR121" s="401"/>
      <c r="AS121" s="401"/>
      <c r="AT121" s="401"/>
      <c r="AU121" s="401"/>
      <c r="AV121" s="401"/>
      <c r="AW121" s="401"/>
      <c r="AX121" s="403"/>
      <c r="AY121" s="403"/>
      <c r="AZ121" s="403"/>
      <c r="BA121" s="403"/>
      <c r="BB121" s="403"/>
      <c r="BC121" s="403"/>
      <c r="BD121" s="403"/>
      <c r="BE121" s="403"/>
      <c r="BF121" s="403"/>
      <c r="BG121" s="403"/>
      <c r="BH121" s="403"/>
      <c r="BI121" s="403"/>
      <c r="BJ121" s="403"/>
      <c r="BK121" s="403"/>
      <c r="BL121" s="403"/>
      <c r="BM121" s="403"/>
      <c r="BN121" s="403"/>
      <c r="BO121" s="403"/>
      <c r="BP121" s="403"/>
      <c r="BQ121" s="403"/>
      <c r="BR121" s="403"/>
      <c r="BS121" s="403"/>
      <c r="BT121" s="403"/>
      <c r="BU121" s="403"/>
      <c r="BV121" s="403"/>
      <c r="BW121" s="403"/>
      <c r="BX121" s="403"/>
      <c r="BY121" s="403"/>
      <c r="BZ121" s="403"/>
      <c r="CA121" s="403"/>
      <c r="CB121" s="403"/>
      <c r="CC121" s="403"/>
      <c r="CD121" s="403"/>
    </row>
    <row r="122" spans="1:82" ht="30.75" customHeight="1">
      <c r="A122" s="400"/>
      <c r="B122" s="399"/>
      <c r="C122" s="400"/>
      <c r="D122" s="400"/>
      <c r="E122" s="401"/>
      <c r="F122" s="401"/>
      <c r="G122" s="401"/>
      <c r="H122" s="401"/>
      <c r="I122" s="401"/>
      <c r="J122" s="401"/>
      <c r="K122" s="401"/>
      <c r="L122" s="401"/>
      <c r="M122" s="401"/>
      <c r="N122" s="401"/>
      <c r="O122" s="401"/>
      <c r="P122" s="401"/>
      <c r="Q122" s="401"/>
      <c r="R122" s="401"/>
      <c r="S122" s="401"/>
      <c r="T122" s="401"/>
      <c r="U122" s="401"/>
      <c r="V122" s="401"/>
      <c r="W122" s="401"/>
      <c r="X122" s="401"/>
      <c r="Y122" s="401"/>
      <c r="Z122" s="401"/>
      <c r="AA122" s="401"/>
      <c r="AB122" s="401"/>
      <c r="AC122" s="401"/>
      <c r="AD122" s="401"/>
      <c r="AE122" s="401"/>
      <c r="AF122" s="401"/>
      <c r="AG122" s="401"/>
      <c r="AH122" s="401"/>
      <c r="AI122" s="401"/>
      <c r="AJ122" s="401"/>
      <c r="AK122" s="401"/>
      <c r="AL122" s="401"/>
      <c r="AM122" s="401"/>
      <c r="AN122" s="401"/>
      <c r="AO122" s="401"/>
      <c r="AP122" s="401"/>
      <c r="AQ122" s="401"/>
      <c r="AR122" s="401"/>
      <c r="AS122" s="401"/>
      <c r="AT122" s="401"/>
      <c r="AU122" s="401"/>
      <c r="AV122" s="401"/>
      <c r="AW122" s="401"/>
      <c r="AX122" s="403"/>
      <c r="AY122" s="403"/>
      <c r="AZ122" s="403"/>
      <c r="BA122" s="403"/>
      <c r="BB122" s="403"/>
      <c r="BC122" s="403"/>
      <c r="BD122" s="403"/>
      <c r="BE122" s="403"/>
      <c r="BF122" s="403"/>
      <c r="BG122" s="403"/>
      <c r="BH122" s="403"/>
      <c r="BI122" s="403"/>
      <c r="BJ122" s="403"/>
      <c r="BK122" s="403"/>
      <c r="BL122" s="403"/>
      <c r="BM122" s="403"/>
      <c r="BN122" s="403"/>
      <c r="BO122" s="403"/>
      <c r="BP122" s="403"/>
      <c r="BQ122" s="403"/>
      <c r="BR122" s="403"/>
      <c r="BS122" s="403"/>
      <c r="BT122" s="403"/>
      <c r="BU122" s="403"/>
      <c r="BV122" s="403"/>
      <c r="BW122" s="403"/>
      <c r="BX122" s="403"/>
      <c r="BY122" s="403"/>
      <c r="BZ122" s="403"/>
      <c r="CA122" s="403"/>
      <c r="CB122" s="403"/>
      <c r="CC122" s="403"/>
      <c r="CD122" s="403"/>
    </row>
    <row r="123" spans="1:82" ht="30.75" customHeight="1">
      <c r="A123" s="400"/>
      <c r="B123" s="399"/>
      <c r="C123" s="400"/>
      <c r="D123" s="400"/>
      <c r="E123" s="401"/>
      <c r="F123" s="401"/>
      <c r="G123" s="401"/>
      <c r="H123" s="401"/>
      <c r="I123" s="401"/>
      <c r="J123" s="401"/>
      <c r="K123" s="401"/>
      <c r="L123" s="401"/>
      <c r="M123" s="401"/>
      <c r="N123" s="401"/>
      <c r="O123" s="401"/>
      <c r="P123" s="401"/>
      <c r="Q123" s="401"/>
      <c r="R123" s="401"/>
      <c r="S123" s="401"/>
      <c r="T123" s="401"/>
      <c r="U123" s="401"/>
      <c r="V123" s="401"/>
      <c r="W123" s="401"/>
      <c r="X123" s="401"/>
      <c r="Y123" s="401"/>
      <c r="Z123" s="401"/>
      <c r="AA123" s="401"/>
      <c r="AB123" s="401"/>
      <c r="AC123" s="401"/>
      <c r="AD123" s="401"/>
      <c r="AE123" s="401"/>
      <c r="AF123" s="401"/>
      <c r="AG123" s="401"/>
      <c r="AH123" s="401"/>
      <c r="AI123" s="401"/>
      <c r="AJ123" s="401"/>
      <c r="AK123" s="401"/>
      <c r="AL123" s="401"/>
      <c r="AM123" s="401"/>
      <c r="AN123" s="401"/>
      <c r="AO123" s="401"/>
      <c r="AP123" s="401"/>
      <c r="AQ123" s="401"/>
      <c r="AR123" s="401"/>
      <c r="AS123" s="401"/>
      <c r="AT123" s="401"/>
      <c r="AU123" s="401"/>
      <c r="AV123" s="401"/>
      <c r="AW123" s="401"/>
      <c r="AX123" s="403"/>
      <c r="AY123" s="403"/>
      <c r="AZ123" s="403"/>
      <c r="BA123" s="403"/>
      <c r="BB123" s="403"/>
      <c r="BC123" s="403"/>
      <c r="BD123" s="403"/>
      <c r="BE123" s="403"/>
      <c r="BF123" s="403"/>
      <c r="BG123" s="403"/>
      <c r="BH123" s="403"/>
      <c r="BI123" s="403"/>
      <c r="BJ123" s="403"/>
      <c r="BK123" s="403"/>
      <c r="BL123" s="403"/>
      <c r="BM123" s="403"/>
      <c r="BN123" s="403"/>
      <c r="BO123" s="403"/>
      <c r="BP123" s="403"/>
      <c r="BQ123" s="403"/>
      <c r="BR123" s="403"/>
      <c r="BS123" s="403"/>
      <c r="BT123" s="403"/>
      <c r="BU123" s="403"/>
      <c r="BV123" s="403"/>
      <c r="BW123" s="403"/>
      <c r="BX123" s="403"/>
      <c r="BY123" s="403"/>
      <c r="BZ123" s="403"/>
      <c r="CA123" s="403"/>
      <c r="CB123" s="403"/>
      <c r="CC123" s="403"/>
      <c r="CD123" s="403"/>
    </row>
    <row r="124" spans="1:82" ht="30.75" customHeight="1">
      <c r="A124" s="400"/>
      <c r="B124" s="399"/>
      <c r="C124" s="400"/>
      <c r="D124" s="400"/>
      <c r="E124" s="401"/>
      <c r="F124" s="401"/>
      <c r="G124" s="401"/>
      <c r="H124" s="401"/>
      <c r="I124" s="401"/>
      <c r="J124" s="401"/>
      <c r="K124" s="401"/>
      <c r="L124" s="401"/>
      <c r="M124" s="401"/>
      <c r="N124" s="401"/>
      <c r="O124" s="401"/>
      <c r="P124" s="401"/>
      <c r="Q124" s="401"/>
      <c r="R124" s="401"/>
      <c r="S124" s="401"/>
      <c r="T124" s="401"/>
      <c r="U124" s="401"/>
      <c r="V124" s="401"/>
      <c r="W124" s="401"/>
      <c r="X124" s="401"/>
      <c r="Y124" s="401"/>
      <c r="Z124" s="401"/>
      <c r="AA124" s="401"/>
      <c r="AB124" s="401"/>
      <c r="AC124" s="401"/>
      <c r="AD124" s="401"/>
      <c r="AE124" s="401"/>
      <c r="AF124" s="401"/>
      <c r="AG124" s="401"/>
      <c r="AH124" s="401"/>
      <c r="AI124" s="401"/>
      <c r="AJ124" s="401"/>
      <c r="AK124" s="401"/>
      <c r="AL124" s="401"/>
      <c r="AM124" s="401"/>
      <c r="AN124" s="401"/>
      <c r="AO124" s="401"/>
      <c r="AP124" s="401"/>
      <c r="AQ124" s="401"/>
      <c r="AR124" s="401"/>
      <c r="AS124" s="401"/>
      <c r="AT124" s="401"/>
      <c r="AU124" s="401"/>
      <c r="AV124" s="401"/>
      <c r="AW124" s="401"/>
      <c r="AX124" s="403"/>
      <c r="AY124" s="403"/>
      <c r="AZ124" s="403"/>
      <c r="BA124" s="403"/>
      <c r="BB124" s="403"/>
      <c r="BC124" s="403"/>
      <c r="BD124" s="403"/>
      <c r="BE124" s="403"/>
      <c r="BF124" s="403"/>
      <c r="BG124" s="403"/>
      <c r="BH124" s="403"/>
      <c r="BI124" s="403"/>
      <c r="BJ124" s="403"/>
      <c r="BK124" s="403"/>
      <c r="BL124" s="403"/>
      <c r="BM124" s="403"/>
      <c r="BN124" s="403"/>
      <c r="BO124" s="403"/>
      <c r="BP124" s="403"/>
      <c r="BQ124" s="403"/>
      <c r="BR124" s="403"/>
      <c r="BS124" s="403"/>
      <c r="BT124" s="403"/>
      <c r="BU124" s="403"/>
      <c r="BV124" s="403"/>
      <c r="BW124" s="403"/>
      <c r="BX124" s="403"/>
      <c r="BY124" s="403"/>
      <c r="BZ124" s="403"/>
      <c r="CA124" s="403"/>
      <c r="CB124" s="403"/>
      <c r="CC124" s="403"/>
      <c r="CD124" s="403"/>
    </row>
    <row r="125" spans="1:82" ht="30.75" customHeight="1">
      <c r="A125" s="400"/>
      <c r="B125" s="399"/>
      <c r="C125" s="400"/>
      <c r="D125" s="400"/>
      <c r="E125" s="401"/>
      <c r="F125" s="401"/>
      <c r="G125" s="401"/>
      <c r="H125" s="401"/>
      <c r="I125" s="401"/>
      <c r="J125" s="401"/>
      <c r="K125" s="401"/>
      <c r="L125" s="401"/>
      <c r="M125" s="401"/>
      <c r="N125" s="401"/>
      <c r="O125" s="401"/>
      <c r="P125" s="401"/>
      <c r="Q125" s="401"/>
      <c r="R125" s="401"/>
      <c r="S125" s="401"/>
      <c r="T125" s="401"/>
      <c r="U125" s="401"/>
      <c r="V125" s="401"/>
      <c r="W125" s="401"/>
      <c r="X125" s="401"/>
      <c r="Y125" s="401"/>
      <c r="Z125" s="401"/>
      <c r="AA125" s="401"/>
      <c r="AB125" s="401"/>
      <c r="AC125" s="401"/>
      <c r="AD125" s="401"/>
      <c r="AE125" s="401"/>
      <c r="AF125" s="401"/>
      <c r="AG125" s="401"/>
      <c r="AH125" s="401"/>
      <c r="AI125" s="401"/>
      <c r="AJ125" s="401"/>
      <c r="AK125" s="401"/>
      <c r="AL125" s="401"/>
      <c r="AM125" s="401"/>
      <c r="AN125" s="401"/>
      <c r="AO125" s="401"/>
      <c r="AP125" s="401"/>
      <c r="AQ125" s="401"/>
      <c r="AR125" s="401"/>
      <c r="AS125" s="401"/>
      <c r="AT125" s="401"/>
      <c r="AU125" s="401"/>
      <c r="AV125" s="401"/>
      <c r="AW125" s="401"/>
      <c r="AX125" s="403"/>
      <c r="AY125" s="403"/>
      <c r="AZ125" s="403"/>
      <c r="BA125" s="403"/>
      <c r="BB125" s="403"/>
      <c r="BC125" s="403"/>
      <c r="BD125" s="403"/>
      <c r="BE125" s="403"/>
      <c r="BF125" s="403"/>
      <c r="BG125" s="403"/>
      <c r="BH125" s="403"/>
      <c r="BI125" s="403"/>
      <c r="BJ125" s="403"/>
      <c r="BK125" s="403"/>
      <c r="BL125" s="403"/>
      <c r="BM125" s="403"/>
      <c r="BN125" s="403"/>
      <c r="BO125" s="403"/>
      <c r="BP125" s="403"/>
      <c r="BQ125" s="403"/>
      <c r="BR125" s="403"/>
      <c r="BS125" s="403"/>
      <c r="BT125" s="403"/>
      <c r="BU125" s="403"/>
      <c r="BV125" s="403"/>
      <c r="BW125" s="403"/>
      <c r="BX125" s="403"/>
      <c r="BY125" s="403"/>
      <c r="BZ125" s="403"/>
      <c r="CA125" s="403"/>
      <c r="CB125" s="403"/>
      <c r="CC125" s="403"/>
      <c r="CD125" s="403"/>
    </row>
    <row r="126" spans="1:82" ht="30.75" customHeight="1">
      <c r="A126" s="400"/>
      <c r="B126" s="399"/>
      <c r="C126" s="400"/>
      <c r="D126" s="400"/>
      <c r="E126" s="401"/>
      <c r="F126" s="401"/>
      <c r="G126" s="401"/>
      <c r="H126" s="401"/>
      <c r="I126" s="401"/>
      <c r="J126" s="401"/>
      <c r="K126" s="401"/>
      <c r="L126" s="401"/>
      <c r="M126" s="401"/>
      <c r="N126" s="401"/>
      <c r="O126" s="401"/>
      <c r="P126" s="401"/>
      <c r="Q126" s="401"/>
      <c r="R126" s="401"/>
      <c r="S126" s="401"/>
      <c r="T126" s="401"/>
      <c r="U126" s="401"/>
      <c r="V126" s="401"/>
      <c r="W126" s="401"/>
      <c r="X126" s="401"/>
      <c r="Y126" s="401"/>
      <c r="Z126" s="401"/>
      <c r="AA126" s="401"/>
      <c r="AB126" s="401"/>
      <c r="AC126" s="401"/>
      <c r="AD126" s="401"/>
      <c r="AE126" s="401"/>
      <c r="AF126" s="401"/>
      <c r="AG126" s="401"/>
      <c r="AH126" s="401"/>
      <c r="AI126" s="401"/>
      <c r="AJ126" s="401"/>
      <c r="AK126" s="401"/>
      <c r="AL126" s="401"/>
      <c r="AM126" s="401"/>
      <c r="AN126" s="401"/>
      <c r="AO126" s="401"/>
      <c r="AP126" s="401"/>
      <c r="AQ126" s="401"/>
      <c r="AR126" s="401"/>
      <c r="AS126" s="401"/>
      <c r="AT126" s="401"/>
      <c r="AU126" s="401"/>
      <c r="AV126" s="401"/>
      <c r="AW126" s="401"/>
      <c r="AX126" s="403"/>
      <c r="AY126" s="403"/>
      <c r="AZ126" s="403"/>
      <c r="BA126" s="403"/>
      <c r="BB126" s="403"/>
      <c r="BC126" s="403"/>
      <c r="BD126" s="403"/>
      <c r="BE126" s="403"/>
      <c r="BF126" s="403"/>
      <c r="BG126" s="403"/>
      <c r="BH126" s="403"/>
      <c r="BI126" s="403"/>
      <c r="BJ126" s="403"/>
      <c r="BK126" s="403"/>
      <c r="BL126" s="403"/>
      <c r="BM126" s="403"/>
      <c r="BN126" s="403"/>
      <c r="BO126" s="403"/>
      <c r="BP126" s="403"/>
      <c r="BQ126" s="403"/>
      <c r="BR126" s="403"/>
      <c r="BS126" s="403"/>
      <c r="BT126" s="403"/>
      <c r="BU126" s="403"/>
      <c r="BV126" s="403"/>
      <c r="BW126" s="403"/>
      <c r="BX126" s="403"/>
      <c r="BY126" s="403"/>
      <c r="BZ126" s="403"/>
      <c r="CA126" s="403"/>
      <c r="CB126" s="403"/>
      <c r="CC126" s="403"/>
      <c r="CD126" s="403"/>
    </row>
    <row r="127" spans="1:82" ht="30.75" customHeight="1">
      <c r="A127" s="400"/>
      <c r="B127" s="399"/>
      <c r="C127" s="400"/>
      <c r="D127" s="400"/>
      <c r="E127" s="401"/>
      <c r="F127" s="401"/>
      <c r="G127" s="401"/>
      <c r="H127" s="401"/>
      <c r="I127" s="401"/>
      <c r="J127" s="401"/>
      <c r="K127" s="401"/>
      <c r="L127" s="401"/>
      <c r="M127" s="401"/>
      <c r="N127" s="401"/>
      <c r="O127" s="401"/>
      <c r="P127" s="401"/>
      <c r="Q127" s="401"/>
      <c r="R127" s="401"/>
      <c r="S127" s="401"/>
      <c r="T127" s="401"/>
      <c r="U127" s="401"/>
      <c r="V127" s="401"/>
      <c r="W127" s="401"/>
      <c r="X127" s="401"/>
      <c r="Y127" s="401"/>
      <c r="Z127" s="401"/>
      <c r="AA127" s="401"/>
      <c r="AB127" s="401"/>
      <c r="AC127" s="401"/>
      <c r="AD127" s="401"/>
      <c r="AE127" s="401"/>
      <c r="AF127" s="401"/>
      <c r="AG127" s="401"/>
      <c r="AH127" s="401"/>
      <c r="AI127" s="401"/>
      <c r="AJ127" s="401"/>
      <c r="AK127" s="401"/>
      <c r="AL127" s="401"/>
      <c r="AM127" s="401"/>
      <c r="AN127" s="401"/>
      <c r="AO127" s="401"/>
      <c r="AP127" s="401"/>
      <c r="AQ127" s="401"/>
      <c r="AR127" s="401"/>
      <c r="AS127" s="401"/>
      <c r="AT127" s="401"/>
      <c r="AU127" s="401"/>
      <c r="AV127" s="401"/>
      <c r="AW127" s="401"/>
      <c r="AX127" s="403"/>
      <c r="AY127" s="403"/>
      <c r="AZ127" s="403"/>
      <c r="BA127" s="403"/>
      <c r="BB127" s="403"/>
      <c r="BC127" s="403"/>
      <c r="BD127" s="403"/>
      <c r="BE127" s="403"/>
      <c r="BF127" s="403"/>
      <c r="BG127" s="403"/>
      <c r="BH127" s="403"/>
      <c r="BI127" s="403"/>
      <c r="BJ127" s="403"/>
      <c r="BK127" s="403"/>
      <c r="BL127" s="403"/>
      <c r="BM127" s="403"/>
      <c r="BN127" s="403"/>
      <c r="BO127" s="403"/>
      <c r="BP127" s="403"/>
      <c r="BQ127" s="403"/>
      <c r="BR127" s="403"/>
      <c r="BS127" s="403"/>
      <c r="BT127" s="403"/>
      <c r="BU127" s="403"/>
      <c r="BV127" s="403"/>
      <c r="BW127" s="403"/>
      <c r="BX127" s="403"/>
      <c r="BY127" s="403"/>
      <c r="BZ127" s="403"/>
      <c r="CA127" s="403"/>
      <c r="CB127" s="403"/>
      <c r="CC127" s="403"/>
      <c r="CD127" s="403"/>
    </row>
    <row r="128" spans="1:82" ht="30.75" customHeight="1">
      <c r="A128" s="400"/>
      <c r="B128" s="399"/>
      <c r="C128" s="400"/>
      <c r="D128" s="400"/>
      <c r="E128" s="401"/>
      <c r="F128" s="401"/>
      <c r="G128" s="401"/>
      <c r="H128" s="401"/>
      <c r="I128" s="401"/>
      <c r="J128" s="401"/>
      <c r="K128" s="401"/>
      <c r="L128" s="401"/>
      <c r="M128" s="401"/>
      <c r="N128" s="401"/>
      <c r="O128" s="401"/>
      <c r="P128" s="401"/>
      <c r="Q128" s="401"/>
      <c r="R128" s="401"/>
      <c r="S128" s="401"/>
      <c r="T128" s="401"/>
      <c r="U128" s="401"/>
      <c r="V128" s="401"/>
      <c r="W128" s="401"/>
      <c r="X128" s="401"/>
      <c r="Y128" s="401"/>
      <c r="Z128" s="401"/>
      <c r="AA128" s="401"/>
      <c r="AB128" s="401"/>
      <c r="AC128" s="401"/>
      <c r="AD128" s="401"/>
      <c r="AE128" s="401"/>
      <c r="AF128" s="401"/>
      <c r="AG128" s="401"/>
      <c r="AH128" s="401"/>
      <c r="AI128" s="401"/>
      <c r="AJ128" s="401"/>
      <c r="AK128" s="401"/>
      <c r="AL128" s="401"/>
      <c r="AM128" s="401"/>
      <c r="AN128" s="401"/>
      <c r="AO128" s="401"/>
      <c r="AP128" s="401"/>
      <c r="AQ128" s="401"/>
      <c r="AR128" s="401"/>
      <c r="AS128" s="401"/>
      <c r="AT128" s="401"/>
      <c r="AU128" s="401"/>
      <c r="AV128" s="401"/>
      <c r="AW128" s="401"/>
      <c r="AX128" s="403"/>
      <c r="AY128" s="403"/>
      <c r="AZ128" s="403"/>
      <c r="BA128" s="403"/>
      <c r="BB128" s="403"/>
      <c r="BC128" s="403"/>
      <c r="BD128" s="403"/>
      <c r="BE128" s="403"/>
      <c r="BF128" s="403"/>
      <c r="BG128" s="403"/>
      <c r="BH128" s="403"/>
      <c r="BI128" s="403"/>
      <c r="BJ128" s="403"/>
      <c r="BK128" s="403"/>
      <c r="BL128" s="403"/>
      <c r="BM128" s="403"/>
      <c r="BN128" s="403"/>
      <c r="BO128" s="403"/>
      <c r="BP128" s="403"/>
      <c r="BQ128" s="403"/>
      <c r="BR128" s="403"/>
      <c r="BS128" s="403"/>
      <c r="BT128" s="403"/>
      <c r="BU128" s="403"/>
      <c r="BV128" s="403"/>
      <c r="BW128" s="403"/>
      <c r="BX128" s="403"/>
      <c r="BY128" s="403"/>
      <c r="BZ128" s="403"/>
      <c r="CA128" s="403"/>
      <c r="CB128" s="403"/>
      <c r="CC128" s="403"/>
      <c r="CD128" s="403"/>
    </row>
    <row r="129" spans="1:82" ht="30.75" customHeight="1">
      <c r="A129" s="400"/>
      <c r="B129" s="399"/>
      <c r="C129" s="400"/>
      <c r="D129" s="400"/>
      <c r="E129" s="401"/>
      <c r="F129" s="401"/>
      <c r="G129" s="401"/>
      <c r="H129" s="401"/>
      <c r="I129" s="401"/>
      <c r="J129" s="401"/>
      <c r="K129" s="401"/>
      <c r="L129" s="401"/>
      <c r="M129" s="401"/>
      <c r="N129" s="401"/>
      <c r="O129" s="401"/>
      <c r="P129" s="401"/>
      <c r="Q129" s="401"/>
      <c r="R129" s="401"/>
      <c r="S129" s="401"/>
      <c r="T129" s="401"/>
      <c r="U129" s="401"/>
      <c r="V129" s="401"/>
      <c r="W129" s="401"/>
      <c r="X129" s="401"/>
      <c r="Y129" s="401"/>
      <c r="Z129" s="401"/>
      <c r="AA129" s="401"/>
      <c r="AB129" s="401"/>
      <c r="AC129" s="401"/>
      <c r="AD129" s="401"/>
      <c r="AE129" s="401"/>
      <c r="AF129" s="401"/>
      <c r="AG129" s="401"/>
      <c r="AH129" s="401"/>
      <c r="AI129" s="401"/>
      <c r="AJ129" s="401"/>
      <c r="AK129" s="401"/>
      <c r="AL129" s="401"/>
      <c r="AM129" s="401"/>
      <c r="AN129" s="401"/>
      <c r="AO129" s="401"/>
      <c r="AP129" s="401"/>
      <c r="AQ129" s="401"/>
      <c r="AR129" s="401"/>
      <c r="AS129" s="401"/>
      <c r="AT129" s="401"/>
      <c r="AU129" s="401"/>
      <c r="AV129" s="401"/>
      <c r="AW129" s="401"/>
      <c r="AX129" s="403"/>
      <c r="AY129" s="403"/>
      <c r="AZ129" s="403"/>
      <c r="BA129" s="403"/>
      <c r="BB129" s="403"/>
      <c r="BC129" s="403"/>
      <c r="BD129" s="403"/>
      <c r="BE129" s="403"/>
      <c r="BF129" s="403"/>
      <c r="BG129" s="403"/>
      <c r="BH129" s="403"/>
      <c r="BI129" s="403"/>
      <c r="BJ129" s="403"/>
      <c r="BK129" s="403"/>
      <c r="BL129" s="403"/>
      <c r="BM129" s="403"/>
      <c r="BN129" s="403"/>
      <c r="BO129" s="403"/>
      <c r="BP129" s="403"/>
      <c r="BQ129" s="403"/>
      <c r="BR129" s="403"/>
      <c r="BS129" s="403"/>
      <c r="BT129" s="403"/>
      <c r="BU129" s="403"/>
      <c r="BV129" s="403"/>
      <c r="BW129" s="403"/>
      <c r="BX129" s="403"/>
      <c r="BY129" s="403"/>
      <c r="BZ129" s="403"/>
      <c r="CA129" s="403"/>
      <c r="CB129" s="403"/>
      <c r="CC129" s="403"/>
      <c r="CD129" s="403"/>
    </row>
    <row r="130" spans="1:82" ht="30.75" customHeight="1">
      <c r="A130" s="400"/>
      <c r="B130" s="399"/>
      <c r="C130" s="400"/>
      <c r="D130" s="400"/>
      <c r="E130" s="401"/>
      <c r="F130" s="401"/>
      <c r="G130" s="401"/>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3"/>
      <c r="AY130" s="403"/>
      <c r="AZ130" s="403"/>
      <c r="BA130" s="403"/>
      <c r="BB130" s="403"/>
      <c r="BC130" s="403"/>
      <c r="BD130" s="403"/>
      <c r="BE130" s="403"/>
      <c r="BF130" s="403"/>
      <c r="BG130" s="403"/>
      <c r="BH130" s="403"/>
      <c r="BI130" s="403"/>
      <c r="BJ130" s="403"/>
      <c r="BK130" s="403"/>
      <c r="BL130" s="403"/>
      <c r="BM130" s="403"/>
      <c r="BN130" s="403"/>
      <c r="BO130" s="403"/>
      <c r="BP130" s="403"/>
      <c r="BQ130" s="403"/>
      <c r="BR130" s="403"/>
      <c r="BS130" s="403"/>
      <c r="BT130" s="403"/>
      <c r="BU130" s="403"/>
      <c r="BV130" s="403"/>
      <c r="BW130" s="403"/>
      <c r="BX130" s="403"/>
      <c r="BY130" s="403"/>
      <c r="BZ130" s="403"/>
      <c r="CA130" s="403"/>
      <c r="CB130" s="403"/>
      <c r="CC130" s="403"/>
      <c r="CD130" s="403"/>
    </row>
    <row r="131" spans="1:82" ht="30.75" customHeight="1">
      <c r="A131" s="400"/>
      <c r="B131" s="399"/>
      <c r="C131" s="400"/>
      <c r="D131" s="400"/>
      <c r="E131" s="401"/>
      <c r="F131" s="401"/>
      <c r="G131" s="401"/>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3"/>
      <c r="AY131" s="403"/>
      <c r="AZ131" s="403"/>
      <c r="BA131" s="403"/>
      <c r="BB131" s="403"/>
      <c r="BC131" s="403"/>
      <c r="BD131" s="403"/>
      <c r="BE131" s="403"/>
      <c r="BF131" s="403"/>
      <c r="BG131" s="403"/>
      <c r="BH131" s="403"/>
      <c r="BI131" s="403"/>
      <c r="BJ131" s="403"/>
      <c r="BK131" s="403"/>
      <c r="BL131" s="403"/>
      <c r="BM131" s="403"/>
      <c r="BN131" s="403"/>
      <c r="BO131" s="403"/>
      <c r="BP131" s="403"/>
      <c r="BQ131" s="403"/>
      <c r="BR131" s="403"/>
      <c r="BS131" s="403"/>
      <c r="BT131" s="403"/>
      <c r="BU131" s="403"/>
      <c r="BV131" s="403"/>
      <c r="BW131" s="403"/>
      <c r="BX131" s="403"/>
      <c r="BY131" s="403"/>
      <c r="BZ131" s="403"/>
      <c r="CA131" s="403"/>
      <c r="CB131" s="403"/>
      <c r="CC131" s="403"/>
      <c r="CD131" s="403"/>
    </row>
    <row r="132" spans="1:82" ht="30.75" customHeight="1">
      <c r="A132" s="400"/>
      <c r="B132" s="399"/>
      <c r="C132" s="400"/>
      <c r="D132" s="400"/>
      <c r="E132" s="401"/>
      <c r="F132" s="401"/>
      <c r="G132" s="401"/>
      <c r="H132" s="401"/>
      <c r="I132" s="401"/>
      <c r="J132" s="401"/>
      <c r="K132" s="401"/>
      <c r="L132" s="401"/>
      <c r="M132" s="401"/>
      <c r="N132" s="401"/>
      <c r="O132" s="401"/>
      <c r="P132" s="401"/>
      <c r="Q132" s="401"/>
      <c r="R132" s="401"/>
      <c r="S132" s="401"/>
      <c r="T132" s="401"/>
      <c r="U132" s="401"/>
      <c r="V132" s="401"/>
      <c r="W132" s="401"/>
      <c r="X132" s="401"/>
      <c r="Y132" s="401"/>
      <c r="Z132" s="401"/>
      <c r="AA132" s="401"/>
      <c r="AB132" s="401"/>
      <c r="AC132" s="401"/>
      <c r="AD132" s="401"/>
      <c r="AE132" s="401"/>
      <c r="AF132" s="401"/>
      <c r="AG132" s="401"/>
      <c r="AH132" s="401"/>
      <c r="AI132" s="401"/>
      <c r="AJ132" s="401"/>
      <c r="AK132" s="401"/>
      <c r="AL132" s="401"/>
      <c r="AM132" s="401"/>
      <c r="AN132" s="401"/>
      <c r="AO132" s="401"/>
      <c r="AP132" s="401"/>
      <c r="AQ132" s="401"/>
      <c r="AR132" s="401"/>
      <c r="AS132" s="401"/>
      <c r="AT132" s="401"/>
      <c r="AU132" s="401"/>
      <c r="AV132" s="401"/>
      <c r="AW132" s="401"/>
      <c r="AX132" s="403"/>
      <c r="AY132" s="403"/>
      <c r="AZ132" s="403"/>
      <c r="BA132" s="403"/>
      <c r="BB132" s="403"/>
      <c r="BC132" s="403"/>
      <c r="BD132" s="403"/>
      <c r="BE132" s="403"/>
      <c r="BF132" s="403"/>
      <c r="BG132" s="403"/>
      <c r="BH132" s="403"/>
      <c r="BI132" s="403"/>
      <c r="BJ132" s="403"/>
      <c r="BK132" s="403"/>
      <c r="BL132" s="403"/>
      <c r="BM132" s="403"/>
      <c r="BN132" s="403"/>
      <c r="BO132" s="403"/>
      <c r="BP132" s="403"/>
      <c r="BQ132" s="403"/>
      <c r="BR132" s="403"/>
      <c r="BS132" s="403"/>
      <c r="BT132" s="403"/>
      <c r="BU132" s="403"/>
      <c r="BV132" s="403"/>
      <c r="BW132" s="403"/>
      <c r="BX132" s="403"/>
      <c r="BY132" s="403"/>
      <c r="BZ132" s="403"/>
      <c r="CA132" s="403"/>
      <c r="CB132" s="403"/>
      <c r="CC132" s="403"/>
      <c r="CD132" s="403"/>
    </row>
    <row r="133" spans="1:82" ht="30.75" customHeight="1">
      <c r="A133" s="400"/>
      <c r="B133" s="399"/>
      <c r="C133" s="400"/>
      <c r="D133" s="400"/>
      <c r="E133" s="401"/>
      <c r="F133" s="401"/>
      <c r="G133" s="401"/>
      <c r="H133" s="401"/>
      <c r="I133" s="401"/>
      <c r="J133" s="401"/>
      <c r="K133" s="401"/>
      <c r="L133" s="401"/>
      <c r="M133" s="401"/>
      <c r="N133" s="401"/>
      <c r="O133" s="401"/>
      <c r="P133" s="401"/>
      <c r="Q133" s="401"/>
      <c r="R133" s="401"/>
      <c r="S133" s="401"/>
      <c r="T133" s="401"/>
      <c r="U133" s="401"/>
      <c r="V133" s="401"/>
      <c r="W133" s="401"/>
      <c r="X133" s="401"/>
      <c r="Y133" s="401"/>
      <c r="Z133" s="401"/>
      <c r="AA133" s="401"/>
      <c r="AB133" s="401"/>
      <c r="AC133" s="401"/>
      <c r="AD133" s="401"/>
      <c r="AE133" s="401"/>
      <c r="AF133" s="401"/>
      <c r="AG133" s="401"/>
      <c r="AH133" s="401"/>
      <c r="AI133" s="401"/>
      <c r="AJ133" s="401"/>
      <c r="AK133" s="401"/>
      <c r="AL133" s="401"/>
      <c r="AM133" s="401"/>
      <c r="AN133" s="401"/>
      <c r="AO133" s="401"/>
      <c r="AP133" s="401"/>
      <c r="AQ133" s="401"/>
      <c r="AR133" s="401"/>
      <c r="AS133" s="401"/>
      <c r="AT133" s="401"/>
      <c r="AU133" s="401"/>
      <c r="AV133" s="401"/>
      <c r="AW133" s="401"/>
      <c r="AX133" s="403"/>
      <c r="AY133" s="403"/>
      <c r="AZ133" s="403"/>
      <c r="BA133" s="403"/>
      <c r="BB133" s="403"/>
      <c r="BC133" s="403"/>
      <c r="BD133" s="403"/>
      <c r="BE133" s="403"/>
      <c r="BF133" s="403"/>
      <c r="BG133" s="403"/>
      <c r="BH133" s="403"/>
      <c r="BI133" s="403"/>
      <c r="BJ133" s="403"/>
      <c r="BK133" s="403"/>
      <c r="BL133" s="403"/>
      <c r="BM133" s="403"/>
      <c r="BN133" s="403"/>
      <c r="BO133" s="403"/>
      <c r="BP133" s="403"/>
      <c r="BQ133" s="403"/>
      <c r="BR133" s="403"/>
      <c r="BS133" s="403"/>
      <c r="BT133" s="403"/>
      <c r="BU133" s="403"/>
      <c r="BV133" s="403"/>
      <c r="BW133" s="403"/>
      <c r="BX133" s="403"/>
      <c r="BY133" s="403"/>
      <c r="BZ133" s="403"/>
      <c r="CA133" s="403"/>
      <c r="CB133" s="403"/>
      <c r="CC133" s="403"/>
      <c r="CD133" s="403"/>
    </row>
    <row r="134" spans="1:82" ht="30.75" customHeight="1">
      <c r="A134" s="400"/>
      <c r="B134" s="399"/>
      <c r="C134" s="400"/>
      <c r="D134" s="400"/>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3"/>
      <c r="AY134" s="403"/>
      <c r="AZ134" s="403"/>
      <c r="BA134" s="403"/>
      <c r="BB134" s="403"/>
      <c r="BC134" s="403"/>
      <c r="BD134" s="403"/>
      <c r="BE134" s="403"/>
      <c r="BF134" s="403"/>
      <c r="BG134" s="403"/>
      <c r="BH134" s="403"/>
      <c r="BI134" s="403"/>
      <c r="BJ134" s="403"/>
      <c r="BK134" s="403"/>
      <c r="BL134" s="403"/>
      <c r="BM134" s="403"/>
      <c r="BN134" s="403"/>
      <c r="BO134" s="403"/>
      <c r="BP134" s="403"/>
      <c r="BQ134" s="403"/>
      <c r="BR134" s="403"/>
      <c r="BS134" s="403"/>
      <c r="BT134" s="403"/>
      <c r="BU134" s="403"/>
      <c r="BV134" s="403"/>
      <c r="BW134" s="403"/>
      <c r="BX134" s="403"/>
      <c r="BY134" s="403"/>
      <c r="BZ134" s="403"/>
      <c r="CA134" s="403"/>
      <c r="CB134" s="403"/>
      <c r="CC134" s="403"/>
      <c r="CD134" s="403"/>
    </row>
    <row r="135" spans="1:82" ht="30.75" customHeight="1">
      <c r="A135" s="400"/>
      <c r="B135" s="399"/>
      <c r="C135" s="400"/>
      <c r="D135" s="400"/>
      <c r="E135" s="401"/>
      <c r="F135" s="401"/>
      <c r="G135" s="401"/>
      <c r="H135" s="401"/>
      <c r="I135" s="401"/>
      <c r="J135" s="401"/>
      <c r="K135" s="401"/>
      <c r="L135" s="401"/>
      <c r="M135" s="401"/>
      <c r="N135" s="401"/>
      <c r="O135" s="401"/>
      <c r="P135" s="401"/>
      <c r="Q135" s="401"/>
      <c r="R135" s="401"/>
      <c r="S135" s="401"/>
      <c r="T135" s="401"/>
      <c r="U135" s="401"/>
      <c r="V135" s="401"/>
      <c r="W135" s="401"/>
      <c r="X135" s="401"/>
      <c r="Y135" s="401"/>
      <c r="Z135" s="401"/>
      <c r="AA135" s="401"/>
      <c r="AB135" s="401"/>
      <c r="AC135" s="401"/>
      <c r="AD135" s="401"/>
      <c r="AE135" s="401"/>
      <c r="AF135" s="401"/>
      <c r="AG135" s="401"/>
      <c r="AH135" s="401"/>
      <c r="AI135" s="401"/>
      <c r="AJ135" s="401"/>
      <c r="AK135" s="401"/>
      <c r="AL135" s="401"/>
      <c r="AM135" s="401"/>
      <c r="AN135" s="401"/>
      <c r="AO135" s="401"/>
      <c r="AP135" s="401"/>
      <c r="AQ135" s="401"/>
      <c r="AR135" s="401"/>
      <c r="AS135" s="401"/>
      <c r="AT135" s="401"/>
      <c r="AU135" s="401"/>
      <c r="AV135" s="401"/>
      <c r="AW135" s="401"/>
      <c r="AX135" s="403"/>
      <c r="AY135" s="403"/>
      <c r="AZ135" s="403"/>
      <c r="BA135" s="403"/>
      <c r="BB135" s="403"/>
      <c r="BC135" s="403"/>
      <c r="BD135" s="403"/>
      <c r="BE135" s="403"/>
      <c r="BF135" s="403"/>
      <c r="BG135" s="403"/>
      <c r="BH135" s="403"/>
      <c r="BI135" s="403"/>
      <c r="BJ135" s="403"/>
      <c r="BK135" s="403"/>
      <c r="BL135" s="403"/>
      <c r="BM135" s="403"/>
      <c r="BN135" s="403"/>
      <c r="BO135" s="403"/>
      <c r="BP135" s="403"/>
      <c r="BQ135" s="403"/>
      <c r="BR135" s="403"/>
      <c r="BS135" s="403"/>
      <c r="BT135" s="403"/>
      <c r="BU135" s="403"/>
      <c r="BV135" s="403"/>
      <c r="BW135" s="403"/>
      <c r="BX135" s="403"/>
      <c r="BY135" s="403"/>
      <c r="BZ135" s="403"/>
      <c r="CA135" s="403"/>
      <c r="CB135" s="403"/>
      <c r="CC135" s="403"/>
      <c r="CD135" s="403"/>
    </row>
    <row r="136" spans="1:82" ht="30.75" customHeight="1">
      <c r="A136" s="400"/>
      <c r="B136" s="399"/>
      <c r="C136" s="400"/>
      <c r="D136" s="400"/>
      <c r="E136" s="401"/>
      <c r="F136" s="401"/>
      <c r="G136" s="401"/>
      <c r="H136" s="401"/>
      <c r="I136" s="401"/>
      <c r="J136" s="401"/>
      <c r="K136" s="401"/>
      <c r="L136" s="401"/>
      <c r="M136" s="401"/>
      <c r="N136" s="401"/>
      <c r="O136" s="401"/>
      <c r="P136" s="401"/>
      <c r="Q136" s="401"/>
      <c r="R136" s="401"/>
      <c r="S136" s="401"/>
      <c r="T136" s="401"/>
      <c r="U136" s="401"/>
      <c r="V136" s="401"/>
      <c r="W136" s="401"/>
      <c r="X136" s="401"/>
      <c r="Y136" s="401"/>
      <c r="Z136" s="401"/>
      <c r="AA136" s="401"/>
      <c r="AB136" s="401"/>
      <c r="AC136" s="401"/>
      <c r="AD136" s="401"/>
      <c r="AE136" s="401"/>
      <c r="AF136" s="401"/>
      <c r="AG136" s="401"/>
      <c r="AH136" s="401"/>
      <c r="AI136" s="401"/>
      <c r="AJ136" s="401"/>
      <c r="AK136" s="401"/>
      <c r="AL136" s="401"/>
      <c r="AM136" s="401"/>
      <c r="AN136" s="401"/>
      <c r="AO136" s="401"/>
      <c r="AP136" s="401"/>
      <c r="AQ136" s="401"/>
      <c r="AR136" s="401"/>
      <c r="AS136" s="401"/>
      <c r="AT136" s="401"/>
      <c r="AU136" s="401"/>
      <c r="AV136" s="401"/>
      <c r="AW136" s="401"/>
      <c r="AX136" s="403"/>
      <c r="AY136" s="403"/>
      <c r="AZ136" s="403"/>
      <c r="BA136" s="403"/>
      <c r="BB136" s="403"/>
      <c r="BC136" s="403"/>
      <c r="BD136" s="403"/>
      <c r="BE136" s="403"/>
      <c r="BF136" s="403"/>
      <c r="BG136" s="403"/>
      <c r="BH136" s="403"/>
      <c r="BI136" s="403"/>
      <c r="BJ136" s="403"/>
      <c r="BK136" s="403"/>
      <c r="BL136" s="403"/>
      <c r="BM136" s="403"/>
      <c r="BN136" s="403"/>
      <c r="BO136" s="403"/>
      <c r="BP136" s="403"/>
      <c r="BQ136" s="403"/>
      <c r="BR136" s="403"/>
      <c r="BS136" s="403"/>
      <c r="BT136" s="403"/>
      <c r="BU136" s="403"/>
      <c r="BV136" s="403"/>
      <c r="BW136" s="403"/>
      <c r="BX136" s="403"/>
      <c r="BY136" s="403"/>
      <c r="BZ136" s="403"/>
      <c r="CA136" s="403"/>
      <c r="CB136" s="403"/>
      <c r="CC136" s="403"/>
      <c r="CD136" s="403"/>
    </row>
    <row r="137" spans="1:82" ht="30.75" customHeight="1">
      <c r="A137" s="400"/>
      <c r="B137" s="399"/>
      <c r="C137" s="400"/>
      <c r="D137" s="400"/>
      <c r="E137" s="401"/>
      <c r="F137" s="401"/>
      <c r="G137" s="401"/>
      <c r="H137" s="401"/>
      <c r="I137" s="401"/>
      <c r="J137" s="401"/>
      <c r="K137" s="401"/>
      <c r="L137" s="401"/>
      <c r="M137" s="401"/>
      <c r="N137" s="401"/>
      <c r="O137" s="401"/>
      <c r="P137" s="401"/>
      <c r="Q137" s="401"/>
      <c r="R137" s="401"/>
      <c r="S137" s="401"/>
      <c r="T137" s="401"/>
      <c r="U137" s="401"/>
      <c r="V137" s="401"/>
      <c r="W137" s="401"/>
      <c r="X137" s="401"/>
      <c r="Y137" s="401"/>
      <c r="Z137" s="401"/>
      <c r="AA137" s="401"/>
      <c r="AB137" s="401"/>
      <c r="AC137" s="401"/>
      <c r="AD137" s="401"/>
      <c r="AE137" s="401"/>
      <c r="AF137" s="401"/>
      <c r="AG137" s="401"/>
      <c r="AH137" s="401"/>
      <c r="AI137" s="401"/>
      <c r="AJ137" s="401"/>
      <c r="AK137" s="401"/>
      <c r="AL137" s="401"/>
      <c r="AM137" s="401"/>
      <c r="AN137" s="401"/>
      <c r="AO137" s="401"/>
      <c r="AP137" s="401"/>
      <c r="AQ137" s="401"/>
      <c r="AR137" s="401"/>
      <c r="AS137" s="401"/>
      <c r="AT137" s="401"/>
      <c r="AU137" s="401"/>
      <c r="AV137" s="401"/>
      <c r="AW137" s="401"/>
      <c r="AX137" s="403"/>
      <c r="AY137" s="403"/>
      <c r="AZ137" s="403"/>
      <c r="BA137" s="403"/>
      <c r="BB137" s="403"/>
      <c r="BC137" s="403"/>
      <c r="BD137" s="403"/>
      <c r="BE137" s="403"/>
      <c r="BF137" s="403"/>
      <c r="BG137" s="403"/>
      <c r="BH137" s="403"/>
      <c r="BI137" s="403"/>
      <c r="BJ137" s="403"/>
      <c r="BK137" s="403"/>
      <c r="BL137" s="403"/>
      <c r="BM137" s="403"/>
      <c r="BN137" s="403"/>
      <c r="BO137" s="403"/>
      <c r="BP137" s="403"/>
      <c r="BQ137" s="403"/>
      <c r="BR137" s="403"/>
      <c r="BS137" s="403"/>
      <c r="BT137" s="403"/>
      <c r="BU137" s="403"/>
      <c r="BV137" s="403"/>
      <c r="BW137" s="403"/>
      <c r="BX137" s="403"/>
      <c r="BY137" s="403"/>
      <c r="BZ137" s="403"/>
      <c r="CA137" s="403"/>
      <c r="CB137" s="403"/>
      <c r="CC137" s="403"/>
      <c r="CD137" s="403"/>
    </row>
    <row r="138" spans="1:82" ht="30.75" customHeight="1">
      <c r="A138" s="400"/>
      <c r="B138" s="399"/>
      <c r="C138" s="400"/>
      <c r="D138" s="400"/>
      <c r="E138" s="401"/>
      <c r="F138" s="401"/>
      <c r="G138" s="401"/>
      <c r="H138" s="401"/>
      <c r="I138" s="401"/>
      <c r="J138" s="401"/>
      <c r="K138" s="401"/>
      <c r="L138" s="401"/>
      <c r="M138" s="401"/>
      <c r="N138" s="401"/>
      <c r="O138" s="401"/>
      <c r="P138" s="401"/>
      <c r="Q138" s="401"/>
      <c r="R138" s="401"/>
      <c r="S138" s="401"/>
      <c r="T138" s="401"/>
      <c r="U138" s="401"/>
      <c r="V138" s="401"/>
      <c r="W138" s="401"/>
      <c r="X138" s="401"/>
      <c r="Y138" s="401"/>
      <c r="Z138" s="401"/>
      <c r="AA138" s="401"/>
      <c r="AB138" s="401"/>
      <c r="AC138" s="401"/>
      <c r="AD138" s="401"/>
      <c r="AE138" s="401"/>
      <c r="AF138" s="401"/>
      <c r="AG138" s="401"/>
      <c r="AH138" s="401"/>
      <c r="AI138" s="401"/>
      <c r="AJ138" s="401"/>
      <c r="AK138" s="401"/>
      <c r="AL138" s="401"/>
      <c r="AM138" s="401"/>
      <c r="AN138" s="401"/>
      <c r="AO138" s="401"/>
      <c r="AP138" s="401"/>
      <c r="AQ138" s="401"/>
      <c r="AR138" s="401"/>
      <c r="AS138" s="401"/>
      <c r="AT138" s="401"/>
      <c r="AU138" s="401"/>
      <c r="AV138" s="401"/>
      <c r="AW138" s="401"/>
      <c r="AX138" s="403"/>
      <c r="AY138" s="403"/>
      <c r="AZ138" s="403"/>
      <c r="BA138" s="403"/>
      <c r="BB138" s="403"/>
      <c r="BC138" s="403"/>
      <c r="BD138" s="403"/>
      <c r="BE138" s="403"/>
      <c r="BF138" s="403"/>
      <c r="BG138" s="403"/>
      <c r="BH138" s="403"/>
      <c r="BI138" s="403"/>
      <c r="BJ138" s="403"/>
      <c r="BK138" s="403"/>
      <c r="BL138" s="403"/>
      <c r="BM138" s="403"/>
      <c r="BN138" s="403"/>
      <c r="BO138" s="403"/>
      <c r="BP138" s="403"/>
      <c r="BQ138" s="403"/>
      <c r="BR138" s="403"/>
      <c r="BS138" s="403"/>
      <c r="BT138" s="403"/>
      <c r="BU138" s="403"/>
      <c r="BV138" s="403"/>
      <c r="BW138" s="403"/>
      <c r="BX138" s="403"/>
      <c r="BY138" s="403"/>
      <c r="BZ138" s="403"/>
      <c r="CA138" s="403"/>
      <c r="CB138" s="403"/>
      <c r="CC138" s="403"/>
      <c r="CD138" s="403"/>
    </row>
    <row r="139" spans="1:82" ht="30.75" customHeight="1">
      <c r="A139" s="400"/>
      <c r="B139" s="399"/>
      <c r="C139" s="400"/>
      <c r="D139" s="400"/>
      <c r="E139" s="401"/>
      <c r="F139" s="401"/>
      <c r="G139" s="401"/>
      <c r="H139" s="401"/>
      <c r="I139" s="401"/>
      <c r="J139" s="401"/>
      <c r="K139" s="401"/>
      <c r="L139" s="401"/>
      <c r="M139" s="401"/>
      <c r="N139" s="401"/>
      <c r="O139" s="401"/>
      <c r="P139" s="401"/>
      <c r="Q139" s="401"/>
      <c r="R139" s="401"/>
      <c r="S139" s="401"/>
      <c r="T139" s="401"/>
      <c r="U139" s="401"/>
      <c r="V139" s="401"/>
      <c r="W139" s="401"/>
      <c r="X139" s="401"/>
      <c r="Y139" s="401"/>
      <c r="Z139" s="401"/>
      <c r="AA139" s="401"/>
      <c r="AB139" s="401"/>
      <c r="AC139" s="401"/>
      <c r="AD139" s="401"/>
      <c r="AE139" s="401"/>
      <c r="AF139" s="401"/>
      <c r="AG139" s="401"/>
      <c r="AH139" s="401"/>
      <c r="AI139" s="401"/>
      <c r="AJ139" s="401"/>
      <c r="AK139" s="401"/>
      <c r="AL139" s="401"/>
      <c r="AM139" s="401"/>
      <c r="AN139" s="401"/>
      <c r="AO139" s="401"/>
      <c r="AP139" s="401"/>
      <c r="AQ139" s="401"/>
      <c r="AR139" s="401"/>
      <c r="AS139" s="401"/>
      <c r="AT139" s="401"/>
      <c r="AU139" s="401"/>
      <c r="AV139" s="401"/>
      <c r="AW139" s="401"/>
      <c r="AX139" s="403"/>
      <c r="AY139" s="403"/>
      <c r="AZ139" s="403"/>
      <c r="BA139" s="403"/>
      <c r="BB139" s="403"/>
      <c r="BC139" s="403"/>
      <c r="BD139" s="403"/>
      <c r="BE139" s="403"/>
      <c r="BF139" s="403"/>
      <c r="BG139" s="403"/>
      <c r="BH139" s="403"/>
      <c r="BI139" s="403"/>
      <c r="BJ139" s="403"/>
      <c r="BK139" s="403"/>
      <c r="BL139" s="403"/>
      <c r="BM139" s="403"/>
      <c r="BN139" s="403"/>
      <c r="BO139" s="403"/>
      <c r="BP139" s="403"/>
      <c r="BQ139" s="403"/>
      <c r="BR139" s="403"/>
      <c r="BS139" s="403"/>
      <c r="BT139" s="403"/>
      <c r="BU139" s="403"/>
      <c r="BV139" s="403"/>
      <c r="BW139" s="403"/>
      <c r="BX139" s="403"/>
      <c r="BY139" s="403"/>
      <c r="BZ139" s="403"/>
      <c r="CA139" s="403"/>
      <c r="CB139" s="403"/>
      <c r="CC139" s="403"/>
      <c r="CD139" s="403"/>
    </row>
    <row r="140" spans="1:82" ht="30.75" customHeight="1">
      <c r="A140" s="400"/>
      <c r="B140" s="399"/>
      <c r="C140" s="400"/>
      <c r="D140" s="400"/>
      <c r="E140" s="401"/>
      <c r="F140" s="401"/>
      <c r="G140" s="401"/>
      <c r="H140" s="401"/>
      <c r="I140" s="401"/>
      <c r="J140" s="401"/>
      <c r="K140" s="401"/>
      <c r="L140" s="401"/>
      <c r="M140" s="401"/>
      <c r="N140" s="401"/>
      <c r="O140" s="401"/>
      <c r="P140" s="401"/>
      <c r="Q140" s="401"/>
      <c r="R140" s="401"/>
      <c r="S140" s="401"/>
      <c r="T140" s="401"/>
      <c r="U140" s="401"/>
      <c r="V140" s="401"/>
      <c r="W140" s="401"/>
      <c r="X140" s="401"/>
      <c r="Y140" s="401"/>
      <c r="Z140" s="401"/>
      <c r="AA140" s="401"/>
      <c r="AB140" s="401"/>
      <c r="AC140" s="401"/>
      <c r="AD140" s="401"/>
      <c r="AE140" s="401"/>
      <c r="AF140" s="401"/>
      <c r="AG140" s="401"/>
      <c r="AH140" s="401"/>
      <c r="AI140" s="401"/>
      <c r="AJ140" s="401"/>
      <c r="AK140" s="401"/>
      <c r="AL140" s="401"/>
      <c r="AM140" s="401"/>
      <c r="AN140" s="401"/>
      <c r="AO140" s="401"/>
      <c r="AP140" s="401"/>
      <c r="AQ140" s="401"/>
      <c r="AR140" s="401"/>
      <c r="AS140" s="401"/>
      <c r="AT140" s="401"/>
      <c r="AU140" s="401"/>
      <c r="AV140" s="401"/>
      <c r="AW140" s="401"/>
      <c r="AX140" s="403"/>
      <c r="AY140" s="403"/>
      <c r="AZ140" s="403"/>
      <c r="BA140" s="403"/>
      <c r="BB140" s="403"/>
      <c r="BC140" s="403"/>
      <c r="BD140" s="403"/>
      <c r="BE140" s="403"/>
      <c r="BF140" s="403"/>
      <c r="BG140" s="403"/>
      <c r="BH140" s="403"/>
      <c r="BI140" s="403"/>
      <c r="BJ140" s="403"/>
      <c r="BK140" s="403"/>
      <c r="BL140" s="403"/>
      <c r="BM140" s="403"/>
      <c r="BN140" s="403"/>
      <c r="BO140" s="403"/>
      <c r="BP140" s="403"/>
      <c r="BQ140" s="403"/>
      <c r="BR140" s="403"/>
      <c r="BS140" s="403"/>
      <c r="BT140" s="403"/>
      <c r="BU140" s="403"/>
      <c r="BV140" s="403"/>
      <c r="BW140" s="403"/>
      <c r="BX140" s="403"/>
      <c r="BY140" s="403"/>
      <c r="BZ140" s="403"/>
      <c r="CA140" s="403"/>
      <c r="CB140" s="403"/>
      <c r="CC140" s="403"/>
      <c r="CD140" s="403"/>
    </row>
    <row r="141" spans="1:82" ht="30.75" customHeight="1">
      <c r="A141" s="400"/>
      <c r="B141" s="399"/>
      <c r="C141" s="400"/>
      <c r="D141" s="400"/>
      <c r="E141" s="401"/>
      <c r="F141" s="401"/>
      <c r="G141" s="401"/>
      <c r="H141" s="401"/>
      <c r="I141" s="401"/>
      <c r="J141" s="401"/>
      <c r="K141" s="401"/>
      <c r="L141" s="401"/>
      <c r="M141" s="401"/>
      <c r="N141" s="401"/>
      <c r="O141" s="401"/>
      <c r="P141" s="401"/>
      <c r="Q141" s="401"/>
      <c r="R141" s="401"/>
      <c r="S141" s="401"/>
      <c r="T141" s="401"/>
      <c r="U141" s="401"/>
      <c r="V141" s="401"/>
      <c r="W141" s="401"/>
      <c r="X141" s="401"/>
      <c r="Y141" s="401"/>
      <c r="Z141" s="401"/>
      <c r="AA141" s="401"/>
      <c r="AB141" s="401"/>
      <c r="AC141" s="401"/>
      <c r="AD141" s="401"/>
      <c r="AE141" s="401"/>
      <c r="AF141" s="401"/>
      <c r="AG141" s="401"/>
      <c r="AH141" s="401"/>
      <c r="AI141" s="401"/>
      <c r="AJ141" s="401"/>
      <c r="AK141" s="401"/>
      <c r="AL141" s="401"/>
      <c r="AM141" s="401"/>
      <c r="AN141" s="401"/>
      <c r="AO141" s="401"/>
      <c r="AP141" s="401"/>
      <c r="AQ141" s="401"/>
      <c r="AR141" s="401"/>
      <c r="AS141" s="401"/>
      <c r="AT141" s="401"/>
      <c r="AU141" s="401"/>
      <c r="AV141" s="401"/>
      <c r="AW141" s="401"/>
      <c r="AX141" s="403"/>
      <c r="AY141" s="403"/>
      <c r="AZ141" s="403"/>
      <c r="BA141" s="403"/>
      <c r="BB141" s="403"/>
      <c r="BC141" s="403"/>
      <c r="BD141" s="403"/>
      <c r="BE141" s="403"/>
      <c r="BF141" s="403"/>
      <c r="BG141" s="403"/>
      <c r="BH141" s="403"/>
      <c r="BI141" s="403"/>
      <c r="BJ141" s="403"/>
      <c r="BK141" s="403"/>
      <c r="BL141" s="403"/>
      <c r="BM141" s="403"/>
      <c r="BN141" s="403"/>
      <c r="BO141" s="403"/>
      <c r="BP141" s="403"/>
      <c r="BQ141" s="403"/>
      <c r="BR141" s="403"/>
      <c r="BS141" s="403"/>
      <c r="BT141" s="403"/>
      <c r="BU141" s="403"/>
      <c r="BV141" s="403"/>
      <c r="BW141" s="403"/>
      <c r="BX141" s="403"/>
      <c r="BY141" s="403"/>
      <c r="BZ141" s="403"/>
      <c r="CA141" s="403"/>
      <c r="CB141" s="403"/>
      <c r="CC141" s="403"/>
      <c r="CD141" s="403"/>
    </row>
    <row r="142" spans="1:82" ht="30.75" customHeight="1">
      <c r="A142" s="400"/>
      <c r="B142" s="399"/>
      <c r="C142" s="400"/>
      <c r="D142" s="400"/>
      <c r="E142" s="401"/>
      <c r="F142" s="401"/>
      <c r="G142" s="401"/>
      <c r="H142" s="401"/>
      <c r="I142" s="401"/>
      <c r="J142" s="401"/>
      <c r="K142" s="401"/>
      <c r="L142" s="401"/>
      <c r="M142" s="401"/>
      <c r="N142" s="401"/>
      <c r="O142" s="401"/>
      <c r="P142" s="401"/>
      <c r="Q142" s="401"/>
      <c r="R142" s="401"/>
      <c r="S142" s="401"/>
      <c r="T142" s="401"/>
      <c r="U142" s="401"/>
      <c r="V142" s="401"/>
      <c r="W142" s="401"/>
      <c r="X142" s="401"/>
      <c r="Y142" s="401"/>
      <c r="Z142" s="401"/>
      <c r="AA142" s="401"/>
      <c r="AB142" s="401"/>
      <c r="AC142" s="401"/>
      <c r="AD142" s="401"/>
      <c r="AE142" s="401"/>
      <c r="AF142" s="401"/>
      <c r="AG142" s="401"/>
      <c r="AH142" s="401"/>
      <c r="AI142" s="401"/>
      <c r="AJ142" s="401"/>
      <c r="AK142" s="401"/>
      <c r="AL142" s="401"/>
      <c r="AM142" s="401"/>
      <c r="AN142" s="401"/>
      <c r="AO142" s="401"/>
      <c r="AP142" s="401"/>
      <c r="AQ142" s="401"/>
      <c r="AR142" s="401"/>
      <c r="AS142" s="401"/>
      <c r="AT142" s="401"/>
      <c r="AU142" s="401"/>
      <c r="AV142" s="401"/>
      <c r="AW142" s="401"/>
      <c r="AX142" s="403"/>
      <c r="AY142" s="403"/>
      <c r="AZ142" s="403"/>
      <c r="BA142" s="403"/>
      <c r="BB142" s="403"/>
      <c r="BC142" s="403"/>
      <c r="BD142" s="403"/>
      <c r="BE142" s="403"/>
      <c r="BF142" s="403"/>
      <c r="BG142" s="403"/>
      <c r="BH142" s="403"/>
      <c r="BI142" s="403"/>
      <c r="BJ142" s="403"/>
      <c r="BK142" s="403"/>
      <c r="BL142" s="403"/>
      <c r="BM142" s="403"/>
      <c r="BN142" s="403"/>
      <c r="BO142" s="403"/>
      <c r="BP142" s="403"/>
      <c r="BQ142" s="403"/>
      <c r="BR142" s="403"/>
      <c r="BS142" s="403"/>
      <c r="BT142" s="403"/>
      <c r="BU142" s="403"/>
      <c r="BV142" s="403"/>
      <c r="BW142" s="403"/>
      <c r="BX142" s="403"/>
      <c r="BY142" s="403"/>
      <c r="BZ142" s="403"/>
      <c r="CA142" s="403"/>
      <c r="CB142" s="403"/>
      <c r="CC142" s="403"/>
      <c r="CD142" s="403"/>
    </row>
    <row r="143" spans="1:82" ht="30.75" customHeight="1">
      <c r="A143" s="400"/>
      <c r="B143" s="399"/>
      <c r="C143" s="400"/>
      <c r="D143" s="400"/>
      <c r="E143" s="401"/>
      <c r="F143" s="401"/>
      <c r="G143" s="401"/>
      <c r="H143" s="401"/>
      <c r="I143" s="401"/>
      <c r="J143" s="401"/>
      <c r="K143" s="401"/>
      <c r="L143" s="401"/>
      <c r="M143" s="401"/>
      <c r="N143" s="401"/>
      <c r="O143" s="401"/>
      <c r="P143" s="401"/>
      <c r="Q143" s="401"/>
      <c r="R143" s="401"/>
      <c r="S143" s="401"/>
      <c r="T143" s="401"/>
      <c r="U143" s="401"/>
      <c r="V143" s="401"/>
      <c r="W143" s="401"/>
      <c r="X143" s="401"/>
      <c r="Y143" s="401"/>
      <c r="Z143" s="401"/>
      <c r="AA143" s="401"/>
      <c r="AB143" s="401"/>
      <c r="AC143" s="401"/>
      <c r="AD143" s="401"/>
      <c r="AE143" s="401"/>
      <c r="AF143" s="401"/>
      <c r="AG143" s="401"/>
      <c r="AH143" s="401"/>
      <c r="AI143" s="401"/>
      <c r="AJ143" s="401"/>
      <c r="AK143" s="401"/>
      <c r="AL143" s="401"/>
      <c r="AM143" s="401"/>
      <c r="AN143" s="401"/>
      <c r="AO143" s="401"/>
      <c r="AP143" s="401"/>
      <c r="AQ143" s="401"/>
      <c r="AR143" s="401"/>
      <c r="AS143" s="401"/>
      <c r="AT143" s="401"/>
      <c r="AU143" s="401"/>
      <c r="AV143" s="401"/>
      <c r="AW143" s="401"/>
      <c r="AX143" s="403"/>
      <c r="AY143" s="403"/>
      <c r="AZ143" s="403"/>
      <c r="BA143" s="403"/>
      <c r="BB143" s="403"/>
      <c r="BC143" s="403"/>
      <c r="BD143" s="403"/>
      <c r="BE143" s="403"/>
      <c r="BF143" s="403"/>
      <c r="BG143" s="403"/>
      <c r="BH143" s="403"/>
      <c r="BI143" s="403"/>
      <c r="BJ143" s="403"/>
      <c r="BK143" s="403"/>
      <c r="BL143" s="403"/>
      <c r="BM143" s="403"/>
      <c r="BN143" s="403"/>
      <c r="BO143" s="403"/>
      <c r="BP143" s="403"/>
      <c r="BQ143" s="403"/>
      <c r="BR143" s="403"/>
      <c r="BS143" s="403"/>
      <c r="BT143" s="403"/>
      <c r="BU143" s="403"/>
      <c r="BV143" s="403"/>
      <c r="BW143" s="403"/>
      <c r="BX143" s="403"/>
      <c r="BY143" s="403"/>
      <c r="BZ143" s="403"/>
      <c r="CA143" s="403"/>
      <c r="CB143" s="403"/>
      <c r="CC143" s="403"/>
      <c r="CD143" s="403"/>
    </row>
    <row r="144" spans="1:82" ht="30.75" customHeight="1">
      <c r="A144" s="400"/>
      <c r="B144" s="399"/>
      <c r="C144" s="400"/>
      <c r="D144" s="400"/>
      <c r="E144" s="401"/>
      <c r="F144" s="401"/>
      <c r="G144" s="401"/>
      <c r="H144" s="401"/>
      <c r="I144" s="401"/>
      <c r="J144" s="401"/>
      <c r="K144" s="401"/>
      <c r="L144" s="401"/>
      <c r="M144" s="401"/>
      <c r="N144" s="401"/>
      <c r="O144" s="401"/>
      <c r="P144" s="401"/>
      <c r="Q144" s="401"/>
      <c r="R144" s="401"/>
      <c r="S144" s="401"/>
      <c r="T144" s="401"/>
      <c r="U144" s="401"/>
      <c r="V144" s="401"/>
      <c r="W144" s="401"/>
      <c r="X144" s="401"/>
      <c r="Y144" s="401"/>
      <c r="Z144" s="401"/>
      <c r="AA144" s="401"/>
      <c r="AB144" s="401"/>
      <c r="AC144" s="401"/>
      <c r="AD144" s="401"/>
      <c r="AE144" s="401"/>
      <c r="AF144" s="401"/>
      <c r="AG144" s="401"/>
      <c r="AH144" s="401"/>
      <c r="AI144" s="401"/>
      <c r="AJ144" s="401"/>
      <c r="AK144" s="401"/>
      <c r="AL144" s="401"/>
      <c r="AM144" s="401"/>
      <c r="AN144" s="401"/>
      <c r="AO144" s="401"/>
      <c r="AP144" s="401"/>
      <c r="AQ144" s="401"/>
      <c r="AR144" s="401"/>
      <c r="AS144" s="401"/>
      <c r="AT144" s="401"/>
      <c r="AU144" s="401"/>
      <c r="AV144" s="401"/>
      <c r="AW144" s="401"/>
      <c r="AX144" s="403"/>
      <c r="AY144" s="403"/>
      <c r="AZ144" s="403"/>
      <c r="BA144" s="403"/>
      <c r="BB144" s="403"/>
      <c r="BC144" s="403"/>
      <c r="BD144" s="403"/>
      <c r="BE144" s="403"/>
      <c r="BF144" s="403"/>
      <c r="BG144" s="403"/>
      <c r="BH144" s="403"/>
      <c r="BI144" s="403"/>
      <c r="BJ144" s="403"/>
      <c r="BK144" s="403"/>
      <c r="BL144" s="403"/>
      <c r="BM144" s="403"/>
      <c r="BN144" s="403"/>
      <c r="BO144" s="403"/>
      <c r="BP144" s="403"/>
      <c r="BQ144" s="403"/>
      <c r="BR144" s="403"/>
      <c r="BS144" s="403"/>
      <c r="BT144" s="403"/>
      <c r="BU144" s="403"/>
      <c r="BV144" s="403"/>
      <c r="BW144" s="403"/>
      <c r="BX144" s="403"/>
      <c r="BY144" s="403"/>
      <c r="BZ144" s="403"/>
      <c r="CA144" s="403"/>
      <c r="CB144" s="403"/>
      <c r="CC144" s="403"/>
      <c r="CD144" s="403"/>
    </row>
    <row r="145" spans="1:82" ht="30.75" customHeight="1">
      <c r="A145" s="400"/>
      <c r="B145" s="399"/>
      <c r="C145" s="400"/>
      <c r="D145" s="400"/>
      <c r="E145" s="401"/>
      <c r="F145" s="401"/>
      <c r="G145" s="401"/>
      <c r="H145" s="401"/>
      <c r="I145" s="401"/>
      <c r="J145" s="401"/>
      <c r="K145" s="401"/>
      <c r="L145" s="401"/>
      <c r="M145" s="401"/>
      <c r="N145" s="401"/>
      <c r="O145" s="401"/>
      <c r="P145" s="401"/>
      <c r="Q145" s="401"/>
      <c r="R145" s="401"/>
      <c r="S145" s="401"/>
      <c r="T145" s="401"/>
      <c r="U145" s="401"/>
      <c r="V145" s="401"/>
      <c r="W145" s="401"/>
      <c r="X145" s="401"/>
      <c r="Y145" s="401"/>
      <c r="Z145" s="401"/>
      <c r="AA145" s="401"/>
      <c r="AB145" s="401"/>
      <c r="AC145" s="401"/>
      <c r="AD145" s="401"/>
      <c r="AE145" s="401"/>
      <c r="AF145" s="401"/>
      <c r="AG145" s="401"/>
      <c r="AH145" s="401"/>
      <c r="AI145" s="401"/>
      <c r="AJ145" s="401"/>
      <c r="AK145" s="401"/>
      <c r="AL145" s="401"/>
      <c r="AM145" s="401"/>
      <c r="AN145" s="401"/>
      <c r="AO145" s="401"/>
      <c r="AP145" s="401"/>
      <c r="AQ145" s="401"/>
      <c r="AR145" s="401"/>
      <c r="AS145" s="401"/>
      <c r="AT145" s="401"/>
      <c r="AU145" s="401"/>
      <c r="AV145" s="401"/>
      <c r="AW145" s="401"/>
      <c r="AX145" s="403"/>
      <c r="AY145" s="403"/>
      <c r="AZ145" s="403"/>
      <c r="BA145" s="403"/>
      <c r="BB145" s="403"/>
      <c r="BC145" s="403"/>
      <c r="BD145" s="403"/>
      <c r="BE145" s="403"/>
      <c r="BF145" s="403"/>
      <c r="BG145" s="403"/>
      <c r="BH145" s="403"/>
      <c r="BI145" s="403"/>
      <c r="BJ145" s="403"/>
      <c r="BK145" s="403"/>
      <c r="BL145" s="403"/>
      <c r="BM145" s="403"/>
      <c r="BN145" s="403"/>
      <c r="BO145" s="403"/>
      <c r="BP145" s="403"/>
      <c r="BQ145" s="403"/>
      <c r="BR145" s="403"/>
      <c r="BS145" s="403"/>
      <c r="BT145" s="403"/>
      <c r="BU145" s="403"/>
      <c r="BV145" s="403"/>
      <c r="BW145" s="403"/>
      <c r="BX145" s="403"/>
      <c r="BY145" s="403"/>
      <c r="BZ145" s="403"/>
      <c r="CA145" s="403"/>
      <c r="CB145" s="403"/>
      <c r="CC145" s="403"/>
      <c r="CD145" s="403"/>
    </row>
    <row r="146" spans="1:82" ht="30.75" customHeight="1">
      <c r="A146" s="400"/>
      <c r="B146" s="399"/>
      <c r="C146" s="400"/>
      <c r="D146" s="400"/>
      <c r="E146" s="401"/>
      <c r="F146" s="401"/>
      <c r="G146" s="401"/>
      <c r="H146" s="401"/>
      <c r="I146" s="401"/>
      <c r="J146" s="401"/>
      <c r="K146" s="401"/>
      <c r="L146" s="401"/>
      <c r="M146" s="401"/>
      <c r="N146" s="401"/>
      <c r="O146" s="401"/>
      <c r="P146" s="401"/>
      <c r="Q146" s="401"/>
      <c r="R146" s="401"/>
      <c r="S146" s="401"/>
      <c r="T146" s="401"/>
      <c r="U146" s="401"/>
      <c r="V146" s="401"/>
      <c r="W146" s="401"/>
      <c r="X146" s="401"/>
      <c r="Y146" s="401"/>
      <c r="Z146" s="401"/>
      <c r="AA146" s="401"/>
      <c r="AB146" s="401"/>
      <c r="AC146" s="401"/>
      <c r="AD146" s="401"/>
      <c r="AE146" s="401"/>
      <c r="AF146" s="401"/>
      <c r="AG146" s="401"/>
      <c r="AH146" s="401"/>
      <c r="AI146" s="401"/>
      <c r="AJ146" s="401"/>
      <c r="AK146" s="401"/>
      <c r="AL146" s="401"/>
      <c r="AM146" s="401"/>
      <c r="AN146" s="401"/>
      <c r="AO146" s="401"/>
      <c r="AP146" s="401"/>
      <c r="AQ146" s="401"/>
      <c r="AR146" s="401"/>
      <c r="AS146" s="401"/>
      <c r="AT146" s="401"/>
      <c r="AU146" s="401"/>
      <c r="AV146" s="401"/>
      <c r="AW146" s="401"/>
      <c r="AX146" s="403"/>
      <c r="AY146" s="403"/>
      <c r="AZ146" s="403"/>
      <c r="BA146" s="403"/>
      <c r="BB146" s="403"/>
      <c r="BC146" s="403"/>
      <c r="BD146" s="403"/>
      <c r="BE146" s="403"/>
      <c r="BF146" s="403"/>
      <c r="BG146" s="403"/>
      <c r="BH146" s="403"/>
      <c r="BI146" s="403"/>
      <c r="BJ146" s="403"/>
      <c r="BK146" s="403"/>
      <c r="BL146" s="403"/>
      <c r="BM146" s="403"/>
      <c r="BN146" s="403"/>
      <c r="BO146" s="403"/>
      <c r="BP146" s="403"/>
      <c r="BQ146" s="403"/>
      <c r="BR146" s="403"/>
      <c r="BS146" s="403"/>
      <c r="BT146" s="403"/>
      <c r="BU146" s="403"/>
      <c r="BV146" s="403"/>
      <c r="BW146" s="403"/>
      <c r="BX146" s="403"/>
      <c r="BY146" s="403"/>
      <c r="BZ146" s="403"/>
      <c r="CA146" s="403"/>
      <c r="CB146" s="403"/>
      <c r="CC146" s="403"/>
      <c r="CD146" s="403"/>
    </row>
    <row r="147" spans="1:82" ht="30.75" customHeight="1">
      <c r="A147" s="400"/>
      <c r="B147" s="399"/>
      <c r="C147" s="400"/>
      <c r="D147" s="400"/>
      <c r="E147" s="401"/>
      <c r="F147" s="401"/>
      <c r="G147" s="401"/>
      <c r="H147" s="401"/>
      <c r="I147" s="401"/>
      <c r="J147" s="401"/>
      <c r="K147" s="401"/>
      <c r="L147" s="401"/>
      <c r="M147" s="401"/>
      <c r="N147" s="401"/>
      <c r="O147" s="401"/>
      <c r="P147" s="401"/>
      <c r="Q147" s="401"/>
      <c r="R147" s="401"/>
      <c r="S147" s="401"/>
      <c r="T147" s="401"/>
      <c r="U147" s="401"/>
      <c r="V147" s="401"/>
      <c r="W147" s="401"/>
      <c r="X147" s="401"/>
      <c r="Y147" s="401"/>
      <c r="Z147" s="401"/>
      <c r="AA147" s="401"/>
      <c r="AB147" s="401"/>
      <c r="AC147" s="401"/>
      <c r="AD147" s="401"/>
      <c r="AE147" s="401"/>
      <c r="AF147" s="401"/>
      <c r="AG147" s="401"/>
      <c r="AH147" s="401"/>
      <c r="AI147" s="401"/>
      <c r="AJ147" s="401"/>
      <c r="AK147" s="401"/>
      <c r="AL147" s="401"/>
      <c r="AM147" s="401"/>
      <c r="AN147" s="401"/>
      <c r="AO147" s="401"/>
      <c r="AP147" s="401"/>
      <c r="AQ147" s="401"/>
      <c r="AR147" s="401"/>
      <c r="AS147" s="401"/>
      <c r="AT147" s="401"/>
      <c r="AU147" s="401"/>
      <c r="AV147" s="401"/>
      <c r="AW147" s="401"/>
      <c r="AX147" s="403"/>
      <c r="AY147" s="403"/>
      <c r="AZ147" s="403"/>
      <c r="BA147" s="403"/>
      <c r="BB147" s="403"/>
      <c r="BC147" s="403"/>
      <c r="BD147" s="403"/>
      <c r="BE147" s="403"/>
      <c r="BF147" s="403"/>
      <c r="BG147" s="403"/>
      <c r="BH147" s="403"/>
      <c r="BI147" s="403"/>
      <c r="BJ147" s="403"/>
      <c r="BK147" s="403"/>
      <c r="BL147" s="403"/>
      <c r="BM147" s="403"/>
      <c r="BN147" s="403"/>
      <c r="BO147" s="403"/>
      <c r="BP147" s="403"/>
      <c r="BQ147" s="403"/>
      <c r="BR147" s="403"/>
      <c r="BS147" s="403"/>
      <c r="BT147" s="403"/>
      <c r="BU147" s="403"/>
      <c r="BV147" s="403"/>
      <c r="BW147" s="403"/>
      <c r="BX147" s="403"/>
      <c r="BY147" s="403"/>
      <c r="BZ147" s="403"/>
      <c r="CA147" s="403"/>
      <c r="CB147" s="403"/>
      <c r="CC147" s="403"/>
      <c r="CD147" s="403"/>
    </row>
    <row r="148" spans="1:82" ht="30.75" customHeight="1">
      <c r="A148" s="400"/>
      <c r="B148" s="399"/>
      <c r="C148" s="400"/>
      <c r="D148" s="400"/>
      <c r="E148" s="401"/>
      <c r="F148" s="401"/>
      <c r="G148" s="401"/>
      <c r="H148" s="401"/>
      <c r="I148" s="401"/>
      <c r="J148" s="401"/>
      <c r="K148" s="401"/>
      <c r="L148" s="401"/>
      <c r="M148" s="401"/>
      <c r="N148" s="401"/>
      <c r="O148" s="401"/>
      <c r="P148" s="401"/>
      <c r="Q148" s="401"/>
      <c r="R148" s="401"/>
      <c r="S148" s="401"/>
      <c r="T148" s="401"/>
      <c r="U148" s="401"/>
      <c r="V148" s="401"/>
      <c r="W148" s="401"/>
      <c r="X148" s="401"/>
      <c r="Y148" s="401"/>
      <c r="Z148" s="401"/>
      <c r="AA148" s="401"/>
      <c r="AB148" s="401"/>
      <c r="AC148" s="401"/>
      <c r="AD148" s="401"/>
      <c r="AE148" s="401"/>
      <c r="AF148" s="401"/>
      <c r="AG148" s="401"/>
      <c r="AH148" s="401"/>
      <c r="AI148" s="401"/>
      <c r="AJ148" s="401"/>
      <c r="AK148" s="401"/>
      <c r="AL148" s="401"/>
      <c r="AM148" s="401"/>
      <c r="AN148" s="401"/>
      <c r="AO148" s="401"/>
      <c r="AP148" s="401"/>
      <c r="AQ148" s="401"/>
      <c r="AR148" s="401"/>
      <c r="AS148" s="401"/>
      <c r="AT148" s="401"/>
      <c r="AU148" s="401"/>
      <c r="AV148" s="401"/>
      <c r="AW148" s="401"/>
      <c r="AX148" s="403"/>
      <c r="AY148" s="403"/>
      <c r="AZ148" s="403"/>
      <c r="BA148" s="403"/>
      <c r="BB148" s="403"/>
      <c r="BC148" s="403"/>
      <c r="BD148" s="403"/>
      <c r="BE148" s="403"/>
      <c r="BF148" s="403"/>
      <c r="BG148" s="403"/>
      <c r="BH148" s="403"/>
      <c r="BI148" s="403"/>
      <c r="BJ148" s="403"/>
      <c r="BK148" s="403"/>
      <c r="BL148" s="403"/>
      <c r="BM148" s="403"/>
      <c r="BN148" s="403"/>
      <c r="BO148" s="403"/>
      <c r="BP148" s="403"/>
      <c r="BQ148" s="403"/>
      <c r="BR148" s="403"/>
      <c r="BS148" s="403"/>
      <c r="BT148" s="403"/>
      <c r="BU148" s="403"/>
      <c r="BV148" s="403"/>
      <c r="BW148" s="403"/>
      <c r="BX148" s="403"/>
      <c r="BY148" s="403"/>
      <c r="BZ148" s="403"/>
      <c r="CA148" s="403"/>
      <c r="CB148" s="403"/>
      <c r="CC148" s="403"/>
      <c r="CD148" s="403"/>
    </row>
    <row r="149" spans="1:82" ht="30.75" customHeight="1">
      <c r="A149" s="400"/>
      <c r="B149" s="399"/>
      <c r="C149" s="400"/>
      <c r="D149" s="400"/>
      <c r="E149" s="401"/>
      <c r="F149" s="401"/>
      <c r="G149" s="401"/>
      <c r="H149" s="401"/>
      <c r="I149" s="401"/>
      <c r="J149" s="401"/>
      <c r="K149" s="401"/>
      <c r="L149" s="401"/>
      <c r="M149" s="401"/>
      <c r="N149" s="401"/>
      <c r="O149" s="401"/>
      <c r="P149" s="401"/>
      <c r="Q149" s="401"/>
      <c r="R149" s="401"/>
      <c r="S149" s="401"/>
      <c r="T149" s="401"/>
      <c r="U149" s="401"/>
      <c r="V149" s="401"/>
      <c r="W149" s="401"/>
      <c r="X149" s="401"/>
      <c r="Y149" s="401"/>
      <c r="Z149" s="401"/>
      <c r="AA149" s="401"/>
      <c r="AB149" s="401"/>
      <c r="AC149" s="401"/>
      <c r="AD149" s="401"/>
      <c r="AE149" s="401"/>
      <c r="AF149" s="401"/>
      <c r="AG149" s="401"/>
      <c r="AH149" s="401"/>
      <c r="AI149" s="401"/>
      <c r="AJ149" s="401"/>
      <c r="AK149" s="401"/>
      <c r="AL149" s="401"/>
      <c r="AM149" s="401"/>
      <c r="AN149" s="401"/>
      <c r="AO149" s="401"/>
      <c r="AP149" s="401"/>
      <c r="AQ149" s="401"/>
      <c r="AR149" s="401"/>
      <c r="AS149" s="401"/>
      <c r="AT149" s="401"/>
      <c r="AU149" s="401"/>
      <c r="AV149" s="401"/>
      <c r="AW149" s="401"/>
      <c r="AX149" s="403"/>
      <c r="AY149" s="403"/>
      <c r="AZ149" s="403"/>
      <c r="BA149" s="403"/>
      <c r="BB149" s="403"/>
      <c r="BC149" s="403"/>
      <c r="BD149" s="403"/>
      <c r="BE149" s="403"/>
      <c r="BF149" s="403"/>
      <c r="BG149" s="403"/>
      <c r="BH149" s="403"/>
      <c r="BI149" s="403"/>
      <c r="BJ149" s="403"/>
      <c r="BK149" s="403"/>
      <c r="BL149" s="403"/>
      <c r="BM149" s="403"/>
      <c r="BN149" s="403"/>
      <c r="BO149" s="403"/>
      <c r="BP149" s="403"/>
      <c r="BQ149" s="403"/>
      <c r="BR149" s="403"/>
      <c r="BS149" s="403"/>
      <c r="BT149" s="403"/>
      <c r="BU149" s="403"/>
      <c r="BV149" s="403"/>
      <c r="BW149" s="403"/>
      <c r="BX149" s="403"/>
      <c r="BY149" s="403"/>
      <c r="BZ149" s="403"/>
      <c r="CA149" s="403"/>
      <c r="CB149" s="403"/>
      <c r="CC149" s="403"/>
      <c r="CD149" s="403"/>
    </row>
    <row r="150" spans="1:82" ht="30.75" customHeight="1">
      <c r="A150" s="400"/>
      <c r="B150" s="399"/>
      <c r="C150" s="400"/>
      <c r="D150" s="400"/>
      <c r="E150" s="401"/>
      <c r="F150" s="401"/>
      <c r="G150" s="401"/>
      <c r="H150" s="401"/>
      <c r="I150" s="401"/>
      <c r="J150" s="401"/>
      <c r="K150" s="401"/>
      <c r="L150" s="401"/>
      <c r="M150" s="401"/>
      <c r="N150" s="401"/>
      <c r="O150" s="401"/>
      <c r="P150" s="401"/>
      <c r="Q150" s="401"/>
      <c r="R150" s="401"/>
      <c r="S150" s="401"/>
      <c r="T150" s="401"/>
      <c r="U150" s="401"/>
      <c r="V150" s="401"/>
      <c r="W150" s="401"/>
      <c r="X150" s="401"/>
      <c r="Y150" s="401"/>
      <c r="Z150" s="401"/>
      <c r="AA150" s="401"/>
      <c r="AB150" s="401"/>
      <c r="AC150" s="401"/>
      <c r="AD150" s="401"/>
      <c r="AE150" s="401"/>
      <c r="AF150" s="401"/>
      <c r="AG150" s="401"/>
      <c r="AH150" s="401"/>
      <c r="AI150" s="401"/>
      <c r="AJ150" s="401"/>
      <c r="AK150" s="401"/>
      <c r="AL150" s="401"/>
      <c r="AM150" s="401"/>
      <c r="AN150" s="401"/>
      <c r="AO150" s="401"/>
      <c r="AP150" s="401"/>
      <c r="AQ150" s="401"/>
      <c r="AR150" s="401"/>
      <c r="AS150" s="401"/>
      <c r="AT150" s="401"/>
      <c r="AU150" s="401"/>
      <c r="AV150" s="401"/>
      <c r="AW150" s="401"/>
      <c r="AX150" s="403"/>
      <c r="AY150" s="403"/>
      <c r="AZ150" s="403"/>
      <c r="BA150" s="403"/>
      <c r="BB150" s="403"/>
      <c r="BC150" s="403"/>
      <c r="BD150" s="403"/>
      <c r="BE150" s="403"/>
      <c r="BF150" s="403"/>
      <c r="BG150" s="403"/>
      <c r="BH150" s="403"/>
      <c r="BI150" s="403"/>
      <c r="BJ150" s="403"/>
      <c r="BK150" s="403"/>
      <c r="BL150" s="403"/>
      <c r="BM150" s="403"/>
      <c r="BN150" s="403"/>
      <c r="BO150" s="403"/>
      <c r="BP150" s="403"/>
      <c r="BQ150" s="403"/>
      <c r="BR150" s="403"/>
      <c r="BS150" s="403"/>
      <c r="BT150" s="403"/>
      <c r="BU150" s="403"/>
      <c r="BV150" s="403"/>
      <c r="BW150" s="403"/>
      <c r="BX150" s="403"/>
      <c r="BY150" s="403"/>
      <c r="BZ150" s="403"/>
      <c r="CA150" s="403"/>
      <c r="CB150" s="403"/>
      <c r="CC150" s="403"/>
      <c r="CD150" s="403"/>
    </row>
    <row r="151" spans="1:82" ht="30.75" customHeight="1">
      <c r="A151" s="400"/>
      <c r="B151" s="399"/>
      <c r="C151" s="400"/>
      <c r="D151" s="400"/>
      <c r="E151" s="401"/>
      <c r="F151" s="401"/>
      <c r="G151" s="401"/>
      <c r="H151" s="401"/>
      <c r="I151" s="401"/>
      <c r="J151" s="401"/>
      <c r="K151" s="401"/>
      <c r="L151" s="401"/>
      <c r="M151" s="401"/>
      <c r="N151" s="401"/>
      <c r="O151" s="401"/>
      <c r="P151" s="401"/>
      <c r="Q151" s="401"/>
      <c r="R151" s="401"/>
      <c r="S151" s="401"/>
      <c r="T151" s="401"/>
      <c r="U151" s="401"/>
      <c r="V151" s="401"/>
      <c r="W151" s="401"/>
      <c r="X151" s="401"/>
      <c r="Y151" s="401"/>
      <c r="Z151" s="401"/>
      <c r="AA151" s="401"/>
      <c r="AB151" s="401"/>
      <c r="AC151" s="401"/>
      <c r="AD151" s="401"/>
      <c r="AE151" s="401"/>
      <c r="AF151" s="401"/>
      <c r="AG151" s="401"/>
      <c r="AH151" s="401"/>
      <c r="AI151" s="401"/>
      <c r="AJ151" s="401"/>
      <c r="AK151" s="401"/>
      <c r="AL151" s="401"/>
      <c r="AM151" s="401"/>
      <c r="AN151" s="401"/>
      <c r="AO151" s="401"/>
      <c r="AP151" s="401"/>
      <c r="AQ151" s="401"/>
      <c r="AR151" s="401"/>
      <c r="AS151" s="401"/>
      <c r="AT151" s="401"/>
      <c r="AU151" s="401"/>
      <c r="AV151" s="401"/>
      <c r="AW151" s="401"/>
      <c r="AX151" s="403"/>
      <c r="AY151" s="403"/>
      <c r="AZ151" s="403"/>
      <c r="BA151" s="403"/>
      <c r="BB151" s="403"/>
      <c r="BC151" s="403"/>
      <c r="BD151" s="403"/>
      <c r="BE151" s="403"/>
      <c r="BF151" s="403"/>
      <c r="BG151" s="403"/>
      <c r="BH151" s="403"/>
      <c r="BI151" s="403"/>
      <c r="BJ151" s="403"/>
      <c r="BK151" s="403"/>
      <c r="BL151" s="403"/>
      <c r="BM151" s="403"/>
      <c r="BN151" s="403"/>
      <c r="BO151" s="403"/>
      <c r="BP151" s="403"/>
      <c r="BQ151" s="403"/>
      <c r="BR151" s="403"/>
      <c r="BS151" s="403"/>
      <c r="BT151" s="403"/>
      <c r="BU151" s="403"/>
      <c r="BV151" s="403"/>
      <c r="BW151" s="403"/>
      <c r="BX151" s="403"/>
      <c r="BY151" s="403"/>
      <c r="BZ151" s="403"/>
      <c r="CA151" s="403"/>
      <c r="CB151" s="403"/>
      <c r="CC151" s="403"/>
      <c r="CD151" s="403"/>
    </row>
    <row r="152" spans="1:82" ht="30.75" customHeight="1">
      <c r="A152" s="400"/>
      <c r="B152" s="399"/>
      <c r="C152" s="400"/>
      <c r="D152" s="400"/>
      <c r="E152" s="401"/>
      <c r="F152" s="401"/>
      <c r="G152" s="401"/>
      <c r="H152" s="401"/>
      <c r="I152" s="401"/>
      <c r="J152" s="401"/>
      <c r="K152" s="401"/>
      <c r="L152" s="401"/>
      <c r="M152" s="401"/>
      <c r="N152" s="401"/>
      <c r="O152" s="401"/>
      <c r="P152" s="401"/>
      <c r="Q152" s="401"/>
      <c r="R152" s="401"/>
      <c r="S152" s="401"/>
      <c r="T152" s="401"/>
      <c r="U152" s="401"/>
      <c r="V152" s="401"/>
      <c r="W152" s="401"/>
      <c r="X152" s="401"/>
      <c r="Y152" s="401"/>
      <c r="Z152" s="401"/>
      <c r="AA152" s="401"/>
      <c r="AB152" s="401"/>
      <c r="AC152" s="401"/>
      <c r="AD152" s="401"/>
      <c r="AE152" s="401"/>
      <c r="AF152" s="401"/>
      <c r="AG152" s="401"/>
      <c r="AH152" s="401"/>
      <c r="AI152" s="401"/>
      <c r="AJ152" s="401"/>
      <c r="AK152" s="401"/>
      <c r="AL152" s="401"/>
      <c r="AM152" s="401"/>
      <c r="AN152" s="401"/>
      <c r="AO152" s="401"/>
      <c r="AP152" s="401"/>
      <c r="AQ152" s="401"/>
      <c r="AR152" s="401"/>
      <c r="AS152" s="401"/>
      <c r="AT152" s="401"/>
      <c r="AU152" s="401"/>
      <c r="AV152" s="401"/>
      <c r="AW152" s="401"/>
      <c r="AX152" s="403"/>
      <c r="AY152" s="403"/>
      <c r="AZ152" s="403"/>
      <c r="BA152" s="403"/>
      <c r="BB152" s="403"/>
      <c r="BC152" s="403"/>
      <c r="BD152" s="403"/>
      <c r="BE152" s="403"/>
      <c r="BF152" s="403"/>
      <c r="BG152" s="403"/>
      <c r="BH152" s="403"/>
      <c r="BI152" s="403"/>
      <c r="BJ152" s="403"/>
      <c r="BK152" s="403"/>
      <c r="BL152" s="403"/>
      <c r="BM152" s="403"/>
      <c r="BN152" s="403"/>
      <c r="BO152" s="403"/>
      <c r="BP152" s="403"/>
      <c r="BQ152" s="403"/>
      <c r="BR152" s="403"/>
      <c r="BS152" s="403"/>
      <c r="BT152" s="403"/>
      <c r="BU152" s="403"/>
      <c r="BV152" s="403"/>
      <c r="BW152" s="403"/>
      <c r="BX152" s="403"/>
      <c r="BY152" s="403"/>
      <c r="BZ152" s="403"/>
      <c r="CA152" s="403"/>
      <c r="CB152" s="403"/>
      <c r="CC152" s="403"/>
      <c r="CD152" s="403"/>
    </row>
    <row r="153" spans="1:82" ht="30.75" customHeight="1">
      <c r="A153" s="400"/>
      <c r="B153" s="399"/>
      <c r="C153" s="400"/>
      <c r="D153" s="400"/>
      <c r="E153" s="401"/>
      <c r="F153" s="401"/>
      <c r="G153" s="401"/>
      <c r="H153" s="401"/>
      <c r="I153" s="401"/>
      <c r="J153" s="401"/>
      <c r="K153" s="401"/>
      <c r="L153" s="401"/>
      <c r="M153" s="401"/>
      <c r="N153" s="401"/>
      <c r="O153" s="401"/>
      <c r="P153" s="401"/>
      <c r="Q153" s="401"/>
      <c r="R153" s="401"/>
      <c r="S153" s="401"/>
      <c r="T153" s="401"/>
      <c r="U153" s="401"/>
      <c r="V153" s="401"/>
      <c r="W153" s="401"/>
      <c r="X153" s="401"/>
      <c r="Y153" s="401"/>
      <c r="Z153" s="401"/>
      <c r="AA153" s="401"/>
      <c r="AB153" s="401"/>
      <c r="AC153" s="401"/>
      <c r="AD153" s="401"/>
      <c r="AE153" s="401"/>
      <c r="AF153" s="401"/>
      <c r="AG153" s="401"/>
      <c r="AH153" s="401"/>
      <c r="AI153" s="401"/>
      <c r="AJ153" s="401"/>
      <c r="AK153" s="401"/>
      <c r="AL153" s="401"/>
      <c r="AM153" s="401"/>
      <c r="AN153" s="401"/>
      <c r="AO153" s="401"/>
      <c r="AP153" s="401"/>
      <c r="AQ153" s="401"/>
      <c r="AR153" s="401"/>
      <c r="AS153" s="401"/>
      <c r="AT153" s="401"/>
      <c r="AU153" s="401"/>
      <c r="AV153" s="401"/>
      <c r="AW153" s="401"/>
      <c r="AX153" s="403"/>
      <c r="AY153" s="403"/>
      <c r="AZ153" s="403"/>
      <c r="BA153" s="403"/>
      <c r="BB153" s="403"/>
      <c r="BC153" s="403"/>
      <c r="BD153" s="403"/>
      <c r="BE153" s="403"/>
      <c r="BF153" s="403"/>
      <c r="BG153" s="403"/>
      <c r="BH153" s="403"/>
      <c r="BI153" s="403"/>
      <c r="BJ153" s="403"/>
      <c r="BK153" s="403"/>
      <c r="BL153" s="403"/>
      <c r="BM153" s="403"/>
      <c r="BN153" s="403"/>
      <c r="BO153" s="403"/>
      <c r="BP153" s="403"/>
      <c r="BQ153" s="403"/>
      <c r="BR153" s="403"/>
      <c r="BS153" s="403"/>
      <c r="BT153" s="403"/>
      <c r="BU153" s="403"/>
      <c r="BV153" s="403"/>
      <c r="BW153" s="403"/>
      <c r="BX153" s="403"/>
      <c r="BY153" s="403"/>
      <c r="BZ153" s="403"/>
      <c r="CA153" s="403"/>
      <c r="CB153" s="403"/>
      <c r="CC153" s="403"/>
      <c r="CD153" s="403"/>
    </row>
    <row r="154" spans="1:82" ht="30.75" customHeight="1">
      <c r="A154" s="400"/>
      <c r="B154" s="399"/>
      <c r="C154" s="400"/>
      <c r="D154" s="400"/>
      <c r="E154" s="401"/>
      <c r="F154" s="401"/>
      <c r="G154" s="401"/>
      <c r="H154" s="401"/>
      <c r="I154" s="401"/>
      <c r="J154" s="401"/>
      <c r="K154" s="401"/>
      <c r="L154" s="401"/>
      <c r="M154" s="401"/>
      <c r="N154" s="401"/>
      <c r="O154" s="401"/>
      <c r="P154" s="401"/>
      <c r="Q154" s="401"/>
      <c r="R154" s="401"/>
      <c r="S154" s="401"/>
      <c r="T154" s="401"/>
      <c r="U154" s="401"/>
      <c r="V154" s="401"/>
      <c r="W154" s="401"/>
      <c r="X154" s="401"/>
      <c r="Y154" s="401"/>
      <c r="Z154" s="401"/>
      <c r="AA154" s="401"/>
      <c r="AB154" s="401"/>
      <c r="AC154" s="401"/>
      <c r="AD154" s="401"/>
      <c r="AE154" s="401"/>
      <c r="AF154" s="401"/>
      <c r="AG154" s="401"/>
      <c r="AH154" s="401"/>
      <c r="AI154" s="401"/>
      <c r="AJ154" s="401"/>
      <c r="AK154" s="401"/>
      <c r="AL154" s="401"/>
      <c r="AM154" s="401"/>
      <c r="AN154" s="401"/>
      <c r="AO154" s="401"/>
      <c r="AP154" s="401"/>
      <c r="AQ154" s="401"/>
      <c r="AR154" s="401"/>
      <c r="AS154" s="401"/>
      <c r="AT154" s="401"/>
      <c r="AU154" s="401"/>
      <c r="AV154" s="401"/>
      <c r="AW154" s="401"/>
      <c r="AX154" s="403"/>
      <c r="AY154" s="403"/>
      <c r="AZ154" s="403"/>
      <c r="BA154" s="403"/>
      <c r="BB154" s="403"/>
      <c r="BC154" s="403"/>
      <c r="BD154" s="403"/>
      <c r="BE154" s="403"/>
      <c r="BF154" s="403"/>
      <c r="BG154" s="403"/>
      <c r="BH154" s="403"/>
      <c r="BI154" s="403"/>
      <c r="BJ154" s="403"/>
      <c r="BK154" s="403"/>
      <c r="BL154" s="403"/>
      <c r="BM154" s="403"/>
      <c r="BN154" s="403"/>
      <c r="BO154" s="403"/>
      <c r="BP154" s="403"/>
      <c r="BQ154" s="403"/>
      <c r="BR154" s="403"/>
      <c r="BS154" s="403"/>
      <c r="BT154" s="403"/>
      <c r="BU154" s="403"/>
      <c r="BV154" s="403"/>
      <c r="BW154" s="403"/>
      <c r="BX154" s="403"/>
      <c r="BY154" s="403"/>
      <c r="BZ154" s="403"/>
      <c r="CA154" s="403"/>
      <c r="CB154" s="403"/>
      <c r="CC154" s="403"/>
      <c r="CD154" s="403"/>
    </row>
    <row r="155" spans="1:82" ht="30.75" customHeight="1">
      <c r="A155" s="400"/>
      <c r="B155" s="399"/>
      <c r="C155" s="400"/>
      <c r="D155" s="400"/>
      <c r="E155" s="401"/>
      <c r="F155" s="401"/>
      <c r="G155" s="401"/>
      <c r="H155" s="401"/>
      <c r="I155" s="401"/>
      <c r="J155" s="401"/>
      <c r="K155" s="401"/>
      <c r="L155" s="401"/>
      <c r="M155" s="401"/>
      <c r="N155" s="401"/>
      <c r="O155" s="401"/>
      <c r="P155" s="401"/>
      <c r="Q155" s="401"/>
      <c r="R155" s="401"/>
      <c r="S155" s="401"/>
      <c r="T155" s="401"/>
      <c r="U155" s="401"/>
      <c r="V155" s="401"/>
      <c r="W155" s="401"/>
      <c r="X155" s="401"/>
      <c r="Y155" s="401"/>
      <c r="Z155" s="401"/>
      <c r="AA155" s="401"/>
      <c r="AB155" s="401"/>
      <c r="AC155" s="401"/>
      <c r="AD155" s="401"/>
      <c r="AE155" s="401"/>
      <c r="AF155" s="401"/>
      <c r="AG155" s="401"/>
      <c r="AH155" s="401"/>
      <c r="AI155" s="401"/>
      <c r="AJ155" s="401"/>
      <c r="AK155" s="401"/>
      <c r="AL155" s="401"/>
      <c r="AM155" s="401"/>
      <c r="AN155" s="401"/>
      <c r="AO155" s="401"/>
      <c r="AP155" s="401"/>
      <c r="AQ155" s="401"/>
      <c r="AR155" s="401"/>
      <c r="AS155" s="401"/>
      <c r="AT155" s="401"/>
      <c r="AU155" s="401"/>
      <c r="AV155" s="401"/>
      <c r="AW155" s="401"/>
      <c r="AX155" s="403"/>
      <c r="AY155" s="403"/>
      <c r="AZ155" s="403"/>
      <c r="BA155" s="403"/>
      <c r="BB155" s="403"/>
      <c r="BC155" s="403"/>
      <c r="BD155" s="403"/>
      <c r="BE155" s="403"/>
      <c r="BF155" s="403"/>
      <c r="BG155" s="403"/>
      <c r="BH155" s="403"/>
      <c r="BI155" s="403"/>
      <c r="BJ155" s="403"/>
      <c r="BK155" s="403"/>
      <c r="BL155" s="403"/>
      <c r="BM155" s="403"/>
      <c r="BN155" s="403"/>
      <c r="BO155" s="403"/>
      <c r="BP155" s="403"/>
      <c r="BQ155" s="403"/>
      <c r="BR155" s="403"/>
      <c r="BS155" s="403"/>
      <c r="BT155" s="403"/>
      <c r="BU155" s="403"/>
      <c r="BV155" s="403"/>
      <c r="BW155" s="403"/>
      <c r="BX155" s="403"/>
      <c r="BY155" s="403"/>
      <c r="BZ155" s="403"/>
      <c r="CA155" s="403"/>
      <c r="CB155" s="403"/>
      <c r="CC155" s="403"/>
      <c r="CD155" s="403"/>
    </row>
    <row r="156" spans="1:82" ht="30.75" customHeight="1">
      <c r="A156" s="400"/>
      <c r="B156" s="399"/>
      <c r="C156" s="400"/>
      <c r="D156" s="400"/>
      <c r="E156" s="401"/>
      <c r="F156" s="401"/>
      <c r="G156" s="401"/>
      <c r="H156" s="401"/>
      <c r="I156" s="401"/>
      <c r="J156" s="401"/>
      <c r="K156" s="401"/>
      <c r="L156" s="401"/>
      <c r="M156" s="401"/>
      <c r="N156" s="401"/>
      <c r="O156" s="401"/>
      <c r="P156" s="401"/>
      <c r="Q156" s="401"/>
      <c r="R156" s="401"/>
      <c r="S156" s="401"/>
      <c r="T156" s="401"/>
      <c r="U156" s="401"/>
      <c r="V156" s="401"/>
      <c r="W156" s="401"/>
      <c r="X156" s="401"/>
      <c r="Y156" s="401"/>
      <c r="Z156" s="401"/>
      <c r="AA156" s="401"/>
      <c r="AB156" s="401"/>
      <c r="AC156" s="401"/>
      <c r="AD156" s="401"/>
      <c r="AE156" s="401"/>
      <c r="AF156" s="401"/>
      <c r="AG156" s="401"/>
      <c r="AH156" s="401"/>
      <c r="AI156" s="401"/>
      <c r="AJ156" s="401"/>
      <c r="AK156" s="401"/>
      <c r="AL156" s="401"/>
      <c r="AM156" s="401"/>
      <c r="AN156" s="401"/>
      <c r="AO156" s="401"/>
      <c r="AP156" s="401"/>
      <c r="AQ156" s="401"/>
      <c r="AR156" s="401"/>
      <c r="AS156" s="401"/>
      <c r="AT156" s="401"/>
      <c r="AU156" s="401"/>
      <c r="AV156" s="401"/>
      <c r="AW156" s="401"/>
      <c r="AX156" s="403"/>
      <c r="AY156" s="403"/>
      <c r="AZ156" s="403"/>
      <c r="BA156" s="403"/>
      <c r="BB156" s="403"/>
      <c r="BC156" s="403"/>
      <c r="BD156" s="403"/>
      <c r="BE156" s="403"/>
      <c r="BF156" s="403"/>
      <c r="BG156" s="403"/>
      <c r="BH156" s="403"/>
      <c r="BI156" s="403"/>
      <c r="BJ156" s="403"/>
      <c r="BK156" s="403"/>
      <c r="BL156" s="403"/>
      <c r="BM156" s="403"/>
      <c r="BN156" s="403"/>
      <c r="BO156" s="403"/>
      <c r="BP156" s="403"/>
      <c r="BQ156" s="403"/>
      <c r="BR156" s="403"/>
      <c r="BS156" s="403"/>
      <c r="BT156" s="403"/>
      <c r="BU156" s="403"/>
      <c r="BV156" s="403"/>
      <c r="BW156" s="403"/>
      <c r="BX156" s="403"/>
      <c r="BY156" s="403"/>
      <c r="BZ156" s="403"/>
      <c r="CA156" s="403"/>
      <c r="CB156" s="403"/>
      <c r="CC156" s="403"/>
      <c r="CD156" s="403"/>
    </row>
    <row r="157" spans="1:82" ht="30.75" customHeight="1">
      <c r="A157" s="400"/>
      <c r="B157" s="399"/>
      <c r="C157" s="400"/>
      <c r="D157" s="400"/>
      <c r="E157" s="401"/>
      <c r="F157" s="401"/>
      <c r="G157" s="401"/>
      <c r="H157" s="401"/>
      <c r="I157" s="401"/>
      <c r="J157" s="401"/>
      <c r="K157" s="401"/>
      <c r="L157" s="401"/>
      <c r="M157" s="401"/>
      <c r="N157" s="401"/>
      <c r="O157" s="401"/>
      <c r="P157" s="401"/>
      <c r="Q157" s="401"/>
      <c r="R157" s="401"/>
      <c r="S157" s="401"/>
      <c r="T157" s="401"/>
      <c r="U157" s="401"/>
      <c r="V157" s="401"/>
      <c r="W157" s="401"/>
      <c r="X157" s="401"/>
      <c r="Y157" s="401"/>
      <c r="Z157" s="401"/>
      <c r="AA157" s="401"/>
      <c r="AB157" s="401"/>
      <c r="AC157" s="401"/>
      <c r="AD157" s="401"/>
      <c r="AE157" s="401"/>
      <c r="AF157" s="401"/>
      <c r="AG157" s="401"/>
      <c r="AH157" s="401"/>
      <c r="AI157" s="401"/>
      <c r="AJ157" s="401"/>
      <c r="AK157" s="401"/>
      <c r="AL157" s="401"/>
      <c r="AM157" s="401"/>
      <c r="AN157" s="401"/>
      <c r="AO157" s="401"/>
      <c r="AP157" s="401"/>
      <c r="AQ157" s="401"/>
      <c r="AR157" s="401"/>
      <c r="AS157" s="401"/>
      <c r="AT157" s="401"/>
      <c r="AU157" s="401"/>
      <c r="AV157" s="401"/>
      <c r="AW157" s="401"/>
      <c r="AX157" s="403"/>
      <c r="AY157" s="403"/>
      <c r="AZ157" s="403"/>
      <c r="BA157" s="403"/>
      <c r="BB157" s="403"/>
      <c r="BC157" s="403"/>
      <c r="BD157" s="403"/>
      <c r="BE157" s="403"/>
      <c r="BF157" s="403"/>
      <c r="BG157" s="403"/>
      <c r="BH157" s="403"/>
      <c r="BI157" s="403"/>
      <c r="BJ157" s="403"/>
      <c r="BK157" s="403"/>
      <c r="BL157" s="403"/>
      <c r="BM157" s="403"/>
      <c r="BN157" s="403"/>
      <c r="BO157" s="403"/>
      <c r="BP157" s="403"/>
      <c r="BQ157" s="403"/>
      <c r="BR157" s="403"/>
      <c r="BS157" s="403"/>
      <c r="BT157" s="403"/>
      <c r="BU157" s="403"/>
      <c r="BV157" s="403"/>
      <c r="BW157" s="403"/>
      <c r="BX157" s="403"/>
      <c r="BY157" s="403"/>
      <c r="BZ157" s="403"/>
      <c r="CA157" s="403"/>
      <c r="CB157" s="403"/>
      <c r="CC157" s="403"/>
      <c r="CD157" s="403"/>
    </row>
    <row r="158" spans="1:82" ht="30.75" customHeight="1">
      <c r="A158" s="400"/>
      <c r="B158" s="399"/>
      <c r="C158" s="400"/>
      <c r="D158" s="400"/>
      <c r="E158" s="401"/>
      <c r="F158" s="401"/>
      <c r="G158" s="401"/>
      <c r="H158" s="401"/>
      <c r="I158" s="401"/>
      <c r="J158" s="401"/>
      <c r="K158" s="401"/>
      <c r="L158" s="401"/>
      <c r="M158" s="401"/>
      <c r="N158" s="401"/>
      <c r="O158" s="401"/>
      <c r="P158" s="401"/>
      <c r="Q158" s="401"/>
      <c r="R158" s="401"/>
      <c r="S158" s="401"/>
      <c r="T158" s="401"/>
      <c r="U158" s="401"/>
      <c r="V158" s="401"/>
      <c r="W158" s="401"/>
      <c r="X158" s="401"/>
      <c r="Y158" s="401"/>
      <c r="Z158" s="401"/>
      <c r="AA158" s="401"/>
      <c r="AB158" s="401"/>
      <c r="AC158" s="401"/>
      <c r="AD158" s="401"/>
      <c r="AE158" s="401"/>
      <c r="AF158" s="401"/>
      <c r="AG158" s="401"/>
      <c r="AH158" s="401"/>
      <c r="AI158" s="401"/>
      <c r="AJ158" s="401"/>
      <c r="AK158" s="401"/>
      <c r="AL158" s="401"/>
      <c r="AM158" s="401"/>
      <c r="AN158" s="401"/>
      <c r="AO158" s="401"/>
      <c r="AP158" s="401"/>
      <c r="AQ158" s="401"/>
      <c r="AR158" s="401"/>
      <c r="AS158" s="401"/>
      <c r="AT158" s="401"/>
      <c r="AU158" s="401"/>
      <c r="AV158" s="401"/>
      <c r="AW158" s="401"/>
      <c r="AX158" s="403"/>
      <c r="AY158" s="403"/>
      <c r="AZ158" s="403"/>
      <c r="BA158" s="403"/>
      <c r="BB158" s="403"/>
      <c r="BC158" s="403"/>
      <c r="BD158" s="403"/>
      <c r="BE158" s="403"/>
      <c r="BF158" s="403"/>
      <c r="BG158" s="403"/>
      <c r="BH158" s="403"/>
      <c r="BI158" s="403"/>
      <c r="BJ158" s="403"/>
      <c r="BK158" s="403"/>
      <c r="BL158" s="403"/>
      <c r="BM158" s="403"/>
      <c r="BN158" s="403"/>
      <c r="BO158" s="403"/>
      <c r="BP158" s="403"/>
      <c r="BQ158" s="403"/>
      <c r="BR158" s="403"/>
      <c r="BS158" s="403"/>
      <c r="BT158" s="403"/>
      <c r="BU158" s="403"/>
      <c r="BV158" s="403"/>
      <c r="BW158" s="403"/>
      <c r="BX158" s="403"/>
      <c r="BY158" s="403"/>
      <c r="BZ158" s="403"/>
      <c r="CA158" s="403"/>
      <c r="CB158" s="403"/>
      <c r="CC158" s="403"/>
      <c r="CD158" s="403"/>
    </row>
    <row r="159" spans="1:82" ht="30.75" customHeight="1">
      <c r="A159" s="400"/>
      <c r="B159" s="399"/>
      <c r="C159" s="400"/>
      <c r="D159" s="400"/>
      <c r="E159" s="401"/>
      <c r="F159" s="401"/>
      <c r="G159" s="401"/>
      <c r="H159" s="401"/>
      <c r="I159" s="401"/>
      <c r="J159" s="401"/>
      <c r="K159" s="401"/>
      <c r="L159" s="401"/>
      <c r="M159" s="401"/>
      <c r="N159" s="401"/>
      <c r="O159" s="401"/>
      <c r="P159" s="401"/>
      <c r="Q159" s="401"/>
      <c r="R159" s="401"/>
      <c r="S159" s="401"/>
      <c r="T159" s="401"/>
      <c r="U159" s="401"/>
      <c r="V159" s="401"/>
      <c r="W159" s="401"/>
      <c r="X159" s="401"/>
      <c r="Y159" s="401"/>
      <c r="Z159" s="401"/>
      <c r="AA159" s="401"/>
      <c r="AB159" s="401"/>
      <c r="AC159" s="401"/>
      <c r="AD159" s="401"/>
      <c r="AE159" s="401"/>
      <c r="AF159" s="401"/>
      <c r="AG159" s="401"/>
      <c r="AH159" s="401"/>
      <c r="AI159" s="401"/>
      <c r="AJ159" s="401"/>
      <c r="AK159" s="401"/>
      <c r="AL159" s="401"/>
      <c r="AM159" s="401"/>
      <c r="AN159" s="401"/>
      <c r="AO159" s="401"/>
      <c r="AP159" s="401"/>
      <c r="AQ159" s="401"/>
      <c r="AR159" s="401"/>
      <c r="AS159" s="401"/>
      <c r="AT159" s="401"/>
      <c r="AU159" s="401"/>
      <c r="AV159" s="401"/>
      <c r="AW159" s="401"/>
      <c r="AX159" s="403"/>
      <c r="AY159" s="403"/>
      <c r="AZ159" s="403"/>
      <c r="BA159" s="403"/>
      <c r="BB159" s="403"/>
      <c r="BC159" s="403"/>
      <c r="BD159" s="403"/>
      <c r="BE159" s="403"/>
      <c r="BF159" s="403"/>
      <c r="BG159" s="403"/>
      <c r="BH159" s="403"/>
      <c r="BI159" s="403"/>
      <c r="BJ159" s="403"/>
      <c r="BK159" s="403"/>
      <c r="BL159" s="403"/>
      <c r="BM159" s="403"/>
      <c r="BN159" s="403"/>
      <c r="BO159" s="403"/>
      <c r="BP159" s="403"/>
      <c r="BQ159" s="403"/>
      <c r="BR159" s="403"/>
      <c r="BS159" s="403"/>
      <c r="BT159" s="403"/>
      <c r="BU159" s="403"/>
      <c r="BV159" s="403"/>
      <c r="BW159" s="403"/>
      <c r="BX159" s="403"/>
      <c r="BY159" s="403"/>
      <c r="BZ159" s="403"/>
      <c r="CA159" s="403"/>
      <c r="CB159" s="403"/>
      <c r="CC159" s="403"/>
      <c r="CD159" s="403"/>
    </row>
    <row r="160" spans="1:82" ht="30.75" customHeight="1">
      <c r="A160" s="400"/>
      <c r="B160" s="399"/>
      <c r="C160" s="400"/>
      <c r="D160" s="400"/>
      <c r="E160" s="401"/>
      <c r="F160" s="401"/>
      <c r="G160" s="401"/>
      <c r="H160" s="401"/>
      <c r="I160" s="401"/>
      <c r="J160" s="401"/>
      <c r="K160" s="401"/>
      <c r="L160" s="401"/>
      <c r="M160" s="401"/>
      <c r="N160" s="401"/>
      <c r="O160" s="401"/>
      <c r="P160" s="401"/>
      <c r="Q160" s="401"/>
      <c r="R160" s="401"/>
      <c r="S160" s="401"/>
      <c r="T160" s="401"/>
      <c r="U160" s="401"/>
      <c r="V160" s="401"/>
      <c r="W160" s="401"/>
      <c r="X160" s="401"/>
      <c r="Y160" s="401"/>
      <c r="Z160" s="401"/>
      <c r="AA160" s="401"/>
      <c r="AB160" s="401"/>
      <c r="AC160" s="401"/>
      <c r="AD160" s="401"/>
      <c r="AE160" s="401"/>
      <c r="AF160" s="401"/>
      <c r="AG160" s="401"/>
      <c r="AH160" s="401"/>
      <c r="AI160" s="401"/>
      <c r="AJ160" s="401"/>
      <c r="AK160" s="401"/>
      <c r="AL160" s="401"/>
      <c r="AM160" s="401"/>
      <c r="AN160" s="401"/>
      <c r="AO160" s="401"/>
      <c r="AP160" s="401"/>
      <c r="AQ160" s="401"/>
      <c r="AR160" s="401"/>
      <c r="AS160" s="401"/>
      <c r="AT160" s="401"/>
      <c r="AU160" s="401"/>
      <c r="AV160" s="401"/>
      <c r="AW160" s="401"/>
      <c r="AX160" s="403"/>
      <c r="AY160" s="403"/>
      <c r="AZ160" s="403"/>
      <c r="BA160" s="403"/>
      <c r="BB160" s="403"/>
      <c r="BC160" s="403"/>
      <c r="BD160" s="403"/>
      <c r="BE160" s="403"/>
      <c r="BF160" s="403"/>
      <c r="BG160" s="403"/>
      <c r="BH160" s="403"/>
      <c r="BI160" s="403"/>
      <c r="BJ160" s="403"/>
      <c r="BK160" s="403"/>
      <c r="BL160" s="403"/>
      <c r="BM160" s="403"/>
      <c r="BN160" s="403"/>
      <c r="BO160" s="403"/>
      <c r="BP160" s="403"/>
      <c r="BQ160" s="403"/>
      <c r="BR160" s="403"/>
      <c r="BS160" s="403"/>
      <c r="BT160" s="403"/>
      <c r="BU160" s="403"/>
      <c r="BV160" s="403"/>
      <c r="BW160" s="403"/>
      <c r="BX160" s="403"/>
      <c r="BY160" s="403"/>
      <c r="BZ160" s="403"/>
      <c r="CA160" s="403"/>
      <c r="CB160" s="403"/>
      <c r="CC160" s="403"/>
      <c r="CD160" s="403"/>
    </row>
    <row r="161" spans="1:82" ht="30.75" customHeight="1">
      <c r="A161" s="400"/>
      <c r="B161" s="399"/>
      <c r="C161" s="400"/>
      <c r="D161" s="400"/>
      <c r="E161" s="401"/>
      <c r="F161" s="401"/>
      <c r="G161" s="401"/>
      <c r="H161" s="401"/>
      <c r="I161" s="401"/>
      <c r="J161" s="401"/>
      <c r="K161" s="401"/>
      <c r="L161" s="401"/>
      <c r="M161" s="401"/>
      <c r="N161" s="401"/>
      <c r="O161" s="401"/>
      <c r="P161" s="401"/>
      <c r="Q161" s="401"/>
      <c r="R161" s="401"/>
      <c r="S161" s="401"/>
      <c r="T161" s="401"/>
      <c r="U161" s="401"/>
      <c r="V161" s="401"/>
      <c r="W161" s="401"/>
      <c r="X161" s="401"/>
      <c r="Y161" s="401"/>
      <c r="Z161" s="401"/>
      <c r="AA161" s="401"/>
      <c r="AB161" s="401"/>
      <c r="AC161" s="401"/>
      <c r="AD161" s="401"/>
      <c r="AE161" s="401"/>
      <c r="AF161" s="401"/>
      <c r="AG161" s="401"/>
      <c r="AH161" s="401"/>
      <c r="AI161" s="401"/>
      <c r="AJ161" s="401"/>
      <c r="AK161" s="401"/>
      <c r="AL161" s="401"/>
      <c r="AM161" s="401"/>
      <c r="AN161" s="401"/>
      <c r="AO161" s="401"/>
      <c r="AP161" s="401"/>
      <c r="AQ161" s="401"/>
      <c r="AR161" s="401"/>
      <c r="AS161" s="401"/>
      <c r="AT161" s="401"/>
      <c r="AU161" s="401"/>
      <c r="AV161" s="401"/>
      <c r="AW161" s="401"/>
      <c r="AX161" s="403"/>
      <c r="AY161" s="403"/>
      <c r="AZ161" s="403"/>
      <c r="BA161" s="403"/>
      <c r="BB161" s="403"/>
      <c r="BC161" s="403"/>
      <c r="BD161" s="403"/>
      <c r="BE161" s="403"/>
      <c r="BF161" s="403"/>
      <c r="BG161" s="403"/>
      <c r="BH161" s="403"/>
      <c r="BI161" s="403"/>
      <c r="BJ161" s="403"/>
      <c r="BK161" s="403"/>
      <c r="BL161" s="403"/>
      <c r="BM161" s="403"/>
      <c r="BN161" s="403"/>
      <c r="BO161" s="403"/>
      <c r="BP161" s="403"/>
      <c r="BQ161" s="403"/>
      <c r="BR161" s="403"/>
      <c r="BS161" s="403"/>
      <c r="BT161" s="403"/>
      <c r="BU161" s="403"/>
      <c r="BV161" s="403"/>
      <c r="BW161" s="403"/>
      <c r="BX161" s="403"/>
      <c r="BY161" s="403"/>
      <c r="BZ161" s="403"/>
      <c r="CA161" s="403"/>
      <c r="CB161" s="403"/>
      <c r="CC161" s="403"/>
      <c r="CD161" s="403"/>
    </row>
    <row r="162" spans="1:82" ht="30.75" customHeight="1">
      <c r="A162" s="400"/>
      <c r="B162" s="399"/>
      <c r="C162" s="400"/>
      <c r="D162" s="400"/>
      <c r="E162" s="401"/>
      <c r="F162" s="401"/>
      <c r="G162" s="401"/>
      <c r="H162" s="401"/>
      <c r="I162" s="401"/>
      <c r="J162" s="401"/>
      <c r="K162" s="401"/>
      <c r="L162" s="401"/>
      <c r="M162" s="401"/>
      <c r="N162" s="401"/>
      <c r="O162" s="401"/>
      <c r="P162" s="401"/>
      <c r="Q162" s="401"/>
      <c r="R162" s="401"/>
      <c r="S162" s="401"/>
      <c r="T162" s="401"/>
      <c r="U162" s="401"/>
      <c r="V162" s="401"/>
      <c r="W162" s="401"/>
      <c r="X162" s="401"/>
      <c r="Y162" s="401"/>
      <c r="Z162" s="401"/>
      <c r="AA162" s="401"/>
      <c r="AB162" s="401"/>
      <c r="AC162" s="401"/>
      <c r="AD162" s="401"/>
      <c r="AE162" s="401"/>
      <c r="AF162" s="401"/>
      <c r="AG162" s="401"/>
      <c r="AH162" s="401"/>
      <c r="AI162" s="401"/>
      <c r="AJ162" s="401"/>
      <c r="AK162" s="401"/>
      <c r="AL162" s="401"/>
      <c r="AM162" s="401"/>
      <c r="AN162" s="401"/>
      <c r="AO162" s="401"/>
      <c r="AP162" s="401"/>
      <c r="AQ162" s="401"/>
      <c r="AR162" s="401"/>
      <c r="AS162" s="401"/>
      <c r="AT162" s="401"/>
      <c r="AU162" s="401"/>
      <c r="AV162" s="401"/>
      <c r="AW162" s="401"/>
      <c r="AX162" s="403"/>
      <c r="AY162" s="403"/>
      <c r="AZ162" s="403"/>
      <c r="BA162" s="403"/>
      <c r="BB162" s="403"/>
      <c r="BC162" s="403"/>
      <c r="BD162" s="403"/>
      <c r="BE162" s="403"/>
      <c r="BF162" s="403"/>
      <c r="BG162" s="403"/>
      <c r="BH162" s="403"/>
      <c r="BI162" s="403"/>
      <c r="BJ162" s="403"/>
      <c r="BK162" s="403"/>
      <c r="BL162" s="403"/>
      <c r="BM162" s="403"/>
      <c r="BN162" s="403"/>
      <c r="BO162" s="403"/>
      <c r="BP162" s="403"/>
      <c r="BQ162" s="403"/>
      <c r="BR162" s="403"/>
      <c r="BS162" s="403"/>
      <c r="BT162" s="403"/>
      <c r="BU162" s="403"/>
      <c r="BV162" s="403"/>
      <c r="BW162" s="403"/>
      <c r="BX162" s="403"/>
      <c r="BY162" s="403"/>
      <c r="BZ162" s="403"/>
      <c r="CA162" s="403"/>
      <c r="CB162" s="403"/>
      <c r="CC162" s="403"/>
      <c r="CD162" s="403"/>
    </row>
    <row r="163" spans="1:82" ht="30.75" customHeight="1">
      <c r="A163" s="400"/>
      <c r="B163" s="399"/>
      <c r="C163" s="400"/>
      <c r="D163" s="400"/>
      <c r="E163" s="401"/>
      <c r="F163" s="401"/>
      <c r="G163" s="401"/>
      <c r="H163" s="401"/>
      <c r="I163" s="401"/>
      <c r="J163" s="401"/>
      <c r="K163" s="401"/>
      <c r="L163" s="401"/>
      <c r="M163" s="401"/>
      <c r="N163" s="401"/>
      <c r="O163" s="401"/>
      <c r="P163" s="401"/>
      <c r="Q163" s="401"/>
      <c r="R163" s="401"/>
      <c r="S163" s="401"/>
      <c r="T163" s="401"/>
      <c r="U163" s="401"/>
      <c r="V163" s="401"/>
      <c r="W163" s="401"/>
      <c r="X163" s="401"/>
      <c r="Y163" s="401"/>
      <c r="Z163" s="401"/>
      <c r="AA163" s="401"/>
      <c r="AB163" s="401"/>
      <c r="AC163" s="401"/>
      <c r="AD163" s="401"/>
      <c r="AE163" s="401"/>
      <c r="AF163" s="401"/>
      <c r="AG163" s="401"/>
      <c r="AH163" s="401"/>
      <c r="AI163" s="401"/>
      <c r="AJ163" s="401"/>
      <c r="AK163" s="401"/>
      <c r="AL163" s="401"/>
      <c r="AM163" s="401"/>
      <c r="AN163" s="401"/>
      <c r="AO163" s="401"/>
      <c r="AP163" s="401"/>
      <c r="AQ163" s="401"/>
      <c r="AR163" s="401"/>
      <c r="AS163" s="401"/>
      <c r="AT163" s="401"/>
      <c r="AU163" s="401"/>
      <c r="AV163" s="401"/>
      <c r="AW163" s="401"/>
      <c r="AX163" s="403"/>
      <c r="AY163" s="403"/>
      <c r="AZ163" s="403"/>
      <c r="BA163" s="403"/>
      <c r="BB163" s="403"/>
      <c r="BC163" s="403"/>
      <c r="BD163" s="403"/>
      <c r="BE163" s="403"/>
      <c r="BF163" s="403"/>
      <c r="BG163" s="403"/>
      <c r="BH163" s="403"/>
      <c r="BI163" s="403"/>
      <c r="BJ163" s="403"/>
      <c r="BK163" s="403"/>
      <c r="BL163" s="403"/>
      <c r="BM163" s="403"/>
      <c r="BN163" s="403"/>
      <c r="BO163" s="403"/>
      <c r="BP163" s="403"/>
      <c r="BQ163" s="403"/>
      <c r="BR163" s="403"/>
      <c r="BS163" s="403"/>
      <c r="BT163" s="403"/>
      <c r="BU163" s="403"/>
      <c r="BV163" s="403"/>
      <c r="BW163" s="403"/>
      <c r="BX163" s="403"/>
      <c r="BY163" s="403"/>
      <c r="BZ163" s="403"/>
      <c r="CA163" s="403"/>
      <c r="CB163" s="403"/>
      <c r="CC163" s="403"/>
      <c r="CD163" s="403"/>
    </row>
    <row r="164" spans="1:82" ht="30.75" customHeight="1">
      <c r="A164" s="400"/>
      <c r="B164" s="399"/>
      <c r="C164" s="400"/>
      <c r="D164" s="400"/>
      <c r="E164" s="401"/>
      <c r="F164" s="401"/>
      <c r="G164" s="401"/>
      <c r="H164" s="401"/>
      <c r="I164" s="401"/>
      <c r="J164" s="401"/>
      <c r="K164" s="401"/>
      <c r="L164" s="401"/>
      <c r="M164" s="401"/>
      <c r="N164" s="401"/>
      <c r="O164" s="401"/>
      <c r="P164" s="401"/>
      <c r="Q164" s="401"/>
      <c r="R164" s="401"/>
      <c r="S164" s="401"/>
      <c r="T164" s="401"/>
      <c r="U164" s="401"/>
      <c r="V164" s="401"/>
      <c r="W164" s="401"/>
      <c r="X164" s="401"/>
      <c r="Y164" s="401"/>
      <c r="Z164" s="401"/>
      <c r="AA164" s="401"/>
      <c r="AB164" s="401"/>
      <c r="AC164" s="401"/>
      <c r="AD164" s="401"/>
      <c r="AE164" s="401"/>
      <c r="AF164" s="401"/>
      <c r="AG164" s="401"/>
      <c r="AH164" s="401"/>
      <c r="AI164" s="401"/>
      <c r="AJ164" s="401"/>
      <c r="AK164" s="401"/>
      <c r="AL164" s="401"/>
      <c r="AM164" s="401"/>
      <c r="AN164" s="401"/>
      <c r="AO164" s="401"/>
      <c r="AP164" s="401"/>
      <c r="AQ164" s="401"/>
      <c r="AR164" s="401"/>
      <c r="AS164" s="401"/>
      <c r="AT164" s="401"/>
      <c r="AU164" s="401"/>
      <c r="AV164" s="401"/>
      <c r="AW164" s="401"/>
      <c r="AX164" s="403"/>
      <c r="AY164" s="403"/>
      <c r="AZ164" s="403"/>
      <c r="BA164" s="403"/>
      <c r="BB164" s="403"/>
      <c r="BC164" s="403"/>
      <c r="BD164" s="403"/>
      <c r="BE164" s="403"/>
      <c r="BF164" s="403"/>
      <c r="BG164" s="403"/>
      <c r="BH164" s="403"/>
      <c r="BI164" s="403"/>
      <c r="BJ164" s="403"/>
      <c r="BK164" s="403"/>
      <c r="BL164" s="403"/>
      <c r="BM164" s="403"/>
      <c r="BN164" s="403"/>
      <c r="BO164" s="403"/>
      <c r="BP164" s="403"/>
      <c r="BQ164" s="403"/>
      <c r="BR164" s="403"/>
      <c r="BS164" s="403"/>
      <c r="BT164" s="403"/>
      <c r="BU164" s="403"/>
      <c r="BV164" s="403"/>
      <c r="BW164" s="403"/>
      <c r="BX164" s="403"/>
      <c r="BY164" s="403"/>
      <c r="BZ164" s="403"/>
      <c r="CA164" s="403"/>
      <c r="CB164" s="403"/>
      <c r="CC164" s="403"/>
      <c r="CD164" s="403"/>
    </row>
    <row r="165" spans="1:82" ht="30.75" customHeight="1">
      <c r="A165" s="400"/>
      <c r="B165" s="399"/>
      <c r="C165" s="400"/>
      <c r="D165" s="400"/>
      <c r="E165" s="401"/>
      <c r="F165" s="401"/>
      <c r="G165" s="401"/>
      <c r="H165" s="401"/>
      <c r="I165" s="401"/>
      <c r="J165" s="401"/>
      <c r="K165" s="401"/>
      <c r="L165" s="401"/>
      <c r="M165" s="401"/>
      <c r="N165" s="401"/>
      <c r="O165" s="401"/>
      <c r="P165" s="401"/>
      <c r="Q165" s="401"/>
      <c r="R165" s="401"/>
      <c r="S165" s="401"/>
      <c r="T165" s="401"/>
      <c r="U165" s="401"/>
      <c r="V165" s="401"/>
      <c r="W165" s="401"/>
      <c r="X165" s="401"/>
      <c r="Y165" s="401"/>
      <c r="Z165" s="401"/>
      <c r="AA165" s="401"/>
      <c r="AB165" s="401"/>
      <c r="AC165" s="401"/>
      <c r="AD165" s="401"/>
      <c r="AE165" s="401"/>
      <c r="AF165" s="401"/>
      <c r="AG165" s="401"/>
      <c r="AH165" s="401"/>
      <c r="AI165" s="401"/>
      <c r="AJ165" s="401"/>
      <c r="AK165" s="401"/>
      <c r="AL165" s="401"/>
      <c r="AM165" s="401"/>
      <c r="AN165" s="401"/>
      <c r="AO165" s="401"/>
      <c r="AP165" s="401"/>
      <c r="AQ165" s="401"/>
      <c r="AR165" s="401"/>
      <c r="AS165" s="401"/>
      <c r="AT165" s="401"/>
      <c r="AU165" s="401"/>
      <c r="AV165" s="401"/>
      <c r="AW165" s="401"/>
      <c r="AX165" s="403"/>
      <c r="AY165" s="403"/>
      <c r="AZ165" s="403"/>
      <c r="BA165" s="403"/>
      <c r="BB165" s="403"/>
      <c r="BC165" s="403"/>
      <c r="BD165" s="403"/>
      <c r="BE165" s="403"/>
      <c r="BF165" s="403"/>
      <c r="BG165" s="403"/>
      <c r="BH165" s="403"/>
      <c r="BI165" s="403"/>
      <c r="BJ165" s="403"/>
      <c r="BK165" s="403"/>
      <c r="BL165" s="403"/>
      <c r="BM165" s="403"/>
      <c r="BN165" s="403"/>
      <c r="BO165" s="403"/>
      <c r="BP165" s="403"/>
      <c r="BQ165" s="403"/>
      <c r="BR165" s="403"/>
      <c r="BS165" s="403"/>
      <c r="BT165" s="403"/>
      <c r="BU165" s="403"/>
      <c r="BV165" s="403"/>
      <c r="BW165" s="403"/>
      <c r="BX165" s="403"/>
      <c r="BY165" s="403"/>
      <c r="BZ165" s="403"/>
      <c r="CA165" s="403"/>
      <c r="CB165" s="403"/>
      <c r="CC165" s="403"/>
      <c r="CD165" s="403"/>
    </row>
    <row r="166" spans="1:82" ht="30.75" customHeight="1">
      <c r="A166" s="400"/>
      <c r="B166" s="399"/>
      <c r="C166" s="400"/>
      <c r="D166" s="400"/>
      <c r="E166" s="401"/>
      <c r="F166" s="401"/>
      <c r="G166" s="401"/>
      <c r="H166" s="401"/>
      <c r="I166" s="401"/>
      <c r="J166" s="401"/>
      <c r="K166" s="401"/>
      <c r="L166" s="401"/>
      <c r="M166" s="401"/>
      <c r="N166" s="401"/>
      <c r="O166" s="401"/>
      <c r="P166" s="401"/>
      <c r="Q166" s="401"/>
      <c r="R166" s="401"/>
      <c r="S166" s="401"/>
      <c r="T166" s="401"/>
      <c r="U166" s="401"/>
      <c r="V166" s="401"/>
      <c r="W166" s="401"/>
      <c r="X166" s="401"/>
      <c r="Y166" s="401"/>
      <c r="Z166" s="401"/>
      <c r="AA166" s="401"/>
      <c r="AB166" s="401"/>
      <c r="AC166" s="401"/>
      <c r="AD166" s="401"/>
      <c r="AE166" s="401"/>
      <c r="AF166" s="401"/>
      <c r="AG166" s="401"/>
      <c r="AH166" s="401"/>
      <c r="AI166" s="401"/>
      <c r="AJ166" s="401"/>
      <c r="AK166" s="401"/>
      <c r="AL166" s="401"/>
      <c r="AM166" s="401"/>
      <c r="AN166" s="401"/>
      <c r="AO166" s="401"/>
      <c r="AP166" s="401"/>
      <c r="AQ166" s="401"/>
      <c r="AR166" s="401"/>
      <c r="AS166" s="401"/>
      <c r="AT166" s="401"/>
      <c r="AU166" s="401"/>
      <c r="AV166" s="401"/>
      <c r="AW166" s="401"/>
      <c r="AX166" s="403"/>
      <c r="AY166" s="403"/>
      <c r="AZ166" s="403"/>
      <c r="BA166" s="403"/>
      <c r="BB166" s="403"/>
      <c r="BC166" s="403"/>
      <c r="BD166" s="403"/>
      <c r="BE166" s="403"/>
      <c r="BF166" s="403"/>
      <c r="BG166" s="403"/>
      <c r="BH166" s="403"/>
      <c r="BI166" s="403"/>
      <c r="BJ166" s="403"/>
      <c r="BK166" s="403"/>
      <c r="BL166" s="403"/>
      <c r="BM166" s="403"/>
      <c r="BN166" s="403"/>
      <c r="BO166" s="403"/>
      <c r="BP166" s="403"/>
      <c r="BQ166" s="403"/>
      <c r="BR166" s="403"/>
      <c r="BS166" s="403"/>
      <c r="BT166" s="403"/>
      <c r="BU166" s="403"/>
      <c r="BV166" s="403"/>
      <c r="BW166" s="403"/>
      <c r="BX166" s="403"/>
      <c r="BY166" s="403"/>
      <c r="BZ166" s="403"/>
      <c r="CA166" s="403"/>
      <c r="CB166" s="403"/>
      <c r="CC166" s="403"/>
      <c r="CD166" s="403"/>
    </row>
    <row r="167" spans="1:82" ht="30.75" customHeight="1">
      <c r="A167" s="400"/>
      <c r="B167" s="399"/>
      <c r="C167" s="400"/>
      <c r="D167" s="400"/>
      <c r="E167" s="401"/>
      <c r="F167" s="401"/>
      <c r="G167" s="401"/>
      <c r="H167" s="401"/>
      <c r="I167" s="401"/>
      <c r="J167" s="401"/>
      <c r="K167" s="401"/>
      <c r="L167" s="401"/>
      <c r="M167" s="401"/>
      <c r="N167" s="401"/>
      <c r="O167" s="401"/>
      <c r="P167" s="401"/>
      <c r="Q167" s="401"/>
      <c r="R167" s="401"/>
      <c r="S167" s="401"/>
      <c r="T167" s="401"/>
      <c r="U167" s="401"/>
      <c r="V167" s="401"/>
      <c r="W167" s="401"/>
      <c r="X167" s="401"/>
      <c r="Y167" s="401"/>
      <c r="Z167" s="401"/>
      <c r="AA167" s="401"/>
      <c r="AB167" s="401"/>
      <c r="AC167" s="401"/>
      <c r="AD167" s="401"/>
      <c r="AE167" s="401"/>
      <c r="AF167" s="401"/>
      <c r="AG167" s="401"/>
      <c r="AH167" s="401"/>
      <c r="AI167" s="401"/>
      <c r="AJ167" s="401"/>
      <c r="AK167" s="401"/>
      <c r="AL167" s="401"/>
      <c r="AM167" s="401"/>
      <c r="AN167" s="401"/>
      <c r="AO167" s="401"/>
      <c r="AP167" s="401"/>
      <c r="AQ167" s="401"/>
      <c r="AR167" s="401"/>
      <c r="AS167" s="401"/>
      <c r="AT167" s="401"/>
      <c r="AU167" s="401"/>
      <c r="AV167" s="401"/>
      <c r="AW167" s="401"/>
      <c r="AX167" s="403"/>
      <c r="AY167" s="403"/>
      <c r="AZ167" s="403"/>
      <c r="BA167" s="403"/>
      <c r="BB167" s="403"/>
      <c r="BC167" s="403"/>
      <c r="BD167" s="403"/>
      <c r="BE167" s="403"/>
      <c r="BF167" s="403"/>
      <c r="BG167" s="403"/>
      <c r="BH167" s="403"/>
      <c r="BI167" s="403"/>
      <c r="BJ167" s="403"/>
      <c r="BK167" s="403"/>
      <c r="BL167" s="403"/>
      <c r="BM167" s="403"/>
      <c r="BN167" s="403"/>
      <c r="BO167" s="403"/>
      <c r="BP167" s="403"/>
      <c r="BQ167" s="403"/>
      <c r="BR167" s="403"/>
      <c r="BS167" s="403"/>
      <c r="BT167" s="403"/>
      <c r="BU167" s="403"/>
      <c r="BV167" s="403"/>
      <c r="BW167" s="403"/>
      <c r="BX167" s="403"/>
      <c r="BY167" s="403"/>
      <c r="BZ167" s="403"/>
      <c r="CA167" s="403"/>
      <c r="CB167" s="403"/>
      <c r="CC167" s="403"/>
      <c r="CD167" s="403"/>
    </row>
    <row r="168" spans="1:82" ht="30.75" customHeight="1">
      <c r="A168" s="400"/>
      <c r="B168" s="399"/>
      <c r="C168" s="400"/>
      <c r="D168" s="400"/>
      <c r="E168" s="401"/>
      <c r="F168" s="401"/>
      <c r="G168" s="401"/>
      <c r="H168" s="401"/>
      <c r="I168" s="401"/>
      <c r="J168" s="401"/>
      <c r="K168" s="401"/>
      <c r="L168" s="401"/>
      <c r="M168" s="401"/>
      <c r="N168" s="401"/>
      <c r="O168" s="401"/>
      <c r="P168" s="401"/>
      <c r="Q168" s="401"/>
      <c r="R168" s="401"/>
      <c r="S168" s="401"/>
      <c r="T168" s="401"/>
      <c r="U168" s="401"/>
      <c r="V168" s="401"/>
      <c r="W168" s="401"/>
      <c r="X168" s="401"/>
      <c r="Y168" s="401"/>
      <c r="Z168" s="401"/>
      <c r="AA168" s="401"/>
      <c r="AB168" s="401"/>
      <c r="AC168" s="401"/>
      <c r="AD168" s="401"/>
      <c r="AE168" s="401"/>
      <c r="AF168" s="401"/>
      <c r="AG168" s="401"/>
      <c r="AH168" s="401"/>
      <c r="AI168" s="401"/>
      <c r="AJ168" s="401"/>
      <c r="AK168" s="401"/>
      <c r="AL168" s="401"/>
      <c r="AM168" s="401"/>
      <c r="AN168" s="401"/>
      <c r="AO168" s="401"/>
      <c r="AP168" s="401"/>
      <c r="AQ168" s="401"/>
      <c r="AR168" s="401"/>
      <c r="AS168" s="401"/>
      <c r="AT168" s="401"/>
      <c r="AU168" s="401"/>
      <c r="AV168" s="401"/>
      <c r="AW168" s="401"/>
      <c r="AX168" s="403"/>
      <c r="AY168" s="403"/>
      <c r="AZ168" s="403"/>
      <c r="BA168" s="403"/>
      <c r="BB168" s="403"/>
      <c r="BC168" s="403"/>
      <c r="BD168" s="403"/>
      <c r="BE168" s="403"/>
      <c r="BF168" s="403"/>
      <c r="BG168" s="403"/>
      <c r="BH168" s="403"/>
      <c r="BI168" s="403"/>
      <c r="BJ168" s="403"/>
      <c r="BK168" s="403"/>
      <c r="BL168" s="403"/>
      <c r="BM168" s="403"/>
      <c r="BN168" s="403"/>
      <c r="BO168" s="403"/>
      <c r="BP168" s="403"/>
      <c r="BQ168" s="403"/>
      <c r="BR168" s="403"/>
      <c r="BS168" s="403"/>
      <c r="BT168" s="403"/>
      <c r="BU168" s="403"/>
      <c r="BV168" s="403"/>
      <c r="BW168" s="403"/>
      <c r="BX168" s="403"/>
      <c r="BY168" s="403"/>
      <c r="BZ168" s="403"/>
      <c r="CA168" s="403"/>
      <c r="CB168" s="403"/>
      <c r="CC168" s="403"/>
      <c r="CD168" s="403"/>
    </row>
    <row r="169" spans="1:82" ht="30.75" customHeight="1">
      <c r="A169" s="400"/>
      <c r="B169" s="399"/>
      <c r="C169" s="400"/>
      <c r="D169" s="400"/>
      <c r="E169" s="401"/>
      <c r="F169" s="401"/>
      <c r="G169" s="401"/>
      <c r="H169" s="401"/>
      <c r="I169" s="401"/>
      <c r="J169" s="401"/>
      <c r="K169" s="401"/>
      <c r="L169" s="401"/>
      <c r="M169" s="401"/>
      <c r="N169" s="401"/>
      <c r="O169" s="401"/>
      <c r="P169" s="401"/>
      <c r="Q169" s="401"/>
      <c r="R169" s="401"/>
      <c r="S169" s="401"/>
      <c r="T169" s="401"/>
      <c r="U169" s="401"/>
      <c r="V169" s="401"/>
      <c r="W169" s="401"/>
      <c r="X169" s="401"/>
      <c r="Y169" s="401"/>
      <c r="Z169" s="401"/>
      <c r="AA169" s="401"/>
      <c r="AB169" s="401"/>
      <c r="AC169" s="401"/>
      <c r="AD169" s="401"/>
      <c r="AE169" s="401"/>
      <c r="AF169" s="401"/>
      <c r="AG169" s="401"/>
      <c r="AH169" s="401"/>
      <c r="AI169" s="401"/>
      <c r="AJ169" s="401"/>
      <c r="AK169" s="401"/>
      <c r="AL169" s="401"/>
      <c r="AM169" s="401"/>
      <c r="AN169" s="401"/>
      <c r="AO169" s="401"/>
      <c r="AP169" s="401"/>
      <c r="AQ169" s="401"/>
      <c r="AR169" s="401"/>
      <c r="AS169" s="401"/>
      <c r="AT169" s="401"/>
      <c r="AU169" s="401"/>
      <c r="AV169" s="401"/>
      <c r="AW169" s="401"/>
      <c r="AX169" s="403"/>
      <c r="AY169" s="403"/>
      <c r="AZ169" s="403"/>
      <c r="BA169" s="403"/>
      <c r="BB169" s="403"/>
      <c r="BC169" s="403"/>
      <c r="BD169" s="403"/>
      <c r="BE169" s="403"/>
      <c r="BF169" s="403"/>
      <c r="BG169" s="403"/>
      <c r="BH169" s="403"/>
      <c r="BI169" s="403"/>
      <c r="BJ169" s="403"/>
      <c r="BK169" s="403"/>
      <c r="BL169" s="403"/>
      <c r="BM169" s="403"/>
      <c r="BN169" s="403"/>
      <c r="BO169" s="403"/>
      <c r="BP169" s="403"/>
      <c r="BQ169" s="403"/>
      <c r="BR169" s="403"/>
      <c r="BS169" s="403"/>
      <c r="BT169" s="403"/>
      <c r="BU169" s="403"/>
      <c r="BV169" s="403"/>
      <c r="BW169" s="403"/>
      <c r="BX169" s="403"/>
      <c r="BY169" s="403"/>
      <c r="BZ169" s="403"/>
      <c r="CA169" s="403"/>
      <c r="CB169" s="403"/>
      <c r="CC169" s="403"/>
      <c r="CD169" s="403"/>
    </row>
    <row r="170" spans="1:82" ht="30.75" customHeight="1">
      <c r="A170" s="400"/>
      <c r="B170" s="399"/>
      <c r="C170" s="400"/>
      <c r="D170" s="400"/>
      <c r="E170" s="401"/>
      <c r="F170" s="401"/>
      <c r="G170" s="401"/>
      <c r="H170" s="401"/>
      <c r="I170" s="401"/>
      <c r="J170" s="401"/>
      <c r="K170" s="401"/>
      <c r="L170" s="401"/>
      <c r="M170" s="401"/>
      <c r="N170" s="401"/>
      <c r="O170" s="401"/>
      <c r="P170" s="401"/>
      <c r="Q170" s="401"/>
      <c r="R170" s="401"/>
      <c r="S170" s="401"/>
      <c r="T170" s="401"/>
      <c r="U170" s="401"/>
      <c r="V170" s="401"/>
      <c r="W170" s="401"/>
      <c r="X170" s="401"/>
      <c r="Y170" s="401"/>
      <c r="Z170" s="401"/>
      <c r="AA170" s="401"/>
      <c r="AB170" s="401"/>
      <c r="AC170" s="401"/>
      <c r="AD170" s="401"/>
      <c r="AE170" s="401"/>
      <c r="AF170" s="401"/>
      <c r="AG170" s="401"/>
      <c r="AH170" s="401"/>
      <c r="AI170" s="401"/>
      <c r="AJ170" s="401"/>
      <c r="AK170" s="401"/>
      <c r="AL170" s="401"/>
      <c r="AM170" s="401"/>
      <c r="AN170" s="401"/>
      <c r="AO170" s="401"/>
      <c r="AP170" s="401"/>
      <c r="AQ170" s="401"/>
      <c r="AR170" s="401"/>
      <c r="AS170" s="401"/>
      <c r="AT170" s="401"/>
      <c r="AU170" s="401"/>
      <c r="AV170" s="401"/>
      <c r="AW170" s="401"/>
      <c r="AX170" s="403"/>
      <c r="AY170" s="403"/>
      <c r="AZ170" s="403"/>
      <c r="BA170" s="403"/>
      <c r="BB170" s="403"/>
      <c r="BC170" s="403"/>
      <c r="BD170" s="403"/>
      <c r="BE170" s="403"/>
      <c r="BF170" s="403"/>
      <c r="BG170" s="403"/>
      <c r="BH170" s="403"/>
      <c r="BI170" s="403"/>
      <c r="BJ170" s="403"/>
      <c r="BK170" s="403"/>
      <c r="BL170" s="403"/>
      <c r="BM170" s="403"/>
      <c r="BN170" s="403"/>
      <c r="BO170" s="403"/>
      <c r="BP170" s="403"/>
      <c r="BQ170" s="403"/>
      <c r="BR170" s="403"/>
      <c r="BS170" s="403"/>
      <c r="BT170" s="403"/>
      <c r="BU170" s="403"/>
      <c r="BV170" s="403"/>
      <c r="BW170" s="403"/>
      <c r="BX170" s="403"/>
      <c r="BY170" s="403"/>
      <c r="BZ170" s="403"/>
      <c r="CA170" s="403"/>
      <c r="CB170" s="403"/>
      <c r="CC170" s="403"/>
      <c r="CD170" s="403"/>
    </row>
    <row r="171" spans="1:82" ht="30.75" customHeight="1">
      <c r="A171" s="400"/>
      <c r="B171" s="399"/>
      <c r="C171" s="400"/>
      <c r="D171" s="400"/>
      <c r="E171" s="401"/>
      <c r="F171" s="401"/>
      <c r="G171" s="401"/>
      <c r="H171" s="401"/>
      <c r="I171" s="401"/>
      <c r="J171" s="401"/>
      <c r="K171" s="401"/>
      <c r="L171" s="401"/>
      <c r="M171" s="401"/>
      <c r="N171" s="401"/>
      <c r="O171" s="401"/>
      <c r="P171" s="401"/>
      <c r="Q171" s="401"/>
      <c r="R171" s="401"/>
      <c r="S171" s="401"/>
      <c r="T171" s="401"/>
      <c r="U171" s="401"/>
      <c r="V171" s="401"/>
      <c r="W171" s="401"/>
      <c r="X171" s="401"/>
      <c r="Y171" s="401"/>
      <c r="Z171" s="401"/>
      <c r="AA171" s="401"/>
      <c r="AB171" s="401"/>
      <c r="AC171" s="401"/>
      <c r="AD171" s="401"/>
      <c r="AE171" s="401"/>
      <c r="AF171" s="401"/>
      <c r="AG171" s="401"/>
      <c r="AH171" s="401"/>
      <c r="AI171" s="401"/>
      <c r="AJ171" s="401"/>
      <c r="AK171" s="401"/>
      <c r="AL171" s="401"/>
      <c r="AM171" s="401"/>
      <c r="AN171" s="401"/>
      <c r="AO171" s="401"/>
      <c r="AP171" s="401"/>
      <c r="AQ171" s="401"/>
      <c r="AR171" s="401"/>
      <c r="AS171" s="401"/>
      <c r="AT171" s="401"/>
      <c r="AU171" s="401"/>
      <c r="AV171" s="401"/>
      <c r="AW171" s="401"/>
      <c r="AX171" s="403"/>
      <c r="AY171" s="403"/>
      <c r="AZ171" s="403"/>
      <c r="BA171" s="403"/>
      <c r="BB171" s="403"/>
      <c r="BC171" s="403"/>
      <c r="BD171" s="403"/>
      <c r="BE171" s="403"/>
      <c r="BF171" s="403"/>
      <c r="BG171" s="403"/>
      <c r="BH171" s="403"/>
      <c r="BI171" s="403"/>
      <c r="BJ171" s="403"/>
      <c r="BK171" s="403"/>
      <c r="BL171" s="403"/>
      <c r="BM171" s="403"/>
      <c r="BN171" s="403"/>
      <c r="BO171" s="403"/>
      <c r="BP171" s="403"/>
      <c r="BQ171" s="403"/>
      <c r="BR171" s="403"/>
      <c r="BS171" s="403"/>
      <c r="BT171" s="403"/>
      <c r="BU171" s="403"/>
      <c r="BV171" s="403"/>
      <c r="BW171" s="403"/>
      <c r="BX171" s="403"/>
      <c r="BY171" s="403"/>
      <c r="BZ171" s="403"/>
      <c r="CA171" s="403"/>
      <c r="CB171" s="403"/>
      <c r="CC171" s="403"/>
      <c r="CD171" s="403"/>
    </row>
    <row r="172" spans="1:82" ht="30.75" customHeight="1">
      <c r="A172" s="400"/>
      <c r="B172" s="399"/>
      <c r="C172" s="400"/>
      <c r="D172" s="400"/>
      <c r="E172" s="401"/>
      <c r="F172" s="401"/>
      <c r="G172" s="401"/>
      <c r="H172" s="401"/>
      <c r="I172" s="401"/>
      <c r="J172" s="401"/>
      <c r="K172" s="401"/>
      <c r="L172" s="401"/>
      <c r="M172" s="401"/>
      <c r="N172" s="401"/>
      <c r="O172" s="401"/>
      <c r="P172" s="401"/>
      <c r="Q172" s="401"/>
      <c r="R172" s="401"/>
      <c r="S172" s="401"/>
      <c r="T172" s="401"/>
      <c r="U172" s="401"/>
      <c r="V172" s="401"/>
      <c r="W172" s="401"/>
      <c r="X172" s="401"/>
      <c r="Y172" s="401"/>
      <c r="Z172" s="401"/>
      <c r="AA172" s="401"/>
      <c r="AB172" s="401"/>
      <c r="AC172" s="401"/>
      <c r="AD172" s="401"/>
      <c r="AE172" s="401"/>
      <c r="AF172" s="401"/>
      <c r="AG172" s="401"/>
      <c r="AH172" s="401"/>
      <c r="AI172" s="401"/>
      <c r="AJ172" s="401"/>
      <c r="AK172" s="401"/>
      <c r="AL172" s="401"/>
      <c r="AM172" s="401"/>
      <c r="AN172" s="401"/>
      <c r="AO172" s="401"/>
      <c r="AP172" s="401"/>
      <c r="AQ172" s="401"/>
      <c r="AR172" s="401"/>
      <c r="AS172" s="401"/>
      <c r="AT172" s="401"/>
      <c r="AU172" s="401"/>
      <c r="AV172" s="401"/>
      <c r="AW172" s="401"/>
      <c r="AX172" s="403"/>
      <c r="AY172" s="403"/>
      <c r="AZ172" s="403"/>
      <c r="BA172" s="403"/>
      <c r="BB172" s="403"/>
      <c r="BC172" s="403"/>
      <c r="BD172" s="403"/>
      <c r="BE172" s="403"/>
      <c r="BF172" s="403"/>
      <c r="BG172" s="403"/>
      <c r="BH172" s="403"/>
      <c r="BI172" s="403"/>
      <c r="BJ172" s="403"/>
      <c r="BK172" s="403"/>
      <c r="BL172" s="403"/>
      <c r="BM172" s="403"/>
      <c r="BN172" s="403"/>
      <c r="BO172" s="403"/>
      <c r="BP172" s="403"/>
      <c r="BQ172" s="403"/>
      <c r="BR172" s="403"/>
      <c r="BS172" s="403"/>
      <c r="BT172" s="403"/>
      <c r="BU172" s="403"/>
      <c r="BV172" s="403"/>
      <c r="BW172" s="403"/>
      <c r="BX172" s="403"/>
      <c r="BY172" s="403"/>
      <c r="BZ172" s="403"/>
      <c r="CA172" s="403"/>
      <c r="CB172" s="403"/>
      <c r="CC172" s="403"/>
      <c r="CD172" s="403"/>
    </row>
    <row r="173" spans="1:82" ht="30.75" customHeight="1">
      <c r="A173" s="400"/>
      <c r="B173" s="399"/>
      <c r="C173" s="400"/>
      <c r="D173" s="400"/>
      <c r="E173" s="401"/>
      <c r="F173" s="401"/>
      <c r="G173" s="401"/>
      <c r="H173" s="401"/>
      <c r="I173" s="401"/>
      <c r="J173" s="401"/>
      <c r="K173" s="401"/>
      <c r="L173" s="401"/>
      <c r="M173" s="401"/>
      <c r="N173" s="401"/>
      <c r="O173" s="401"/>
      <c r="P173" s="401"/>
      <c r="Q173" s="401"/>
      <c r="R173" s="401"/>
      <c r="S173" s="401"/>
      <c r="T173" s="401"/>
      <c r="U173" s="401"/>
      <c r="V173" s="401"/>
      <c r="W173" s="401"/>
      <c r="X173" s="401"/>
      <c r="Y173" s="401"/>
      <c r="Z173" s="401"/>
      <c r="AA173" s="401"/>
      <c r="AB173" s="401"/>
      <c r="AC173" s="401"/>
      <c r="AD173" s="401"/>
      <c r="AE173" s="401"/>
      <c r="AF173" s="401"/>
      <c r="AG173" s="401"/>
      <c r="AH173" s="401"/>
      <c r="AI173" s="401"/>
      <c r="AJ173" s="401"/>
      <c r="AK173" s="401"/>
      <c r="AL173" s="401"/>
      <c r="AM173" s="401"/>
      <c r="AN173" s="401"/>
      <c r="AO173" s="401"/>
      <c r="AP173" s="401"/>
      <c r="AQ173" s="401"/>
      <c r="AR173" s="401"/>
      <c r="AS173" s="401"/>
      <c r="AT173" s="401"/>
      <c r="AU173" s="401"/>
      <c r="AV173" s="401"/>
      <c r="AW173" s="401"/>
      <c r="AX173" s="403"/>
      <c r="AY173" s="403"/>
      <c r="AZ173" s="403"/>
      <c r="BA173" s="403"/>
      <c r="BB173" s="403"/>
      <c r="BC173" s="403"/>
      <c r="BD173" s="403"/>
      <c r="BE173" s="403"/>
      <c r="BF173" s="403"/>
      <c r="BG173" s="403"/>
      <c r="BH173" s="403"/>
      <c r="BI173" s="403"/>
      <c r="BJ173" s="403"/>
      <c r="BK173" s="403"/>
      <c r="BL173" s="403"/>
      <c r="BM173" s="403"/>
      <c r="BN173" s="403"/>
      <c r="BO173" s="403"/>
      <c r="BP173" s="403"/>
      <c r="BQ173" s="403"/>
      <c r="BR173" s="403"/>
      <c r="BS173" s="403"/>
      <c r="BT173" s="403"/>
      <c r="BU173" s="403"/>
      <c r="BV173" s="403"/>
      <c r="BW173" s="403"/>
      <c r="BX173" s="403"/>
      <c r="BY173" s="403"/>
      <c r="BZ173" s="403"/>
      <c r="CA173" s="403"/>
      <c r="CB173" s="403"/>
      <c r="CC173" s="403"/>
      <c r="CD173" s="403"/>
    </row>
    <row r="174" spans="1:82" ht="30.75" customHeight="1">
      <c r="A174" s="400"/>
      <c r="B174" s="399"/>
      <c r="C174" s="400"/>
      <c r="D174" s="400"/>
      <c r="E174" s="401"/>
      <c r="F174" s="401"/>
      <c r="G174" s="401"/>
      <c r="H174" s="401"/>
      <c r="I174" s="401"/>
      <c r="J174" s="401"/>
      <c r="K174" s="401"/>
      <c r="L174" s="401"/>
      <c r="M174" s="401"/>
      <c r="N174" s="401"/>
      <c r="O174" s="401"/>
      <c r="P174" s="401"/>
      <c r="Q174" s="401"/>
      <c r="R174" s="401"/>
      <c r="S174" s="401"/>
      <c r="T174" s="401"/>
      <c r="U174" s="401"/>
      <c r="V174" s="401"/>
      <c r="W174" s="401"/>
      <c r="X174" s="401"/>
      <c r="Y174" s="401"/>
      <c r="Z174" s="401"/>
      <c r="AA174" s="401"/>
      <c r="AB174" s="401"/>
      <c r="AC174" s="401"/>
      <c r="AD174" s="401"/>
      <c r="AE174" s="401"/>
      <c r="AF174" s="401"/>
      <c r="AG174" s="401"/>
      <c r="AH174" s="401"/>
      <c r="AI174" s="401"/>
      <c r="AJ174" s="401"/>
      <c r="AK174" s="401"/>
      <c r="AL174" s="401"/>
      <c r="AM174" s="401"/>
      <c r="AN174" s="401"/>
      <c r="AO174" s="401"/>
      <c r="AP174" s="401"/>
      <c r="AQ174" s="401"/>
      <c r="AR174" s="401"/>
      <c r="AS174" s="401"/>
      <c r="AT174" s="401"/>
      <c r="AU174" s="401"/>
      <c r="AV174" s="401"/>
      <c r="AW174" s="401"/>
      <c r="AX174" s="403"/>
      <c r="AY174" s="403"/>
      <c r="AZ174" s="403"/>
      <c r="BA174" s="403"/>
      <c r="BB174" s="403"/>
      <c r="BC174" s="403"/>
      <c r="BD174" s="403"/>
      <c r="BE174" s="403"/>
      <c r="BF174" s="403"/>
      <c r="BG174" s="403"/>
      <c r="BH174" s="403"/>
      <c r="BI174" s="403"/>
      <c r="BJ174" s="403"/>
      <c r="BK174" s="403"/>
      <c r="BL174" s="403"/>
      <c r="BM174" s="403"/>
      <c r="BN174" s="403"/>
      <c r="BO174" s="403"/>
      <c r="BP174" s="403"/>
      <c r="BQ174" s="403"/>
      <c r="BR174" s="403"/>
      <c r="BS174" s="403"/>
      <c r="BT174" s="403"/>
      <c r="BU174" s="403"/>
      <c r="BV174" s="403"/>
      <c r="BW174" s="403"/>
      <c r="BX174" s="403"/>
      <c r="BY174" s="403"/>
      <c r="BZ174" s="403"/>
      <c r="CA174" s="403"/>
      <c r="CB174" s="403"/>
      <c r="CC174" s="403"/>
      <c r="CD174" s="403"/>
    </row>
    <row r="175" spans="1:82" ht="30.75" customHeight="1">
      <c r="A175" s="400"/>
      <c r="B175" s="399"/>
      <c r="C175" s="400"/>
      <c r="D175" s="400"/>
      <c r="E175" s="401"/>
      <c r="F175" s="401"/>
      <c r="G175" s="401"/>
      <c r="H175" s="401"/>
      <c r="I175" s="401"/>
      <c r="J175" s="401"/>
      <c r="K175" s="401"/>
      <c r="L175" s="401"/>
      <c r="M175" s="401"/>
      <c r="N175" s="401"/>
      <c r="O175" s="401"/>
      <c r="P175" s="401"/>
      <c r="Q175" s="401"/>
      <c r="R175" s="401"/>
      <c r="S175" s="401"/>
      <c r="T175" s="401"/>
      <c r="U175" s="401"/>
      <c r="V175" s="401"/>
      <c r="W175" s="401"/>
      <c r="X175" s="401"/>
      <c r="Y175" s="401"/>
      <c r="Z175" s="401"/>
      <c r="AA175" s="401"/>
      <c r="AB175" s="401"/>
      <c r="AC175" s="401"/>
      <c r="AD175" s="401"/>
      <c r="AE175" s="401"/>
      <c r="AF175" s="401"/>
      <c r="AG175" s="401"/>
      <c r="AH175" s="401"/>
      <c r="AI175" s="401"/>
      <c r="AJ175" s="401"/>
      <c r="AK175" s="401"/>
      <c r="AL175" s="401"/>
      <c r="AM175" s="401"/>
      <c r="AN175" s="401"/>
      <c r="AO175" s="401"/>
      <c r="AP175" s="401"/>
      <c r="AQ175" s="401"/>
      <c r="AR175" s="401"/>
      <c r="AS175" s="401"/>
      <c r="AT175" s="401"/>
      <c r="AU175" s="401"/>
      <c r="AV175" s="401"/>
      <c r="AW175" s="401"/>
      <c r="AX175" s="403"/>
      <c r="AY175" s="403"/>
      <c r="AZ175" s="403"/>
      <c r="BA175" s="403"/>
      <c r="BB175" s="403"/>
      <c r="BC175" s="403"/>
      <c r="BD175" s="403"/>
      <c r="BE175" s="403"/>
      <c r="BF175" s="403"/>
      <c r="BG175" s="403"/>
      <c r="BH175" s="403"/>
      <c r="BI175" s="403"/>
      <c r="BJ175" s="403"/>
      <c r="BK175" s="403"/>
      <c r="BL175" s="403"/>
      <c r="BM175" s="403"/>
      <c r="BN175" s="403"/>
      <c r="BO175" s="403"/>
      <c r="BP175" s="403"/>
      <c r="BQ175" s="403"/>
      <c r="BR175" s="403"/>
      <c r="BS175" s="403"/>
      <c r="BT175" s="403"/>
      <c r="BU175" s="403"/>
      <c r="BV175" s="403"/>
      <c r="BW175" s="403"/>
      <c r="BX175" s="403"/>
      <c r="BY175" s="403"/>
      <c r="BZ175" s="403"/>
      <c r="CA175" s="403"/>
      <c r="CB175" s="403"/>
      <c r="CC175" s="403"/>
      <c r="CD175" s="403"/>
    </row>
    <row r="176" spans="1:82" ht="30.75" customHeight="1">
      <c r="A176" s="400"/>
      <c r="B176" s="399"/>
      <c r="C176" s="400"/>
      <c r="D176" s="400"/>
      <c r="E176" s="401"/>
      <c r="F176" s="401"/>
      <c r="G176" s="401"/>
      <c r="H176" s="401"/>
      <c r="I176" s="401"/>
      <c r="J176" s="401"/>
      <c r="K176" s="401"/>
      <c r="L176" s="401"/>
      <c r="M176" s="401"/>
      <c r="N176" s="401"/>
      <c r="O176" s="401"/>
      <c r="P176" s="401"/>
      <c r="Q176" s="401"/>
      <c r="R176" s="401"/>
      <c r="S176" s="401"/>
      <c r="T176" s="401"/>
      <c r="U176" s="401"/>
      <c r="V176" s="401"/>
      <c r="W176" s="401"/>
      <c r="X176" s="401"/>
      <c r="Y176" s="401"/>
      <c r="Z176" s="401"/>
      <c r="AA176" s="401"/>
      <c r="AB176" s="401"/>
      <c r="AC176" s="401"/>
      <c r="AD176" s="401"/>
      <c r="AE176" s="401"/>
      <c r="AF176" s="401"/>
      <c r="AG176" s="401"/>
      <c r="AH176" s="401"/>
      <c r="AI176" s="401"/>
      <c r="AJ176" s="401"/>
      <c r="AK176" s="401"/>
      <c r="AL176" s="401"/>
      <c r="AM176" s="401"/>
      <c r="AN176" s="401"/>
      <c r="AO176" s="401"/>
      <c r="AP176" s="401"/>
      <c r="AQ176" s="401"/>
      <c r="AR176" s="401"/>
      <c r="AS176" s="401"/>
      <c r="AT176" s="401"/>
      <c r="AU176" s="401"/>
      <c r="AV176" s="401"/>
      <c r="AW176" s="401"/>
      <c r="AX176" s="403"/>
      <c r="AY176" s="403"/>
      <c r="AZ176" s="403"/>
      <c r="BA176" s="403"/>
      <c r="BB176" s="403"/>
      <c r="BC176" s="403"/>
      <c r="BD176" s="403"/>
      <c r="BE176" s="403"/>
      <c r="BF176" s="403"/>
      <c r="BG176" s="403"/>
      <c r="BH176" s="403"/>
      <c r="BI176" s="403"/>
      <c r="BJ176" s="403"/>
      <c r="BK176" s="403"/>
      <c r="BL176" s="403"/>
      <c r="BM176" s="403"/>
      <c r="BN176" s="403"/>
      <c r="BO176" s="403"/>
      <c r="BP176" s="403"/>
      <c r="BQ176" s="403"/>
      <c r="BR176" s="403"/>
      <c r="BS176" s="403"/>
      <c r="BT176" s="403"/>
      <c r="BU176" s="403"/>
      <c r="BV176" s="403"/>
      <c r="BW176" s="403"/>
      <c r="BX176" s="403"/>
      <c r="BY176" s="403"/>
      <c r="BZ176" s="403"/>
      <c r="CA176" s="403"/>
      <c r="CB176" s="403"/>
      <c r="CC176" s="403"/>
      <c r="CD176" s="403"/>
    </row>
    <row r="177" spans="1:82" ht="30.75" customHeight="1">
      <c r="A177" s="400"/>
      <c r="B177" s="399"/>
      <c r="C177" s="400"/>
      <c r="D177" s="400"/>
      <c r="E177" s="401"/>
      <c r="F177" s="401"/>
      <c r="G177" s="401"/>
      <c r="H177" s="401"/>
      <c r="I177" s="401"/>
      <c r="J177" s="401"/>
      <c r="K177" s="401"/>
      <c r="L177" s="401"/>
      <c r="M177" s="401"/>
      <c r="N177" s="401"/>
      <c r="O177" s="401"/>
      <c r="P177" s="401"/>
      <c r="Q177" s="401"/>
      <c r="R177" s="401"/>
      <c r="S177" s="401"/>
      <c r="T177" s="401"/>
      <c r="U177" s="401"/>
      <c r="V177" s="401"/>
      <c r="W177" s="401"/>
      <c r="X177" s="401"/>
      <c r="Y177" s="401"/>
      <c r="Z177" s="401"/>
      <c r="AA177" s="401"/>
      <c r="AB177" s="401"/>
      <c r="AC177" s="401"/>
      <c r="AD177" s="401"/>
      <c r="AE177" s="401"/>
      <c r="AF177" s="401"/>
      <c r="AG177" s="401"/>
      <c r="AH177" s="401"/>
      <c r="AI177" s="401"/>
      <c r="AJ177" s="401"/>
      <c r="AK177" s="401"/>
      <c r="AL177" s="401"/>
      <c r="AM177" s="401"/>
      <c r="AN177" s="401"/>
      <c r="AO177" s="401"/>
      <c r="AP177" s="401"/>
      <c r="AQ177" s="401"/>
      <c r="AR177" s="401"/>
      <c r="AS177" s="401"/>
      <c r="AT177" s="401"/>
      <c r="AU177" s="401"/>
      <c r="AV177" s="401"/>
      <c r="AW177" s="401"/>
      <c r="AX177" s="403"/>
      <c r="AY177" s="403"/>
      <c r="AZ177" s="403"/>
      <c r="BA177" s="403"/>
      <c r="BB177" s="403"/>
      <c r="BC177" s="403"/>
      <c r="BD177" s="403"/>
      <c r="BE177" s="403"/>
      <c r="BF177" s="403"/>
      <c r="BG177" s="403"/>
      <c r="BH177" s="403"/>
      <c r="BI177" s="403"/>
      <c r="BJ177" s="403"/>
      <c r="BK177" s="403"/>
      <c r="BL177" s="403"/>
      <c r="BM177" s="403"/>
      <c r="BN177" s="403"/>
      <c r="BO177" s="403"/>
      <c r="BP177" s="403"/>
      <c r="BQ177" s="403"/>
      <c r="BR177" s="403"/>
      <c r="BS177" s="403"/>
      <c r="BT177" s="403"/>
      <c r="BU177" s="403"/>
      <c r="BV177" s="403"/>
      <c r="BW177" s="403"/>
      <c r="BX177" s="403"/>
      <c r="BY177" s="403"/>
      <c r="BZ177" s="403"/>
      <c r="CA177" s="403"/>
      <c r="CB177" s="403"/>
      <c r="CC177" s="403"/>
      <c r="CD177" s="403"/>
    </row>
    <row r="178" spans="1:82" ht="30.75" customHeight="1">
      <c r="A178" s="400"/>
      <c r="B178" s="399"/>
      <c r="C178" s="400"/>
      <c r="D178" s="400"/>
      <c r="E178" s="401"/>
      <c r="F178" s="401"/>
      <c r="G178" s="401"/>
      <c r="H178" s="401"/>
      <c r="I178" s="401"/>
      <c r="J178" s="401"/>
      <c r="K178" s="401"/>
      <c r="L178" s="401"/>
      <c r="M178" s="401"/>
      <c r="N178" s="401"/>
      <c r="O178" s="401"/>
      <c r="P178" s="401"/>
      <c r="Q178" s="401"/>
      <c r="R178" s="401"/>
      <c r="S178" s="401"/>
      <c r="T178" s="401"/>
      <c r="U178" s="401"/>
      <c r="V178" s="401"/>
      <c r="W178" s="401"/>
      <c r="X178" s="401"/>
      <c r="Y178" s="401"/>
      <c r="Z178" s="401"/>
      <c r="AA178" s="401"/>
      <c r="AB178" s="401"/>
      <c r="AC178" s="401"/>
      <c r="AD178" s="401"/>
      <c r="AE178" s="401"/>
      <c r="AF178" s="401"/>
      <c r="AG178" s="401"/>
      <c r="AH178" s="401"/>
      <c r="AI178" s="401"/>
      <c r="AJ178" s="401"/>
      <c r="AK178" s="401"/>
      <c r="AL178" s="401"/>
      <c r="AM178" s="401"/>
      <c r="AN178" s="401"/>
      <c r="AO178" s="401"/>
      <c r="AP178" s="401"/>
      <c r="AQ178" s="401"/>
      <c r="AR178" s="401"/>
      <c r="AS178" s="401"/>
      <c r="AT178" s="401"/>
      <c r="AU178" s="401"/>
      <c r="AV178" s="401"/>
      <c r="AW178" s="401"/>
      <c r="AX178" s="403"/>
      <c r="AY178" s="403"/>
      <c r="AZ178" s="403"/>
      <c r="BA178" s="403"/>
      <c r="BB178" s="403"/>
      <c r="BC178" s="403"/>
      <c r="BD178" s="403"/>
      <c r="BE178" s="403"/>
      <c r="BF178" s="403"/>
      <c r="BG178" s="403"/>
      <c r="BH178" s="403"/>
      <c r="BI178" s="403"/>
      <c r="BJ178" s="403"/>
      <c r="BK178" s="403"/>
      <c r="BL178" s="403"/>
      <c r="BM178" s="403"/>
      <c r="BN178" s="403"/>
      <c r="BO178" s="403"/>
      <c r="BP178" s="403"/>
      <c r="BQ178" s="403"/>
      <c r="BR178" s="403"/>
      <c r="BS178" s="403"/>
      <c r="BT178" s="403"/>
      <c r="BU178" s="403"/>
      <c r="BV178" s="403"/>
      <c r="BW178" s="403"/>
      <c r="BX178" s="403"/>
      <c r="BY178" s="403"/>
      <c r="BZ178" s="403"/>
      <c r="CA178" s="403"/>
      <c r="CB178" s="403"/>
      <c r="CC178" s="403"/>
      <c r="CD178" s="403"/>
    </row>
    <row r="179" spans="1:82" ht="30.75" customHeight="1">
      <c r="A179" s="400"/>
      <c r="B179" s="399"/>
      <c r="C179" s="400"/>
      <c r="D179" s="400"/>
      <c r="E179" s="401"/>
      <c r="F179" s="401"/>
      <c r="G179" s="401"/>
      <c r="H179" s="401"/>
      <c r="I179" s="401"/>
      <c r="J179" s="401"/>
      <c r="K179" s="401"/>
      <c r="L179" s="401"/>
      <c r="M179" s="401"/>
      <c r="N179" s="401"/>
      <c r="O179" s="401"/>
      <c r="P179" s="401"/>
      <c r="Q179" s="401"/>
      <c r="R179" s="401"/>
      <c r="S179" s="401"/>
      <c r="T179" s="401"/>
      <c r="U179" s="401"/>
      <c r="V179" s="401"/>
      <c r="W179" s="401"/>
      <c r="X179" s="401"/>
      <c r="Y179" s="401"/>
      <c r="Z179" s="401"/>
      <c r="AA179" s="401"/>
      <c r="AB179" s="401"/>
      <c r="AC179" s="401"/>
      <c r="AD179" s="401"/>
      <c r="AE179" s="401"/>
      <c r="AF179" s="401"/>
      <c r="AG179" s="401"/>
      <c r="AH179" s="401"/>
      <c r="AI179" s="401"/>
      <c r="AJ179" s="401"/>
      <c r="AK179" s="401"/>
      <c r="AL179" s="401"/>
      <c r="AM179" s="401"/>
      <c r="AN179" s="401"/>
      <c r="AO179" s="401"/>
      <c r="AP179" s="401"/>
      <c r="AQ179" s="401"/>
      <c r="AR179" s="401"/>
      <c r="AS179" s="401"/>
      <c r="AT179" s="401"/>
      <c r="AU179" s="401"/>
      <c r="AV179" s="401"/>
      <c r="AW179" s="401"/>
      <c r="AX179" s="403"/>
      <c r="AY179" s="403"/>
      <c r="AZ179" s="403"/>
      <c r="BA179" s="403"/>
      <c r="BB179" s="403"/>
      <c r="BC179" s="403"/>
      <c r="BD179" s="403"/>
      <c r="BE179" s="403"/>
      <c r="BF179" s="403"/>
      <c r="BG179" s="403"/>
      <c r="BH179" s="403"/>
      <c r="BI179" s="403"/>
      <c r="BJ179" s="403"/>
      <c r="BK179" s="403"/>
      <c r="BL179" s="403"/>
      <c r="BM179" s="403"/>
      <c r="BN179" s="403"/>
      <c r="BO179" s="403"/>
      <c r="BP179" s="403"/>
      <c r="BQ179" s="403"/>
      <c r="BR179" s="403"/>
      <c r="BS179" s="403"/>
      <c r="BT179" s="403"/>
      <c r="BU179" s="403"/>
      <c r="BV179" s="403"/>
      <c r="BW179" s="403"/>
      <c r="BX179" s="403"/>
      <c r="BY179" s="403"/>
      <c r="BZ179" s="403"/>
      <c r="CA179" s="403"/>
      <c r="CB179" s="403"/>
      <c r="CC179" s="403"/>
      <c r="CD179" s="403"/>
    </row>
    <row r="180" spans="1:82" ht="30.75" customHeight="1">
      <c r="A180" s="400"/>
      <c r="B180" s="399"/>
      <c r="C180" s="400"/>
      <c r="D180" s="400"/>
      <c r="E180" s="401"/>
      <c r="F180" s="401"/>
      <c r="G180" s="401"/>
      <c r="H180" s="401"/>
      <c r="I180" s="401"/>
      <c r="J180" s="401"/>
      <c r="K180" s="401"/>
      <c r="L180" s="401"/>
      <c r="M180" s="401"/>
      <c r="N180" s="401"/>
      <c r="O180" s="401"/>
      <c r="P180" s="401"/>
      <c r="Q180" s="401"/>
      <c r="R180" s="401"/>
      <c r="S180" s="401"/>
      <c r="T180" s="401"/>
      <c r="U180" s="401"/>
      <c r="V180" s="401"/>
      <c r="W180" s="401"/>
      <c r="X180" s="401"/>
      <c r="Y180" s="401"/>
      <c r="Z180" s="401"/>
      <c r="AA180" s="401"/>
      <c r="AB180" s="401"/>
      <c r="AC180" s="401"/>
      <c r="AD180" s="401"/>
      <c r="AE180" s="401"/>
      <c r="AF180" s="401"/>
      <c r="AG180" s="401"/>
      <c r="AH180" s="401"/>
      <c r="AI180" s="401"/>
      <c r="AJ180" s="401"/>
      <c r="AK180" s="401"/>
      <c r="AL180" s="401"/>
      <c r="AM180" s="401"/>
      <c r="AN180" s="401"/>
      <c r="AO180" s="401"/>
      <c r="AP180" s="401"/>
      <c r="AQ180" s="401"/>
      <c r="AR180" s="401"/>
      <c r="AS180" s="401"/>
      <c r="AT180" s="401"/>
      <c r="AU180" s="401"/>
      <c r="AV180" s="401"/>
      <c r="AW180" s="401"/>
      <c r="AX180" s="403"/>
      <c r="AY180" s="403"/>
      <c r="AZ180" s="403"/>
      <c r="BA180" s="403"/>
      <c r="BB180" s="403"/>
      <c r="BC180" s="403"/>
      <c r="BD180" s="403"/>
      <c r="BE180" s="403"/>
      <c r="BF180" s="403"/>
      <c r="BG180" s="403"/>
      <c r="BH180" s="403"/>
      <c r="BI180" s="403"/>
      <c r="BJ180" s="403"/>
      <c r="BK180" s="403"/>
      <c r="BL180" s="403"/>
      <c r="BM180" s="403"/>
      <c r="BN180" s="403"/>
      <c r="BO180" s="403"/>
      <c r="BP180" s="403"/>
      <c r="BQ180" s="403"/>
      <c r="BR180" s="403"/>
      <c r="BS180" s="403"/>
      <c r="BT180" s="403"/>
      <c r="BU180" s="403"/>
      <c r="BV180" s="403"/>
      <c r="BW180" s="403"/>
      <c r="BX180" s="403"/>
      <c r="BY180" s="403"/>
      <c r="BZ180" s="403"/>
      <c r="CA180" s="403"/>
      <c r="CB180" s="403"/>
      <c r="CC180" s="403"/>
      <c r="CD180" s="403"/>
    </row>
    <row r="181" spans="1:82" ht="30.75" customHeight="1">
      <c r="A181" s="400"/>
      <c r="B181" s="399"/>
      <c r="C181" s="400"/>
      <c r="D181" s="400"/>
      <c r="E181" s="401"/>
      <c r="F181" s="401"/>
      <c r="G181" s="401"/>
      <c r="H181" s="401"/>
      <c r="I181" s="401"/>
      <c r="J181" s="401"/>
      <c r="K181" s="401"/>
      <c r="L181" s="401"/>
      <c r="M181" s="401"/>
      <c r="N181" s="401"/>
      <c r="O181" s="401"/>
      <c r="P181" s="401"/>
      <c r="Q181" s="401"/>
      <c r="R181" s="401"/>
      <c r="S181" s="401"/>
      <c r="T181" s="401"/>
      <c r="U181" s="401"/>
      <c r="V181" s="401"/>
      <c r="W181" s="401"/>
      <c r="X181" s="401"/>
      <c r="Y181" s="401"/>
      <c r="Z181" s="401"/>
      <c r="AA181" s="401"/>
      <c r="AB181" s="401"/>
      <c r="AC181" s="401"/>
      <c r="AD181" s="401"/>
      <c r="AE181" s="401"/>
      <c r="AF181" s="401"/>
      <c r="AG181" s="401"/>
      <c r="AH181" s="401"/>
      <c r="AI181" s="401"/>
      <c r="AJ181" s="401"/>
      <c r="AK181" s="401"/>
      <c r="AL181" s="401"/>
      <c r="AM181" s="401"/>
      <c r="AN181" s="401"/>
      <c r="AO181" s="401"/>
      <c r="AP181" s="401"/>
      <c r="AQ181" s="401"/>
      <c r="AR181" s="401"/>
      <c r="AS181" s="401"/>
      <c r="AT181" s="401"/>
      <c r="AU181" s="401"/>
      <c r="AV181" s="401"/>
      <c r="AW181" s="401"/>
      <c r="AX181" s="403"/>
      <c r="AY181" s="403"/>
      <c r="AZ181" s="403"/>
      <c r="BA181" s="403"/>
      <c r="BB181" s="403"/>
      <c r="BC181" s="403"/>
      <c r="BD181" s="403"/>
      <c r="BE181" s="403"/>
      <c r="BF181" s="403"/>
      <c r="BG181" s="403"/>
      <c r="BH181" s="403"/>
      <c r="BI181" s="403"/>
      <c r="BJ181" s="403"/>
      <c r="BK181" s="403"/>
      <c r="BL181" s="403"/>
      <c r="BM181" s="403"/>
      <c r="BN181" s="403"/>
      <c r="BO181" s="403"/>
      <c r="BP181" s="403"/>
      <c r="BQ181" s="403"/>
      <c r="BR181" s="403"/>
      <c r="BS181" s="403"/>
      <c r="BT181" s="403"/>
      <c r="BU181" s="403"/>
      <c r="BV181" s="403"/>
      <c r="BW181" s="403"/>
      <c r="BX181" s="403"/>
      <c r="BY181" s="403"/>
      <c r="BZ181" s="403"/>
      <c r="CA181" s="403"/>
      <c r="CB181" s="403"/>
      <c r="CC181" s="403"/>
      <c r="CD181" s="403"/>
    </row>
    <row r="182" spans="1:82" ht="30.75" customHeight="1">
      <c r="A182" s="400"/>
      <c r="B182" s="399"/>
      <c r="C182" s="400"/>
      <c r="D182" s="400"/>
      <c r="E182" s="401"/>
      <c r="F182" s="401"/>
      <c r="G182" s="401"/>
      <c r="H182" s="401"/>
      <c r="I182" s="401"/>
      <c r="J182" s="401"/>
      <c r="K182" s="401"/>
      <c r="L182" s="401"/>
      <c r="M182" s="401"/>
      <c r="N182" s="401"/>
      <c r="O182" s="401"/>
      <c r="P182" s="401"/>
      <c r="Q182" s="401"/>
      <c r="R182" s="401"/>
      <c r="S182" s="401"/>
      <c r="T182" s="401"/>
      <c r="U182" s="401"/>
      <c r="V182" s="401"/>
      <c r="W182" s="401"/>
      <c r="X182" s="401"/>
      <c r="Y182" s="401"/>
      <c r="Z182" s="401"/>
      <c r="AA182" s="401"/>
      <c r="AB182" s="401"/>
      <c r="AC182" s="401"/>
      <c r="AD182" s="401"/>
      <c r="AE182" s="401"/>
      <c r="AF182" s="401"/>
      <c r="AG182" s="401"/>
      <c r="AH182" s="401"/>
      <c r="AI182" s="401"/>
      <c r="AJ182" s="401"/>
      <c r="AK182" s="401"/>
      <c r="AL182" s="401"/>
      <c r="AM182" s="401"/>
      <c r="AN182" s="401"/>
      <c r="AO182" s="401"/>
      <c r="AP182" s="401"/>
      <c r="AQ182" s="401"/>
      <c r="AR182" s="401"/>
      <c r="AS182" s="401"/>
      <c r="AT182" s="401"/>
      <c r="AU182" s="401"/>
      <c r="AV182" s="401"/>
      <c r="AW182" s="401"/>
      <c r="AX182" s="403"/>
      <c r="AY182" s="403"/>
      <c r="AZ182" s="403"/>
      <c r="BA182" s="403"/>
      <c r="BB182" s="403"/>
      <c r="BC182" s="403"/>
      <c r="BD182" s="403"/>
      <c r="BE182" s="403"/>
      <c r="BF182" s="403"/>
      <c r="BG182" s="403"/>
      <c r="BH182" s="403"/>
      <c r="BI182" s="403"/>
      <c r="BJ182" s="403"/>
      <c r="BK182" s="403"/>
      <c r="BL182" s="403"/>
      <c r="BM182" s="403"/>
      <c r="BN182" s="403"/>
      <c r="BO182" s="403"/>
      <c r="BP182" s="403"/>
      <c r="BQ182" s="403"/>
      <c r="BR182" s="403"/>
      <c r="BS182" s="403"/>
      <c r="BT182" s="403"/>
      <c r="BU182" s="403"/>
      <c r="BV182" s="403"/>
      <c r="BW182" s="403"/>
      <c r="BX182" s="403"/>
      <c r="BY182" s="403"/>
      <c r="BZ182" s="403"/>
      <c r="CA182" s="403"/>
      <c r="CB182" s="403"/>
      <c r="CC182" s="403"/>
      <c r="CD182" s="403"/>
    </row>
    <row r="183" spans="1:82" ht="30.75" customHeight="1">
      <c r="A183" s="400"/>
      <c r="B183" s="399"/>
      <c r="C183" s="400"/>
      <c r="D183" s="400"/>
      <c r="E183" s="401"/>
      <c r="F183" s="401"/>
      <c r="G183" s="401"/>
      <c r="H183" s="401"/>
      <c r="I183" s="401"/>
      <c r="J183" s="401"/>
      <c r="K183" s="401"/>
      <c r="L183" s="401"/>
      <c r="M183" s="401"/>
      <c r="N183" s="401"/>
      <c r="O183" s="401"/>
      <c r="P183" s="401"/>
      <c r="Q183" s="401"/>
      <c r="R183" s="401"/>
      <c r="S183" s="401"/>
      <c r="T183" s="401"/>
      <c r="U183" s="401"/>
      <c r="V183" s="401"/>
      <c r="W183" s="401"/>
      <c r="X183" s="401"/>
      <c r="Y183" s="401"/>
      <c r="Z183" s="401"/>
      <c r="AA183" s="401"/>
      <c r="AB183" s="401"/>
      <c r="AC183" s="401"/>
      <c r="AD183" s="401"/>
      <c r="AE183" s="401"/>
      <c r="AF183" s="401"/>
      <c r="AG183" s="401"/>
      <c r="AH183" s="401"/>
      <c r="AI183" s="401"/>
      <c r="AJ183" s="401"/>
      <c r="AK183" s="401"/>
      <c r="AL183" s="401"/>
      <c r="AM183" s="401"/>
      <c r="AN183" s="401"/>
      <c r="AO183" s="401"/>
      <c r="AP183" s="401"/>
      <c r="AQ183" s="401"/>
      <c r="AR183" s="401"/>
      <c r="AS183" s="401"/>
      <c r="AT183" s="401"/>
      <c r="AU183" s="401"/>
      <c r="AV183" s="401"/>
      <c r="AW183" s="401"/>
      <c r="AX183" s="403"/>
      <c r="AY183" s="403"/>
      <c r="AZ183" s="403"/>
      <c r="BA183" s="403"/>
      <c r="BB183" s="403"/>
      <c r="BC183" s="403"/>
      <c r="BD183" s="403"/>
      <c r="BE183" s="403"/>
      <c r="BF183" s="403"/>
      <c r="BG183" s="403"/>
      <c r="BH183" s="403"/>
      <c r="BI183" s="403"/>
      <c r="BJ183" s="403"/>
      <c r="BK183" s="403"/>
      <c r="BL183" s="403"/>
      <c r="BM183" s="403"/>
      <c r="BN183" s="403"/>
      <c r="BO183" s="403"/>
      <c r="BP183" s="403"/>
      <c r="BQ183" s="403"/>
      <c r="BR183" s="403"/>
      <c r="BS183" s="403"/>
      <c r="BT183" s="403"/>
      <c r="BU183" s="403"/>
      <c r="BV183" s="403"/>
      <c r="BW183" s="403"/>
      <c r="BX183" s="403"/>
      <c r="BY183" s="403"/>
      <c r="BZ183" s="403"/>
      <c r="CA183" s="403"/>
      <c r="CB183" s="403"/>
      <c r="CC183" s="403"/>
      <c r="CD183" s="403"/>
    </row>
    <row r="184" spans="1:82" ht="30.75" customHeight="1">
      <c r="A184" s="400"/>
      <c r="B184" s="399"/>
      <c r="C184" s="400"/>
      <c r="D184" s="400"/>
      <c r="E184" s="401"/>
      <c r="F184" s="401"/>
      <c r="G184" s="401"/>
      <c r="H184" s="401"/>
      <c r="I184" s="401"/>
      <c r="J184" s="401"/>
      <c r="K184" s="401"/>
      <c r="L184" s="401"/>
      <c r="M184" s="401"/>
      <c r="N184" s="401"/>
      <c r="O184" s="401"/>
      <c r="P184" s="401"/>
      <c r="Q184" s="401"/>
      <c r="R184" s="401"/>
      <c r="S184" s="401"/>
      <c r="T184" s="401"/>
      <c r="U184" s="401"/>
      <c r="V184" s="401"/>
      <c r="W184" s="401"/>
      <c r="X184" s="401"/>
      <c r="Y184" s="401"/>
      <c r="Z184" s="401"/>
      <c r="AA184" s="401"/>
      <c r="AB184" s="401"/>
      <c r="AC184" s="401"/>
      <c r="AD184" s="401"/>
      <c r="AE184" s="401"/>
      <c r="AF184" s="401"/>
      <c r="AG184" s="401"/>
      <c r="AH184" s="401"/>
      <c r="AI184" s="401"/>
      <c r="AJ184" s="401"/>
      <c r="AK184" s="401"/>
      <c r="AL184" s="401"/>
      <c r="AM184" s="401"/>
      <c r="AN184" s="401"/>
      <c r="AO184" s="401"/>
      <c r="AP184" s="401"/>
      <c r="AQ184" s="401"/>
      <c r="AR184" s="401"/>
      <c r="AS184" s="401"/>
      <c r="AT184" s="401"/>
      <c r="AU184" s="401"/>
      <c r="AV184" s="401"/>
      <c r="AW184" s="401"/>
      <c r="AX184" s="403"/>
      <c r="AY184" s="403"/>
      <c r="AZ184" s="403"/>
      <c r="BA184" s="403"/>
      <c r="BB184" s="403"/>
      <c r="BC184" s="403"/>
      <c r="BD184" s="403"/>
      <c r="BE184" s="403"/>
      <c r="BF184" s="403"/>
      <c r="BG184" s="403"/>
      <c r="BH184" s="403"/>
      <c r="BI184" s="403"/>
      <c r="BJ184" s="403"/>
      <c r="BK184" s="403"/>
      <c r="BL184" s="403"/>
      <c r="BM184" s="403"/>
      <c r="BN184" s="403"/>
      <c r="BO184" s="403"/>
      <c r="BP184" s="403"/>
      <c r="BQ184" s="403"/>
      <c r="BR184" s="403"/>
      <c r="BS184" s="403"/>
      <c r="BT184" s="403"/>
      <c r="BU184" s="403"/>
      <c r="BV184" s="403"/>
      <c r="BW184" s="403"/>
      <c r="BX184" s="403"/>
      <c r="BY184" s="403"/>
      <c r="BZ184" s="403"/>
      <c r="CA184" s="403"/>
      <c r="CB184" s="403"/>
      <c r="CC184" s="403"/>
      <c r="CD184" s="403"/>
    </row>
    <row r="185" spans="1:82" ht="30.75" customHeight="1">
      <c r="A185" s="400"/>
      <c r="B185" s="399"/>
      <c r="C185" s="400"/>
      <c r="D185" s="400"/>
      <c r="E185" s="401"/>
      <c r="F185" s="401"/>
      <c r="G185" s="401"/>
      <c r="H185" s="401"/>
      <c r="I185" s="401"/>
      <c r="J185" s="401"/>
      <c r="K185" s="401"/>
      <c r="L185" s="401"/>
      <c r="M185" s="401"/>
      <c r="N185" s="401"/>
      <c r="O185" s="401"/>
      <c r="P185" s="401"/>
      <c r="Q185" s="401"/>
      <c r="R185" s="401"/>
      <c r="S185" s="401"/>
      <c r="T185" s="401"/>
      <c r="U185" s="401"/>
      <c r="V185" s="401"/>
      <c r="W185" s="401"/>
      <c r="X185" s="401"/>
      <c r="Y185" s="401"/>
      <c r="Z185" s="401"/>
      <c r="AA185" s="401"/>
      <c r="AB185" s="401"/>
      <c r="AC185" s="401"/>
      <c r="AD185" s="401"/>
      <c r="AE185" s="401"/>
      <c r="AF185" s="401"/>
      <c r="AG185" s="401"/>
      <c r="AH185" s="401"/>
      <c r="AI185" s="401"/>
      <c r="AJ185" s="401"/>
      <c r="AK185" s="401"/>
      <c r="AL185" s="401"/>
      <c r="AM185" s="401"/>
      <c r="AN185" s="401"/>
      <c r="AO185" s="401"/>
      <c r="AP185" s="401"/>
      <c r="AQ185" s="401"/>
      <c r="AR185" s="401"/>
      <c r="AS185" s="401"/>
      <c r="AT185" s="401"/>
      <c r="AU185" s="401"/>
      <c r="AV185" s="401"/>
      <c r="AW185" s="401"/>
      <c r="AX185" s="403"/>
      <c r="AY185" s="403"/>
      <c r="AZ185" s="403"/>
      <c r="BA185" s="403"/>
      <c r="BB185" s="403"/>
      <c r="BC185" s="403"/>
      <c r="BD185" s="403"/>
      <c r="BE185" s="403"/>
      <c r="BF185" s="403"/>
      <c r="BG185" s="403"/>
      <c r="BH185" s="403"/>
      <c r="BI185" s="403"/>
      <c r="BJ185" s="403"/>
      <c r="BK185" s="403"/>
      <c r="BL185" s="403"/>
      <c r="BM185" s="403"/>
      <c r="BN185" s="403"/>
      <c r="BO185" s="403"/>
      <c r="BP185" s="403"/>
      <c r="BQ185" s="403"/>
      <c r="BR185" s="403"/>
      <c r="BS185" s="403"/>
      <c r="BT185" s="403"/>
      <c r="BU185" s="403"/>
      <c r="BV185" s="403"/>
      <c r="BW185" s="403"/>
      <c r="BX185" s="403"/>
      <c r="BY185" s="403"/>
      <c r="BZ185" s="403"/>
      <c r="CA185" s="403"/>
      <c r="CB185" s="403"/>
      <c r="CC185" s="403"/>
      <c r="CD185" s="403"/>
    </row>
    <row r="186" spans="1:82" ht="30.75" customHeight="1">
      <c r="A186" s="400"/>
      <c r="B186" s="399"/>
      <c r="C186" s="400"/>
      <c r="D186" s="400"/>
      <c r="E186" s="401"/>
      <c r="F186" s="401"/>
      <c r="G186" s="401"/>
      <c r="H186" s="401"/>
      <c r="I186" s="401"/>
      <c r="J186" s="401"/>
      <c r="K186" s="401"/>
      <c r="L186" s="401"/>
      <c r="M186" s="401"/>
      <c r="N186" s="401"/>
      <c r="O186" s="401"/>
      <c r="P186" s="401"/>
      <c r="Q186" s="401"/>
      <c r="R186" s="401"/>
      <c r="S186" s="401"/>
      <c r="T186" s="401"/>
      <c r="U186" s="401"/>
      <c r="V186" s="401"/>
      <c r="W186" s="401"/>
      <c r="X186" s="401"/>
      <c r="Y186" s="401"/>
      <c r="Z186" s="401"/>
      <c r="AA186" s="401"/>
      <c r="AB186" s="401"/>
      <c r="AC186" s="401"/>
      <c r="AD186" s="401"/>
      <c r="AE186" s="401"/>
      <c r="AF186" s="401"/>
      <c r="AG186" s="401"/>
      <c r="AH186" s="401"/>
      <c r="AI186" s="401"/>
      <c r="AJ186" s="401"/>
      <c r="AK186" s="401"/>
      <c r="AL186" s="401"/>
      <c r="AM186" s="401"/>
      <c r="AN186" s="401"/>
      <c r="AO186" s="401"/>
      <c r="AP186" s="401"/>
      <c r="AQ186" s="401"/>
      <c r="AR186" s="401"/>
      <c r="AS186" s="401"/>
      <c r="AT186" s="401"/>
      <c r="AU186" s="401"/>
      <c r="AV186" s="401"/>
      <c r="AW186" s="401"/>
      <c r="AX186" s="403"/>
      <c r="AY186" s="403"/>
      <c r="AZ186" s="403"/>
      <c r="BA186" s="403"/>
      <c r="BB186" s="403"/>
      <c r="BC186" s="403"/>
      <c r="BD186" s="403"/>
      <c r="BE186" s="403"/>
      <c r="BF186" s="403"/>
      <c r="BG186" s="403"/>
      <c r="BH186" s="403"/>
      <c r="BI186" s="403"/>
      <c r="BJ186" s="403"/>
      <c r="BK186" s="403"/>
      <c r="BL186" s="403"/>
      <c r="BM186" s="403"/>
      <c r="BN186" s="403"/>
      <c r="BO186" s="403"/>
      <c r="BP186" s="403"/>
      <c r="BQ186" s="403"/>
      <c r="BR186" s="403"/>
      <c r="BS186" s="403"/>
      <c r="BT186" s="403"/>
      <c r="BU186" s="403"/>
      <c r="BV186" s="403"/>
      <c r="BW186" s="403"/>
      <c r="BX186" s="403"/>
      <c r="BY186" s="403"/>
      <c r="BZ186" s="403"/>
      <c r="CA186" s="403"/>
      <c r="CB186" s="403"/>
      <c r="CC186" s="403"/>
      <c r="CD186" s="403"/>
    </row>
    <row r="187" spans="1:82" ht="30.75" customHeight="1">
      <c r="A187" s="400"/>
      <c r="B187" s="399"/>
      <c r="C187" s="400"/>
      <c r="D187" s="400"/>
      <c r="E187" s="401"/>
      <c r="F187" s="401"/>
      <c r="G187" s="401"/>
      <c r="H187" s="401"/>
      <c r="I187" s="401"/>
      <c r="J187" s="401"/>
      <c r="K187" s="401"/>
      <c r="L187" s="401"/>
      <c r="M187" s="401"/>
      <c r="N187" s="401"/>
      <c r="O187" s="401"/>
      <c r="P187" s="401"/>
      <c r="Q187" s="401"/>
      <c r="R187" s="401"/>
      <c r="S187" s="401"/>
      <c r="T187" s="401"/>
      <c r="U187" s="401"/>
      <c r="V187" s="401"/>
      <c r="W187" s="401"/>
      <c r="X187" s="401"/>
      <c r="Y187" s="401"/>
      <c r="Z187" s="401"/>
      <c r="AA187" s="401"/>
      <c r="AB187" s="401"/>
      <c r="AC187" s="401"/>
      <c r="AD187" s="401"/>
      <c r="AE187" s="401"/>
      <c r="AF187" s="401"/>
      <c r="AG187" s="401"/>
      <c r="AH187" s="401"/>
      <c r="AI187" s="401"/>
      <c r="AJ187" s="401"/>
      <c r="AK187" s="401"/>
      <c r="AL187" s="401"/>
      <c r="AM187" s="401"/>
      <c r="AN187" s="401"/>
      <c r="AO187" s="401"/>
      <c r="AP187" s="401"/>
      <c r="AQ187" s="401"/>
      <c r="AR187" s="401"/>
      <c r="AS187" s="401"/>
      <c r="AT187" s="401"/>
      <c r="AU187" s="401"/>
      <c r="AV187" s="401"/>
      <c r="AW187" s="401"/>
      <c r="AX187" s="403"/>
      <c r="AY187" s="403"/>
      <c r="AZ187" s="403"/>
      <c r="BA187" s="403"/>
      <c r="BB187" s="403"/>
      <c r="BC187" s="403"/>
      <c r="BD187" s="403"/>
      <c r="BE187" s="403"/>
      <c r="BF187" s="403"/>
      <c r="BG187" s="403"/>
      <c r="BH187" s="403"/>
      <c r="BI187" s="403"/>
      <c r="BJ187" s="403"/>
      <c r="BK187" s="403"/>
      <c r="BL187" s="403"/>
      <c r="BM187" s="403"/>
      <c r="BN187" s="403"/>
      <c r="BO187" s="403"/>
      <c r="BP187" s="403"/>
      <c r="BQ187" s="403"/>
      <c r="BR187" s="403"/>
      <c r="BS187" s="403"/>
      <c r="BT187" s="403"/>
      <c r="BU187" s="403"/>
      <c r="BV187" s="403"/>
      <c r="BW187" s="403"/>
      <c r="BX187" s="403"/>
      <c r="BY187" s="403"/>
      <c r="BZ187" s="403"/>
      <c r="CA187" s="403"/>
      <c r="CB187" s="403"/>
      <c r="CC187" s="403"/>
      <c r="CD187" s="403"/>
    </row>
    <row r="188" spans="1:82" ht="30.75" customHeight="1">
      <c r="A188" s="400"/>
      <c r="B188" s="399"/>
      <c r="C188" s="400"/>
      <c r="D188" s="400"/>
      <c r="E188" s="401"/>
      <c r="F188" s="401"/>
      <c r="G188" s="401"/>
      <c r="H188" s="401"/>
      <c r="I188" s="401"/>
      <c r="J188" s="401"/>
      <c r="K188" s="401"/>
      <c r="L188" s="401"/>
      <c r="M188" s="401"/>
      <c r="N188" s="401"/>
      <c r="O188" s="401"/>
      <c r="P188" s="401"/>
      <c r="Q188" s="401"/>
      <c r="R188" s="401"/>
      <c r="S188" s="401"/>
      <c r="T188" s="401"/>
      <c r="U188" s="401"/>
      <c r="V188" s="401"/>
      <c r="W188" s="401"/>
      <c r="X188" s="401"/>
      <c r="Y188" s="401"/>
      <c r="Z188" s="401"/>
      <c r="AA188" s="401"/>
      <c r="AB188" s="401"/>
      <c r="AC188" s="401"/>
      <c r="AD188" s="401"/>
      <c r="AE188" s="401"/>
      <c r="AF188" s="401"/>
      <c r="AG188" s="401"/>
      <c r="AH188" s="401"/>
      <c r="AI188" s="401"/>
      <c r="AJ188" s="401"/>
      <c r="AK188" s="401"/>
      <c r="AL188" s="401"/>
      <c r="AM188" s="401"/>
      <c r="AN188" s="401"/>
      <c r="AO188" s="401"/>
      <c r="AP188" s="401"/>
      <c r="AQ188" s="401"/>
      <c r="AR188" s="401"/>
      <c r="AS188" s="401"/>
      <c r="AT188" s="401"/>
      <c r="AU188" s="401"/>
      <c r="AV188" s="401"/>
      <c r="AW188" s="401"/>
      <c r="AX188" s="403"/>
      <c r="AY188" s="403"/>
      <c r="AZ188" s="403"/>
      <c r="BA188" s="403"/>
      <c r="BB188" s="403"/>
      <c r="BC188" s="403"/>
      <c r="BD188" s="403"/>
      <c r="BE188" s="403"/>
      <c r="BF188" s="403"/>
      <c r="BG188" s="403"/>
      <c r="BH188" s="403"/>
      <c r="BI188" s="403"/>
      <c r="BJ188" s="403"/>
      <c r="BK188" s="403"/>
      <c r="BL188" s="403"/>
      <c r="BM188" s="403"/>
      <c r="BN188" s="403"/>
      <c r="BO188" s="403"/>
      <c r="BP188" s="403"/>
      <c r="BQ188" s="403"/>
      <c r="BR188" s="403"/>
      <c r="BS188" s="403"/>
      <c r="BT188" s="403"/>
      <c r="BU188" s="403"/>
      <c r="BV188" s="403"/>
      <c r="BW188" s="403"/>
      <c r="BX188" s="403"/>
      <c r="BY188" s="403"/>
      <c r="BZ188" s="403"/>
      <c r="CA188" s="403"/>
      <c r="CB188" s="403"/>
      <c r="CC188" s="403"/>
      <c r="CD188" s="403"/>
    </row>
    <row r="189" spans="1:82" ht="30.75" customHeight="1">
      <c r="A189" s="400"/>
      <c r="B189" s="399"/>
      <c r="C189" s="400"/>
      <c r="D189" s="400"/>
      <c r="E189" s="401"/>
      <c r="F189" s="401"/>
      <c r="G189" s="401"/>
      <c r="H189" s="401"/>
      <c r="I189" s="401"/>
      <c r="J189" s="401"/>
      <c r="K189" s="401"/>
      <c r="L189" s="401"/>
      <c r="M189" s="401"/>
      <c r="N189" s="401"/>
      <c r="O189" s="401"/>
      <c r="P189" s="401"/>
      <c r="Q189" s="401"/>
      <c r="R189" s="401"/>
      <c r="S189" s="401"/>
      <c r="T189" s="401"/>
      <c r="U189" s="401"/>
      <c r="V189" s="401"/>
      <c r="W189" s="401"/>
      <c r="X189" s="401"/>
      <c r="Y189" s="401"/>
      <c r="Z189" s="401"/>
      <c r="AA189" s="401"/>
      <c r="AB189" s="401"/>
      <c r="AC189" s="401"/>
      <c r="AD189" s="401"/>
      <c r="AE189" s="401"/>
      <c r="AF189" s="401"/>
      <c r="AG189" s="401"/>
      <c r="AH189" s="401"/>
      <c r="AI189" s="401"/>
      <c r="AJ189" s="401"/>
      <c r="AK189" s="401"/>
      <c r="AL189" s="401"/>
      <c r="AM189" s="401"/>
      <c r="AN189" s="401"/>
      <c r="AO189" s="401"/>
      <c r="AP189" s="401"/>
      <c r="AQ189" s="401"/>
      <c r="AR189" s="401"/>
      <c r="AS189" s="401"/>
      <c r="AT189" s="401"/>
      <c r="AU189" s="401"/>
      <c r="AV189" s="401"/>
      <c r="AW189" s="401"/>
      <c r="AX189" s="403"/>
      <c r="AY189" s="403"/>
      <c r="AZ189" s="403"/>
      <c r="BA189" s="403"/>
      <c r="BB189" s="403"/>
      <c r="BC189" s="403"/>
      <c r="BD189" s="403"/>
      <c r="BE189" s="403"/>
      <c r="BF189" s="403"/>
      <c r="BG189" s="403"/>
      <c r="BH189" s="403"/>
      <c r="BI189" s="403"/>
      <c r="BJ189" s="403"/>
      <c r="BK189" s="403"/>
      <c r="BL189" s="403"/>
      <c r="BM189" s="403"/>
      <c r="BN189" s="403"/>
      <c r="BO189" s="403"/>
      <c r="BP189" s="403"/>
      <c r="BQ189" s="403"/>
      <c r="BR189" s="403"/>
      <c r="BS189" s="403"/>
      <c r="BT189" s="403"/>
      <c r="BU189" s="403"/>
      <c r="BV189" s="403"/>
      <c r="BW189" s="403"/>
      <c r="BX189" s="403"/>
      <c r="BY189" s="403"/>
      <c r="BZ189" s="403"/>
      <c r="CA189" s="403"/>
      <c r="CB189" s="403"/>
      <c r="CC189" s="403"/>
      <c r="CD189" s="403"/>
    </row>
    <row r="190" spans="1:82" ht="30.75" customHeight="1">
      <c r="A190" s="400"/>
      <c r="B190" s="399"/>
      <c r="C190" s="400"/>
      <c r="D190" s="400"/>
      <c r="E190" s="401"/>
      <c r="F190" s="401"/>
      <c r="G190" s="401"/>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3"/>
      <c r="AY190" s="403"/>
      <c r="AZ190" s="403"/>
      <c r="BA190" s="403"/>
      <c r="BB190" s="403"/>
      <c r="BC190" s="403"/>
      <c r="BD190" s="403"/>
      <c r="BE190" s="403"/>
      <c r="BF190" s="403"/>
      <c r="BG190" s="403"/>
      <c r="BH190" s="403"/>
      <c r="BI190" s="403"/>
      <c r="BJ190" s="403"/>
      <c r="BK190" s="403"/>
      <c r="BL190" s="403"/>
      <c r="BM190" s="403"/>
      <c r="BN190" s="403"/>
      <c r="BO190" s="403"/>
      <c r="BP190" s="403"/>
      <c r="BQ190" s="403"/>
      <c r="BR190" s="403"/>
      <c r="BS190" s="403"/>
      <c r="BT190" s="403"/>
      <c r="BU190" s="403"/>
      <c r="BV190" s="403"/>
      <c r="BW190" s="403"/>
      <c r="BX190" s="403"/>
      <c r="BY190" s="403"/>
      <c r="BZ190" s="403"/>
      <c r="CA190" s="403"/>
      <c r="CB190" s="403"/>
      <c r="CC190" s="403"/>
      <c r="CD190" s="403"/>
    </row>
    <row r="191" spans="1:82" ht="30.75" customHeight="1">
      <c r="A191" s="400"/>
      <c r="B191" s="399"/>
      <c r="C191" s="400"/>
      <c r="D191" s="400"/>
      <c r="E191" s="401"/>
      <c r="F191" s="401"/>
      <c r="G191" s="401"/>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3"/>
      <c r="AY191" s="403"/>
      <c r="AZ191" s="403"/>
      <c r="BA191" s="403"/>
      <c r="BB191" s="403"/>
      <c r="BC191" s="403"/>
      <c r="BD191" s="403"/>
      <c r="BE191" s="403"/>
      <c r="BF191" s="403"/>
      <c r="BG191" s="403"/>
      <c r="BH191" s="403"/>
      <c r="BI191" s="403"/>
      <c r="BJ191" s="403"/>
      <c r="BK191" s="403"/>
      <c r="BL191" s="403"/>
      <c r="BM191" s="403"/>
      <c r="BN191" s="403"/>
      <c r="BO191" s="403"/>
      <c r="BP191" s="403"/>
      <c r="BQ191" s="403"/>
      <c r="BR191" s="403"/>
      <c r="BS191" s="403"/>
      <c r="BT191" s="403"/>
      <c r="BU191" s="403"/>
      <c r="BV191" s="403"/>
      <c r="BW191" s="403"/>
      <c r="BX191" s="403"/>
      <c r="BY191" s="403"/>
      <c r="BZ191" s="403"/>
      <c r="CA191" s="403"/>
      <c r="CB191" s="403"/>
      <c r="CC191" s="403"/>
      <c r="CD191" s="403"/>
    </row>
    <row r="192" spans="1:82" ht="30.75" customHeight="1">
      <c r="A192" s="400"/>
      <c r="B192" s="399"/>
      <c r="C192" s="400"/>
      <c r="D192" s="400"/>
      <c r="E192" s="401"/>
      <c r="F192" s="401"/>
      <c r="G192" s="401"/>
      <c r="H192" s="401"/>
      <c r="I192" s="401"/>
      <c r="J192" s="401"/>
      <c r="K192" s="401"/>
      <c r="L192" s="401"/>
      <c r="M192" s="401"/>
      <c r="N192" s="401"/>
      <c r="O192" s="401"/>
      <c r="P192" s="401"/>
      <c r="Q192" s="401"/>
      <c r="R192" s="401"/>
      <c r="S192" s="401"/>
      <c r="T192" s="401"/>
      <c r="U192" s="401"/>
      <c r="V192" s="401"/>
      <c r="W192" s="401"/>
      <c r="X192" s="401"/>
      <c r="Y192" s="401"/>
      <c r="Z192" s="401"/>
      <c r="AA192" s="401"/>
      <c r="AB192" s="401"/>
      <c r="AC192" s="401"/>
      <c r="AD192" s="401"/>
      <c r="AE192" s="401"/>
      <c r="AF192" s="401"/>
      <c r="AG192" s="401"/>
      <c r="AH192" s="401"/>
      <c r="AI192" s="401"/>
      <c r="AJ192" s="401"/>
      <c r="AK192" s="401"/>
      <c r="AL192" s="401"/>
      <c r="AM192" s="401"/>
      <c r="AN192" s="401"/>
      <c r="AO192" s="401"/>
      <c r="AP192" s="401"/>
      <c r="AQ192" s="401"/>
      <c r="AR192" s="401"/>
      <c r="AS192" s="401"/>
      <c r="AT192" s="401"/>
      <c r="AU192" s="401"/>
      <c r="AV192" s="401"/>
      <c r="AW192" s="401"/>
      <c r="AX192" s="403"/>
      <c r="AY192" s="403"/>
      <c r="AZ192" s="403"/>
      <c r="BA192" s="403"/>
      <c r="BB192" s="403"/>
      <c r="BC192" s="403"/>
      <c r="BD192" s="403"/>
      <c r="BE192" s="403"/>
      <c r="BF192" s="403"/>
      <c r="BG192" s="403"/>
      <c r="BH192" s="403"/>
      <c r="BI192" s="403"/>
      <c r="BJ192" s="403"/>
      <c r="BK192" s="403"/>
      <c r="BL192" s="403"/>
      <c r="BM192" s="403"/>
      <c r="BN192" s="403"/>
      <c r="BO192" s="403"/>
      <c r="BP192" s="403"/>
      <c r="BQ192" s="403"/>
      <c r="BR192" s="403"/>
      <c r="BS192" s="403"/>
      <c r="BT192" s="403"/>
      <c r="BU192" s="403"/>
      <c r="BV192" s="403"/>
      <c r="BW192" s="403"/>
      <c r="BX192" s="403"/>
      <c r="BY192" s="403"/>
      <c r="BZ192" s="403"/>
      <c r="CA192" s="403"/>
      <c r="CB192" s="403"/>
      <c r="CC192" s="403"/>
      <c r="CD192" s="403"/>
    </row>
    <row r="193" spans="1:82" ht="30.75" customHeight="1">
      <c r="A193" s="400"/>
      <c r="B193" s="399"/>
      <c r="C193" s="400"/>
      <c r="D193" s="400"/>
      <c r="E193" s="401"/>
      <c r="F193" s="401"/>
      <c r="G193" s="401"/>
      <c r="H193" s="401"/>
      <c r="I193" s="401"/>
      <c r="J193" s="401"/>
      <c r="K193" s="401"/>
      <c r="L193" s="401"/>
      <c r="M193" s="401"/>
      <c r="N193" s="401"/>
      <c r="O193" s="401"/>
      <c r="P193" s="401"/>
      <c r="Q193" s="401"/>
      <c r="R193" s="401"/>
      <c r="S193" s="401"/>
      <c r="T193" s="401"/>
      <c r="U193" s="401"/>
      <c r="V193" s="401"/>
      <c r="W193" s="401"/>
      <c r="X193" s="401"/>
      <c r="Y193" s="401"/>
      <c r="Z193" s="401"/>
      <c r="AA193" s="401"/>
      <c r="AB193" s="401"/>
      <c r="AC193" s="401"/>
      <c r="AD193" s="401"/>
      <c r="AE193" s="401"/>
      <c r="AF193" s="401"/>
      <c r="AG193" s="401"/>
      <c r="AH193" s="401"/>
      <c r="AI193" s="401"/>
      <c r="AJ193" s="401"/>
      <c r="AK193" s="401"/>
      <c r="AL193" s="401"/>
      <c r="AM193" s="401"/>
      <c r="AN193" s="401"/>
      <c r="AO193" s="401"/>
      <c r="AP193" s="401"/>
      <c r="AQ193" s="401"/>
      <c r="AR193" s="401"/>
      <c r="AS193" s="401"/>
      <c r="AT193" s="401"/>
      <c r="AU193" s="401"/>
      <c r="AV193" s="401"/>
      <c r="AW193" s="401"/>
      <c r="AX193" s="403"/>
      <c r="AY193" s="403"/>
      <c r="AZ193" s="403"/>
      <c r="BA193" s="403"/>
      <c r="BB193" s="403"/>
      <c r="BC193" s="403"/>
      <c r="BD193" s="403"/>
      <c r="BE193" s="403"/>
      <c r="BF193" s="403"/>
      <c r="BG193" s="403"/>
      <c r="BH193" s="403"/>
      <c r="BI193" s="403"/>
      <c r="BJ193" s="403"/>
      <c r="BK193" s="403"/>
      <c r="BL193" s="403"/>
      <c r="BM193" s="403"/>
      <c r="BN193" s="403"/>
      <c r="BO193" s="403"/>
      <c r="BP193" s="403"/>
      <c r="BQ193" s="403"/>
      <c r="BR193" s="403"/>
      <c r="BS193" s="403"/>
      <c r="BT193" s="403"/>
      <c r="BU193" s="403"/>
      <c r="BV193" s="403"/>
      <c r="BW193" s="403"/>
      <c r="BX193" s="403"/>
      <c r="BY193" s="403"/>
      <c r="BZ193" s="403"/>
      <c r="CA193" s="403"/>
      <c r="CB193" s="403"/>
      <c r="CC193" s="403"/>
      <c r="CD193" s="403"/>
    </row>
    <row r="194" spans="1:82" ht="30.75" customHeight="1">
      <c r="A194" s="400"/>
      <c r="B194" s="399"/>
      <c r="C194" s="400"/>
      <c r="D194" s="400"/>
      <c r="E194" s="401"/>
      <c r="F194" s="401"/>
      <c r="G194" s="401"/>
      <c r="H194" s="401"/>
      <c r="I194" s="401"/>
      <c r="J194" s="401"/>
      <c r="K194" s="401"/>
      <c r="L194" s="401"/>
      <c r="M194" s="401"/>
      <c r="N194" s="401"/>
      <c r="O194" s="401"/>
      <c r="P194" s="401"/>
      <c r="Q194" s="401"/>
      <c r="R194" s="401"/>
      <c r="S194" s="401"/>
      <c r="T194" s="401"/>
      <c r="U194" s="401"/>
      <c r="V194" s="401"/>
      <c r="W194" s="401"/>
      <c r="X194" s="401"/>
      <c r="Y194" s="401"/>
      <c r="Z194" s="401"/>
      <c r="AA194" s="401"/>
      <c r="AB194" s="401"/>
      <c r="AC194" s="401"/>
      <c r="AD194" s="401"/>
      <c r="AE194" s="401"/>
      <c r="AF194" s="401"/>
      <c r="AG194" s="401"/>
      <c r="AH194" s="401"/>
      <c r="AI194" s="401"/>
      <c r="AJ194" s="401"/>
      <c r="AK194" s="401"/>
      <c r="AL194" s="401"/>
      <c r="AM194" s="401"/>
      <c r="AN194" s="401"/>
      <c r="AO194" s="401"/>
      <c r="AP194" s="401"/>
      <c r="AQ194" s="401"/>
      <c r="AR194" s="401"/>
      <c r="AS194" s="401"/>
      <c r="AT194" s="401"/>
      <c r="AU194" s="401"/>
      <c r="AV194" s="401"/>
      <c r="AW194" s="401"/>
      <c r="AX194" s="403"/>
      <c r="AY194" s="403"/>
      <c r="AZ194" s="403"/>
      <c r="BA194" s="403"/>
      <c r="BB194" s="403"/>
      <c r="BC194" s="403"/>
      <c r="BD194" s="403"/>
      <c r="BE194" s="403"/>
      <c r="BF194" s="403"/>
      <c r="BG194" s="403"/>
      <c r="BH194" s="403"/>
      <c r="BI194" s="403"/>
      <c r="BJ194" s="403"/>
      <c r="BK194" s="403"/>
      <c r="BL194" s="403"/>
      <c r="BM194" s="403"/>
      <c r="BN194" s="403"/>
      <c r="BO194" s="403"/>
      <c r="BP194" s="403"/>
      <c r="BQ194" s="403"/>
      <c r="BR194" s="403"/>
      <c r="BS194" s="403"/>
      <c r="BT194" s="403"/>
      <c r="BU194" s="403"/>
      <c r="BV194" s="403"/>
      <c r="BW194" s="403"/>
      <c r="BX194" s="403"/>
      <c r="BY194" s="403"/>
      <c r="BZ194" s="403"/>
      <c r="CA194" s="403"/>
      <c r="CB194" s="403"/>
      <c r="CC194" s="403"/>
      <c r="CD194" s="403"/>
    </row>
    <row r="195" spans="1:82" ht="30.75" customHeight="1">
      <c r="A195" s="400"/>
      <c r="B195" s="399"/>
      <c r="C195" s="400"/>
      <c r="D195" s="400"/>
      <c r="E195" s="401"/>
      <c r="F195" s="401"/>
      <c r="G195" s="401"/>
      <c r="H195" s="401"/>
      <c r="I195" s="401"/>
      <c r="J195" s="401"/>
      <c r="K195" s="401"/>
      <c r="L195" s="401"/>
      <c r="M195" s="401"/>
      <c r="N195" s="401"/>
      <c r="O195" s="401"/>
      <c r="P195" s="401"/>
      <c r="Q195" s="401"/>
      <c r="R195" s="401"/>
      <c r="S195" s="401"/>
      <c r="T195" s="401"/>
      <c r="U195" s="401"/>
      <c r="V195" s="401"/>
      <c r="W195" s="401"/>
      <c r="X195" s="401"/>
      <c r="Y195" s="401"/>
      <c r="Z195" s="401"/>
      <c r="AA195" s="401"/>
      <c r="AB195" s="401"/>
      <c r="AC195" s="401"/>
      <c r="AD195" s="401"/>
      <c r="AE195" s="401"/>
      <c r="AF195" s="401"/>
      <c r="AG195" s="401"/>
      <c r="AH195" s="401"/>
      <c r="AI195" s="401"/>
      <c r="AJ195" s="401"/>
      <c r="AK195" s="401"/>
      <c r="AL195" s="401"/>
      <c r="AM195" s="401"/>
      <c r="AN195" s="401"/>
      <c r="AO195" s="401"/>
      <c r="AP195" s="401"/>
      <c r="AQ195" s="401"/>
      <c r="AR195" s="401"/>
      <c r="AS195" s="401"/>
      <c r="AT195" s="401"/>
      <c r="AU195" s="401"/>
      <c r="AV195" s="401"/>
      <c r="AW195" s="401"/>
      <c r="AX195" s="403"/>
      <c r="AY195" s="403"/>
      <c r="AZ195" s="403"/>
      <c r="BA195" s="403"/>
      <c r="BB195" s="403"/>
      <c r="BC195" s="403"/>
      <c r="BD195" s="403"/>
      <c r="BE195" s="403"/>
      <c r="BF195" s="403"/>
      <c r="BG195" s="403"/>
      <c r="BH195" s="403"/>
      <c r="BI195" s="403"/>
      <c r="BJ195" s="403"/>
      <c r="BK195" s="403"/>
      <c r="BL195" s="403"/>
      <c r="BM195" s="403"/>
      <c r="BN195" s="403"/>
      <c r="BO195" s="403"/>
      <c r="BP195" s="403"/>
      <c r="BQ195" s="403"/>
      <c r="BR195" s="403"/>
      <c r="BS195" s="403"/>
      <c r="BT195" s="403"/>
      <c r="BU195" s="403"/>
      <c r="BV195" s="403"/>
      <c r="BW195" s="403"/>
      <c r="BX195" s="403"/>
      <c r="BY195" s="403"/>
      <c r="BZ195" s="403"/>
      <c r="CA195" s="403"/>
      <c r="CB195" s="403"/>
      <c r="CC195" s="403"/>
      <c r="CD195" s="403"/>
    </row>
    <row r="196" spans="1:82" ht="30.75" customHeight="1">
      <c r="A196" s="400"/>
      <c r="B196" s="399"/>
      <c r="C196" s="400"/>
      <c r="D196" s="400"/>
      <c r="E196" s="401"/>
      <c r="F196" s="401"/>
      <c r="G196" s="401"/>
      <c r="H196" s="401"/>
      <c r="I196" s="401"/>
      <c r="J196" s="401"/>
      <c r="K196" s="401"/>
      <c r="L196" s="401"/>
      <c r="M196" s="401"/>
      <c r="N196" s="401"/>
      <c r="O196" s="401"/>
      <c r="P196" s="401"/>
      <c r="Q196" s="401"/>
      <c r="R196" s="401"/>
      <c r="S196" s="401"/>
      <c r="T196" s="401"/>
      <c r="U196" s="401"/>
      <c r="V196" s="401"/>
      <c r="W196" s="401"/>
      <c r="X196" s="401"/>
      <c r="Y196" s="401"/>
      <c r="Z196" s="401"/>
      <c r="AA196" s="401"/>
      <c r="AB196" s="401"/>
      <c r="AC196" s="401"/>
      <c r="AD196" s="401"/>
      <c r="AE196" s="401"/>
      <c r="AF196" s="401"/>
      <c r="AG196" s="401"/>
      <c r="AH196" s="401"/>
      <c r="AI196" s="401"/>
      <c r="AJ196" s="401"/>
      <c r="AK196" s="401"/>
      <c r="AL196" s="401"/>
      <c r="AM196" s="401"/>
      <c r="AN196" s="401"/>
      <c r="AO196" s="401"/>
      <c r="AP196" s="401"/>
      <c r="AQ196" s="401"/>
      <c r="AR196" s="401"/>
      <c r="AS196" s="401"/>
      <c r="AT196" s="401"/>
      <c r="AU196" s="401"/>
      <c r="AV196" s="401"/>
      <c r="AW196" s="401"/>
      <c r="AX196" s="403"/>
      <c r="AY196" s="403"/>
      <c r="AZ196" s="403"/>
      <c r="BA196" s="403"/>
      <c r="BB196" s="403"/>
      <c r="BC196" s="403"/>
      <c r="BD196" s="403"/>
      <c r="BE196" s="403"/>
      <c r="BF196" s="403"/>
      <c r="BG196" s="403"/>
      <c r="BH196" s="403"/>
      <c r="BI196" s="403"/>
      <c r="BJ196" s="403"/>
      <c r="BK196" s="403"/>
      <c r="BL196" s="403"/>
      <c r="BM196" s="403"/>
      <c r="BN196" s="403"/>
      <c r="BO196" s="403"/>
      <c r="BP196" s="403"/>
      <c r="BQ196" s="403"/>
      <c r="BR196" s="403"/>
      <c r="BS196" s="403"/>
      <c r="BT196" s="403"/>
      <c r="BU196" s="403"/>
      <c r="BV196" s="403"/>
      <c r="BW196" s="403"/>
      <c r="BX196" s="403"/>
      <c r="BY196" s="403"/>
      <c r="BZ196" s="403"/>
      <c r="CA196" s="403"/>
      <c r="CB196" s="403"/>
      <c r="CC196" s="403"/>
      <c r="CD196" s="403"/>
    </row>
    <row r="197" spans="1:82" ht="30.75" customHeight="1">
      <c r="A197" s="400"/>
      <c r="B197" s="399"/>
      <c r="C197" s="400"/>
      <c r="D197" s="400"/>
      <c r="E197" s="401"/>
      <c r="F197" s="401"/>
      <c r="G197" s="401"/>
      <c r="H197" s="401"/>
      <c r="I197" s="401"/>
      <c r="J197" s="401"/>
      <c r="K197" s="401"/>
      <c r="L197" s="401"/>
      <c r="M197" s="401"/>
      <c r="N197" s="401"/>
      <c r="O197" s="401"/>
      <c r="P197" s="401"/>
      <c r="Q197" s="401"/>
      <c r="R197" s="401"/>
      <c r="S197" s="401"/>
      <c r="T197" s="401"/>
      <c r="U197" s="401"/>
      <c r="V197" s="401"/>
      <c r="W197" s="401"/>
      <c r="X197" s="401"/>
      <c r="Y197" s="401"/>
      <c r="Z197" s="401"/>
      <c r="AA197" s="401"/>
      <c r="AB197" s="401"/>
      <c r="AC197" s="401"/>
      <c r="AD197" s="401"/>
      <c r="AE197" s="401"/>
      <c r="AF197" s="401"/>
      <c r="AG197" s="401"/>
      <c r="AH197" s="401"/>
      <c r="AI197" s="401"/>
      <c r="AJ197" s="401"/>
      <c r="AK197" s="401"/>
      <c r="AL197" s="401"/>
      <c r="AM197" s="401"/>
      <c r="AN197" s="401"/>
      <c r="AO197" s="401"/>
      <c r="AP197" s="401"/>
      <c r="AQ197" s="401"/>
      <c r="AR197" s="401"/>
      <c r="AS197" s="401"/>
      <c r="AT197" s="401"/>
      <c r="AU197" s="401"/>
      <c r="AV197" s="401"/>
      <c r="AW197" s="401"/>
      <c r="AX197" s="403"/>
      <c r="AY197" s="403"/>
      <c r="AZ197" s="403"/>
      <c r="BA197" s="403"/>
      <c r="BB197" s="403"/>
      <c r="BC197" s="403"/>
      <c r="BD197" s="403"/>
      <c r="BE197" s="403"/>
      <c r="BF197" s="403"/>
      <c r="BG197" s="403"/>
      <c r="BH197" s="403"/>
      <c r="BI197" s="403"/>
      <c r="BJ197" s="403"/>
      <c r="BK197" s="403"/>
      <c r="BL197" s="403"/>
      <c r="BM197" s="403"/>
      <c r="BN197" s="403"/>
      <c r="BO197" s="403"/>
      <c r="BP197" s="403"/>
      <c r="BQ197" s="403"/>
      <c r="BR197" s="403"/>
      <c r="BS197" s="403"/>
      <c r="BT197" s="403"/>
      <c r="BU197" s="403"/>
      <c r="BV197" s="403"/>
      <c r="BW197" s="403"/>
      <c r="BX197" s="403"/>
      <c r="BY197" s="403"/>
      <c r="BZ197" s="403"/>
      <c r="CA197" s="403"/>
      <c r="CB197" s="403"/>
      <c r="CC197" s="403"/>
      <c r="CD197" s="403"/>
    </row>
    <row r="198" spans="1:82" ht="30.75" customHeight="1">
      <c r="A198" s="400"/>
      <c r="B198" s="399"/>
      <c r="C198" s="400"/>
      <c r="D198" s="400"/>
      <c r="E198" s="401"/>
      <c r="F198" s="401"/>
      <c r="G198" s="401"/>
      <c r="H198" s="401"/>
      <c r="I198" s="401"/>
      <c r="J198" s="401"/>
      <c r="K198" s="401"/>
      <c r="L198" s="401"/>
      <c r="M198" s="401"/>
      <c r="N198" s="401"/>
      <c r="O198" s="401"/>
      <c r="P198" s="401"/>
      <c r="Q198" s="401"/>
      <c r="R198" s="401"/>
      <c r="S198" s="401"/>
      <c r="T198" s="401"/>
      <c r="U198" s="401"/>
      <c r="V198" s="401"/>
      <c r="W198" s="401"/>
      <c r="X198" s="401"/>
      <c r="Y198" s="401"/>
      <c r="Z198" s="401"/>
      <c r="AA198" s="401"/>
      <c r="AB198" s="401"/>
      <c r="AC198" s="401"/>
      <c r="AD198" s="401"/>
      <c r="AE198" s="401"/>
      <c r="AF198" s="401"/>
      <c r="AG198" s="401"/>
      <c r="AH198" s="401"/>
      <c r="AI198" s="401"/>
      <c r="AJ198" s="401"/>
      <c r="AK198" s="401"/>
      <c r="AL198" s="401"/>
      <c r="AM198" s="401"/>
      <c r="AN198" s="401"/>
      <c r="AO198" s="401"/>
      <c r="AP198" s="401"/>
      <c r="AQ198" s="401"/>
      <c r="AR198" s="401"/>
      <c r="AS198" s="401"/>
      <c r="AT198" s="401"/>
      <c r="AU198" s="401"/>
      <c r="AV198" s="401"/>
      <c r="AW198" s="401"/>
      <c r="AX198" s="403"/>
      <c r="AY198" s="403"/>
      <c r="AZ198" s="403"/>
      <c r="BA198" s="403"/>
      <c r="BB198" s="403"/>
      <c r="BC198" s="403"/>
      <c r="BD198" s="403"/>
      <c r="BE198" s="403"/>
      <c r="BF198" s="403"/>
      <c r="BG198" s="403"/>
      <c r="BH198" s="403"/>
      <c r="BI198" s="403"/>
      <c r="BJ198" s="403"/>
      <c r="BK198" s="403"/>
      <c r="BL198" s="403"/>
      <c r="BM198" s="403"/>
      <c r="BN198" s="403"/>
      <c r="BO198" s="403"/>
      <c r="BP198" s="403"/>
      <c r="BQ198" s="403"/>
      <c r="BR198" s="403"/>
      <c r="BS198" s="403"/>
      <c r="BT198" s="403"/>
      <c r="BU198" s="403"/>
      <c r="BV198" s="403"/>
      <c r="BW198" s="403"/>
      <c r="BX198" s="403"/>
      <c r="BY198" s="403"/>
      <c r="BZ198" s="403"/>
      <c r="CA198" s="403"/>
      <c r="CB198" s="403"/>
      <c r="CC198" s="403"/>
      <c r="CD198" s="403"/>
    </row>
    <row r="199" spans="1:82" ht="30.75" customHeight="1">
      <c r="A199" s="400"/>
      <c r="B199" s="399"/>
      <c r="C199" s="400"/>
      <c r="D199" s="400"/>
      <c r="E199" s="401"/>
      <c r="F199" s="401"/>
      <c r="G199" s="401"/>
      <c r="H199" s="401"/>
      <c r="I199" s="401"/>
      <c r="J199" s="401"/>
      <c r="K199" s="401"/>
      <c r="L199" s="401"/>
      <c r="M199" s="401"/>
      <c r="N199" s="401"/>
      <c r="O199" s="401"/>
      <c r="P199" s="401"/>
      <c r="Q199" s="401"/>
      <c r="R199" s="401"/>
      <c r="S199" s="401"/>
      <c r="T199" s="401"/>
      <c r="U199" s="401"/>
      <c r="V199" s="401"/>
      <c r="W199" s="401"/>
      <c r="X199" s="401"/>
      <c r="Y199" s="401"/>
      <c r="Z199" s="401"/>
      <c r="AA199" s="401"/>
      <c r="AB199" s="401"/>
      <c r="AC199" s="401"/>
      <c r="AD199" s="401"/>
      <c r="AE199" s="401"/>
      <c r="AF199" s="401"/>
      <c r="AG199" s="401"/>
      <c r="AH199" s="401"/>
      <c r="AI199" s="401"/>
      <c r="AJ199" s="401"/>
      <c r="AK199" s="401"/>
      <c r="AL199" s="401"/>
      <c r="AM199" s="401"/>
      <c r="AN199" s="401"/>
      <c r="AO199" s="401"/>
      <c r="AP199" s="401"/>
      <c r="AQ199" s="401"/>
      <c r="AR199" s="401"/>
      <c r="AS199" s="401"/>
      <c r="AT199" s="401"/>
      <c r="AU199" s="401"/>
      <c r="AV199" s="401"/>
      <c r="AW199" s="401"/>
      <c r="AX199" s="403"/>
      <c r="AY199" s="403"/>
      <c r="AZ199" s="403"/>
      <c r="BA199" s="403"/>
      <c r="BB199" s="403"/>
      <c r="BC199" s="403"/>
      <c r="BD199" s="403"/>
      <c r="BE199" s="403"/>
      <c r="BF199" s="403"/>
      <c r="BG199" s="403"/>
      <c r="BH199" s="403"/>
      <c r="BI199" s="403"/>
      <c r="BJ199" s="403"/>
      <c r="BK199" s="403"/>
      <c r="BL199" s="403"/>
      <c r="BM199" s="403"/>
      <c r="BN199" s="403"/>
      <c r="BO199" s="403"/>
      <c r="BP199" s="403"/>
      <c r="BQ199" s="403"/>
      <c r="BR199" s="403"/>
      <c r="BS199" s="403"/>
      <c r="BT199" s="403"/>
      <c r="BU199" s="403"/>
      <c r="BV199" s="403"/>
      <c r="BW199" s="403"/>
      <c r="BX199" s="403"/>
      <c r="BY199" s="403"/>
      <c r="BZ199" s="403"/>
      <c r="CA199" s="403"/>
      <c r="CB199" s="403"/>
      <c r="CC199" s="403"/>
      <c r="CD199" s="403"/>
    </row>
    <row r="200" spans="1:82" ht="30.75" customHeight="1">
      <c r="A200" s="400"/>
      <c r="B200" s="399"/>
      <c r="C200" s="400"/>
      <c r="D200" s="400"/>
      <c r="E200" s="401"/>
      <c r="F200" s="401"/>
      <c r="G200" s="401"/>
      <c r="H200" s="401"/>
      <c r="I200" s="401"/>
      <c r="J200" s="401"/>
      <c r="K200" s="401"/>
      <c r="L200" s="401"/>
      <c r="M200" s="401"/>
      <c r="N200" s="401"/>
      <c r="O200" s="401"/>
      <c r="P200" s="401"/>
      <c r="Q200" s="401"/>
      <c r="R200" s="401"/>
      <c r="S200" s="401"/>
      <c r="T200" s="401"/>
      <c r="U200" s="401"/>
      <c r="V200" s="401"/>
      <c r="W200" s="401"/>
      <c r="X200" s="401"/>
      <c r="Y200" s="401"/>
      <c r="Z200" s="401"/>
      <c r="AA200" s="401"/>
      <c r="AB200" s="401"/>
      <c r="AC200" s="401"/>
      <c r="AD200" s="401"/>
      <c r="AE200" s="401"/>
      <c r="AF200" s="401"/>
      <c r="AG200" s="401"/>
      <c r="AH200" s="401"/>
      <c r="AI200" s="401"/>
      <c r="AJ200" s="401"/>
      <c r="AK200" s="401"/>
      <c r="AL200" s="401"/>
      <c r="AM200" s="401"/>
      <c r="AN200" s="401"/>
      <c r="AO200" s="401"/>
      <c r="AP200" s="401"/>
      <c r="AQ200" s="401"/>
      <c r="AR200" s="401"/>
      <c r="AS200" s="401"/>
      <c r="AT200" s="401"/>
      <c r="AU200" s="401"/>
      <c r="AV200" s="401"/>
      <c r="AW200" s="401"/>
      <c r="AX200" s="403"/>
      <c r="AY200" s="403"/>
      <c r="AZ200" s="403"/>
      <c r="BA200" s="403"/>
      <c r="BB200" s="403"/>
      <c r="BC200" s="403"/>
      <c r="BD200" s="403"/>
      <c r="BE200" s="403"/>
      <c r="BF200" s="403"/>
      <c r="BG200" s="403"/>
      <c r="BH200" s="403"/>
      <c r="BI200" s="403"/>
      <c r="BJ200" s="403"/>
      <c r="BK200" s="403"/>
      <c r="BL200" s="403"/>
      <c r="BM200" s="403"/>
      <c r="BN200" s="403"/>
      <c r="BO200" s="403"/>
      <c r="BP200" s="403"/>
      <c r="BQ200" s="403"/>
      <c r="BR200" s="403"/>
      <c r="BS200" s="403"/>
      <c r="BT200" s="403"/>
      <c r="BU200" s="403"/>
      <c r="BV200" s="403"/>
      <c r="BW200" s="403"/>
      <c r="BX200" s="403"/>
      <c r="BY200" s="403"/>
      <c r="BZ200" s="403"/>
      <c r="CA200" s="403"/>
      <c r="CB200" s="403"/>
      <c r="CC200" s="403"/>
      <c r="CD200" s="403"/>
    </row>
    <row r="201" spans="1:82" ht="30.75" customHeight="1">
      <c r="A201" s="400"/>
      <c r="B201" s="399"/>
      <c r="C201" s="400"/>
      <c r="D201" s="400"/>
      <c r="E201" s="401"/>
      <c r="F201" s="401"/>
      <c r="G201" s="401"/>
      <c r="H201" s="401"/>
      <c r="I201" s="401"/>
      <c r="J201" s="401"/>
      <c r="K201" s="401"/>
      <c r="L201" s="401"/>
      <c r="M201" s="401"/>
      <c r="N201" s="401"/>
      <c r="O201" s="401"/>
      <c r="P201" s="401"/>
      <c r="Q201" s="401"/>
      <c r="R201" s="401"/>
      <c r="S201" s="401"/>
      <c r="T201" s="401"/>
      <c r="U201" s="401"/>
      <c r="V201" s="401"/>
      <c r="W201" s="401"/>
      <c r="X201" s="401"/>
      <c r="Y201" s="401"/>
      <c r="Z201" s="401"/>
      <c r="AA201" s="401"/>
      <c r="AB201" s="401"/>
      <c r="AC201" s="401"/>
      <c r="AD201" s="401"/>
      <c r="AE201" s="401"/>
      <c r="AF201" s="401"/>
      <c r="AG201" s="401"/>
      <c r="AH201" s="401"/>
      <c r="AI201" s="401"/>
      <c r="AJ201" s="401"/>
      <c r="AK201" s="401"/>
      <c r="AL201" s="401"/>
      <c r="AM201" s="401"/>
      <c r="AN201" s="401"/>
      <c r="AO201" s="401"/>
      <c r="AP201" s="401"/>
      <c r="AQ201" s="401"/>
      <c r="AR201" s="401"/>
      <c r="AS201" s="401"/>
      <c r="AT201" s="401"/>
      <c r="AU201" s="401"/>
      <c r="AV201" s="401"/>
      <c r="AW201" s="401"/>
      <c r="AX201" s="403"/>
      <c r="AY201" s="403"/>
      <c r="AZ201" s="403"/>
      <c r="BA201" s="403"/>
      <c r="BB201" s="403"/>
      <c r="BC201" s="403"/>
      <c r="BD201" s="403"/>
      <c r="BE201" s="403"/>
      <c r="BF201" s="403"/>
      <c r="BG201" s="403"/>
      <c r="BH201" s="403"/>
      <c r="BI201" s="403"/>
      <c r="BJ201" s="403"/>
      <c r="BK201" s="403"/>
      <c r="BL201" s="403"/>
      <c r="BM201" s="403"/>
      <c r="BN201" s="403"/>
      <c r="BO201" s="403"/>
      <c r="BP201" s="403"/>
      <c r="BQ201" s="403"/>
      <c r="BR201" s="403"/>
      <c r="BS201" s="403"/>
      <c r="BT201" s="403"/>
      <c r="BU201" s="403"/>
      <c r="BV201" s="403"/>
      <c r="BW201" s="403"/>
      <c r="BX201" s="403"/>
      <c r="BY201" s="403"/>
      <c r="BZ201" s="403"/>
      <c r="CA201" s="403"/>
      <c r="CB201" s="403"/>
      <c r="CC201" s="403"/>
      <c r="CD201" s="403"/>
    </row>
    <row r="202" spans="1:82" ht="30.75" customHeight="1">
      <c r="A202" s="400"/>
      <c r="B202" s="399"/>
      <c r="C202" s="400"/>
      <c r="D202" s="400"/>
      <c r="E202" s="401"/>
      <c r="F202" s="401"/>
      <c r="G202" s="401"/>
      <c r="H202" s="401"/>
      <c r="I202" s="401"/>
      <c r="J202" s="401"/>
      <c r="K202" s="401"/>
      <c r="L202" s="401"/>
      <c r="M202" s="401"/>
      <c r="N202" s="401"/>
      <c r="O202" s="401"/>
      <c r="P202" s="401"/>
      <c r="Q202" s="401"/>
      <c r="R202" s="401"/>
      <c r="S202" s="401"/>
      <c r="T202" s="401"/>
      <c r="U202" s="401"/>
      <c r="V202" s="401"/>
      <c r="W202" s="401"/>
      <c r="X202" s="401"/>
      <c r="Y202" s="401"/>
      <c r="Z202" s="401"/>
      <c r="AA202" s="401"/>
      <c r="AB202" s="401"/>
      <c r="AC202" s="401"/>
      <c r="AD202" s="401"/>
      <c r="AE202" s="401"/>
      <c r="AF202" s="401"/>
      <c r="AG202" s="401"/>
      <c r="AH202" s="401"/>
      <c r="AI202" s="401"/>
      <c r="AJ202" s="401"/>
      <c r="AK202" s="401"/>
      <c r="AL202" s="401"/>
      <c r="AM202" s="401"/>
      <c r="AN202" s="401"/>
      <c r="AO202" s="401"/>
      <c r="AP202" s="401"/>
      <c r="AQ202" s="401"/>
      <c r="AR202" s="401"/>
      <c r="AS202" s="401"/>
      <c r="AT202" s="401"/>
      <c r="AU202" s="401"/>
      <c r="AV202" s="401"/>
      <c r="AW202" s="401"/>
      <c r="AX202" s="403"/>
      <c r="AY202" s="403"/>
      <c r="AZ202" s="403"/>
      <c r="BA202" s="403"/>
      <c r="BB202" s="403"/>
      <c r="BC202" s="403"/>
      <c r="BD202" s="403"/>
      <c r="BE202" s="403"/>
      <c r="BF202" s="403"/>
      <c r="BG202" s="403"/>
      <c r="BH202" s="403"/>
      <c r="BI202" s="403"/>
      <c r="BJ202" s="403"/>
      <c r="BK202" s="403"/>
      <c r="BL202" s="403"/>
      <c r="BM202" s="403"/>
      <c r="BN202" s="403"/>
      <c r="BO202" s="403"/>
      <c r="BP202" s="403"/>
      <c r="BQ202" s="403"/>
      <c r="BR202" s="403"/>
      <c r="BS202" s="403"/>
      <c r="BT202" s="403"/>
      <c r="BU202" s="403"/>
      <c r="BV202" s="403"/>
      <c r="BW202" s="403"/>
      <c r="BX202" s="403"/>
      <c r="BY202" s="403"/>
      <c r="BZ202" s="403"/>
      <c r="CA202" s="403"/>
      <c r="CB202" s="403"/>
      <c r="CC202" s="403"/>
      <c r="CD202" s="403"/>
    </row>
    <row r="203" spans="1:82" ht="30.75" customHeight="1">
      <c r="A203" s="400"/>
      <c r="B203" s="399"/>
      <c r="C203" s="400"/>
      <c r="D203" s="400"/>
      <c r="E203" s="401"/>
      <c r="F203" s="401"/>
      <c r="G203" s="401"/>
      <c r="H203" s="401"/>
      <c r="I203" s="401"/>
      <c r="J203" s="401"/>
      <c r="K203" s="401"/>
      <c r="L203" s="401"/>
      <c r="M203" s="401"/>
      <c r="N203" s="401"/>
      <c r="O203" s="401"/>
      <c r="P203" s="401"/>
      <c r="Q203" s="401"/>
      <c r="R203" s="401"/>
      <c r="S203" s="401"/>
      <c r="T203" s="401"/>
      <c r="U203" s="401"/>
      <c r="V203" s="401"/>
      <c r="W203" s="401"/>
      <c r="X203" s="401"/>
      <c r="Y203" s="401"/>
      <c r="Z203" s="401"/>
      <c r="AA203" s="401"/>
      <c r="AB203" s="401"/>
      <c r="AC203" s="401"/>
      <c r="AD203" s="401"/>
      <c r="AE203" s="401"/>
      <c r="AF203" s="401"/>
      <c r="AG203" s="401"/>
      <c r="AH203" s="401"/>
      <c r="AI203" s="401"/>
      <c r="AJ203" s="401"/>
      <c r="AK203" s="401"/>
      <c r="AL203" s="401"/>
      <c r="AM203" s="401"/>
      <c r="AN203" s="401"/>
      <c r="AO203" s="401"/>
      <c r="AP203" s="401"/>
      <c r="AQ203" s="401"/>
      <c r="AR203" s="401"/>
      <c r="AS203" s="401"/>
      <c r="AT203" s="401"/>
      <c r="AU203" s="401"/>
      <c r="AV203" s="401"/>
      <c r="AW203" s="401"/>
      <c r="AX203" s="403"/>
      <c r="AY203" s="403"/>
      <c r="AZ203" s="403"/>
      <c r="BA203" s="403"/>
      <c r="BB203" s="403"/>
      <c r="BC203" s="403"/>
      <c r="BD203" s="403"/>
      <c r="BE203" s="403"/>
      <c r="BF203" s="403"/>
      <c r="BG203" s="403"/>
      <c r="BH203" s="403"/>
      <c r="BI203" s="403"/>
      <c r="BJ203" s="403"/>
      <c r="BK203" s="403"/>
      <c r="BL203" s="403"/>
      <c r="BM203" s="403"/>
      <c r="BN203" s="403"/>
      <c r="BO203" s="403"/>
      <c r="BP203" s="403"/>
      <c r="BQ203" s="403"/>
      <c r="BR203" s="403"/>
      <c r="BS203" s="403"/>
      <c r="BT203" s="403"/>
      <c r="BU203" s="403"/>
      <c r="BV203" s="403"/>
      <c r="BW203" s="403"/>
      <c r="BX203" s="403"/>
      <c r="BY203" s="403"/>
      <c r="BZ203" s="403"/>
      <c r="CA203" s="403"/>
      <c r="CB203" s="403"/>
      <c r="CC203" s="403"/>
      <c r="CD203" s="403"/>
    </row>
    <row r="204" spans="1:82" ht="30.75" customHeight="1">
      <c r="A204" s="400"/>
      <c r="B204" s="399"/>
      <c r="C204" s="400"/>
      <c r="D204" s="400"/>
      <c r="E204" s="401"/>
      <c r="F204" s="401"/>
      <c r="G204" s="401"/>
      <c r="H204" s="401"/>
      <c r="I204" s="401"/>
      <c r="J204" s="401"/>
      <c r="K204" s="401"/>
      <c r="L204" s="401"/>
      <c r="M204" s="401"/>
      <c r="N204" s="401"/>
      <c r="O204" s="401"/>
      <c r="P204" s="401"/>
      <c r="Q204" s="401"/>
      <c r="R204" s="401"/>
      <c r="S204" s="401"/>
      <c r="T204" s="401"/>
      <c r="U204" s="401"/>
      <c r="V204" s="401"/>
      <c r="W204" s="401"/>
      <c r="X204" s="401"/>
      <c r="Y204" s="401"/>
      <c r="Z204" s="401"/>
      <c r="AA204" s="401"/>
      <c r="AB204" s="401"/>
      <c r="AC204" s="401"/>
      <c r="AD204" s="401"/>
      <c r="AE204" s="401"/>
      <c r="AF204" s="401"/>
      <c r="AG204" s="401"/>
      <c r="AH204" s="401"/>
      <c r="AI204" s="401"/>
      <c r="AJ204" s="401"/>
      <c r="AK204" s="401"/>
      <c r="AL204" s="401"/>
      <c r="AM204" s="401"/>
      <c r="AN204" s="401"/>
      <c r="AO204" s="401"/>
      <c r="AP204" s="401"/>
      <c r="AQ204" s="401"/>
      <c r="AR204" s="401"/>
      <c r="AS204" s="401"/>
      <c r="AT204" s="401"/>
      <c r="AU204" s="401"/>
      <c r="AV204" s="401"/>
      <c r="AW204" s="401"/>
      <c r="AX204" s="403"/>
      <c r="AY204" s="403"/>
      <c r="AZ204" s="403"/>
      <c r="BA204" s="403"/>
      <c r="BB204" s="403"/>
      <c r="BC204" s="403"/>
      <c r="BD204" s="403"/>
      <c r="BE204" s="403"/>
      <c r="BF204" s="403"/>
      <c r="BG204" s="403"/>
      <c r="BH204" s="403"/>
      <c r="BI204" s="403"/>
      <c r="BJ204" s="403"/>
      <c r="BK204" s="403"/>
      <c r="BL204" s="403"/>
      <c r="BM204" s="403"/>
      <c r="BN204" s="403"/>
      <c r="BO204" s="403"/>
      <c r="BP204" s="403"/>
      <c r="BQ204" s="403"/>
      <c r="BR204" s="403"/>
      <c r="BS204" s="403"/>
      <c r="BT204" s="403"/>
      <c r="BU204" s="403"/>
      <c r="BV204" s="403"/>
      <c r="BW204" s="403"/>
      <c r="BX204" s="403"/>
      <c r="BY204" s="403"/>
      <c r="BZ204" s="403"/>
      <c r="CA204" s="403"/>
      <c r="CB204" s="403"/>
      <c r="CC204" s="403"/>
      <c r="CD204" s="403"/>
    </row>
    <row r="205" spans="1:82" ht="30.75" customHeight="1">
      <c r="A205" s="400"/>
      <c r="B205" s="399"/>
      <c r="C205" s="400"/>
      <c r="D205" s="400"/>
      <c r="E205" s="401"/>
      <c r="F205" s="401"/>
      <c r="G205" s="401"/>
      <c r="H205" s="401"/>
      <c r="I205" s="401"/>
      <c r="J205" s="401"/>
      <c r="K205" s="401"/>
      <c r="L205" s="401"/>
      <c r="M205" s="401"/>
      <c r="N205" s="401"/>
      <c r="O205" s="401"/>
      <c r="P205" s="401"/>
      <c r="Q205" s="401"/>
      <c r="R205" s="401"/>
      <c r="S205" s="401"/>
      <c r="T205" s="401"/>
      <c r="U205" s="401"/>
      <c r="V205" s="401"/>
      <c r="W205" s="401"/>
      <c r="X205" s="401"/>
      <c r="Y205" s="401"/>
      <c r="Z205" s="401"/>
      <c r="AA205" s="401"/>
      <c r="AB205" s="401"/>
      <c r="AC205" s="401"/>
      <c r="AD205" s="401"/>
      <c r="AE205" s="401"/>
      <c r="AF205" s="401"/>
      <c r="AG205" s="401"/>
      <c r="AH205" s="401"/>
      <c r="AI205" s="401"/>
      <c r="AJ205" s="401"/>
      <c r="AK205" s="401"/>
      <c r="AL205" s="401"/>
      <c r="AM205" s="401"/>
      <c r="AN205" s="401"/>
      <c r="AO205" s="401"/>
      <c r="AP205" s="401"/>
      <c r="AQ205" s="401"/>
      <c r="AR205" s="401"/>
      <c r="AS205" s="401"/>
      <c r="AT205" s="401"/>
      <c r="AU205" s="401"/>
      <c r="AV205" s="401"/>
      <c r="AW205" s="401"/>
      <c r="AX205" s="403"/>
      <c r="AY205" s="403"/>
      <c r="AZ205" s="403"/>
      <c r="BA205" s="403"/>
      <c r="BB205" s="403"/>
      <c r="BC205" s="403"/>
      <c r="BD205" s="403"/>
      <c r="BE205" s="403"/>
      <c r="BF205" s="403"/>
      <c r="BG205" s="403"/>
      <c r="BH205" s="403"/>
      <c r="BI205" s="403"/>
      <c r="BJ205" s="403"/>
      <c r="BK205" s="403"/>
      <c r="BL205" s="403"/>
      <c r="BM205" s="403"/>
      <c r="BN205" s="403"/>
      <c r="BO205" s="403"/>
      <c r="BP205" s="403"/>
      <c r="BQ205" s="403"/>
      <c r="BR205" s="403"/>
      <c r="BS205" s="403"/>
      <c r="BT205" s="403"/>
      <c r="BU205" s="403"/>
      <c r="BV205" s="403"/>
      <c r="BW205" s="403"/>
      <c r="BX205" s="403"/>
      <c r="BY205" s="403"/>
      <c r="BZ205" s="403"/>
      <c r="CA205" s="403"/>
      <c r="CB205" s="403"/>
      <c r="CC205" s="403"/>
      <c r="CD205" s="403"/>
    </row>
    <row r="206" spans="1:82" ht="30.75" customHeight="1">
      <c r="A206" s="400"/>
      <c r="B206" s="399"/>
      <c r="C206" s="400"/>
      <c r="D206" s="400"/>
      <c r="E206" s="401"/>
      <c r="F206" s="401"/>
      <c r="G206" s="401"/>
      <c r="H206" s="401"/>
      <c r="I206" s="401"/>
      <c r="J206" s="401"/>
      <c r="K206" s="401"/>
      <c r="L206" s="401"/>
      <c r="M206" s="401"/>
      <c r="N206" s="401"/>
      <c r="O206" s="401"/>
      <c r="P206" s="401"/>
      <c r="Q206" s="401"/>
      <c r="R206" s="401"/>
      <c r="S206" s="401"/>
      <c r="T206" s="401"/>
      <c r="U206" s="401"/>
      <c r="V206" s="401"/>
      <c r="W206" s="401"/>
      <c r="X206" s="401"/>
      <c r="Y206" s="401"/>
      <c r="Z206" s="401"/>
      <c r="AA206" s="401"/>
      <c r="AB206" s="401"/>
      <c r="AC206" s="401"/>
      <c r="AD206" s="401"/>
      <c r="AE206" s="401"/>
      <c r="AF206" s="401"/>
      <c r="AG206" s="401"/>
      <c r="AH206" s="401"/>
      <c r="AI206" s="401"/>
      <c r="AJ206" s="401"/>
      <c r="AK206" s="401"/>
      <c r="AL206" s="401"/>
      <c r="AM206" s="401"/>
      <c r="AN206" s="401"/>
      <c r="AO206" s="401"/>
      <c r="AP206" s="401"/>
      <c r="AQ206" s="401"/>
      <c r="AR206" s="401"/>
      <c r="AS206" s="401"/>
      <c r="AT206" s="401"/>
      <c r="AU206" s="401"/>
      <c r="AV206" s="401"/>
      <c r="AW206" s="401"/>
      <c r="AX206" s="403"/>
      <c r="AY206" s="403"/>
      <c r="AZ206" s="403"/>
      <c r="BA206" s="403"/>
      <c r="BB206" s="403"/>
      <c r="BC206" s="403"/>
      <c r="BD206" s="403"/>
      <c r="BE206" s="403"/>
      <c r="BF206" s="403"/>
      <c r="BG206" s="403"/>
      <c r="BH206" s="403"/>
      <c r="BI206" s="403"/>
      <c r="BJ206" s="403"/>
      <c r="BK206" s="403"/>
      <c r="BL206" s="403"/>
      <c r="BM206" s="403"/>
      <c r="BN206" s="403"/>
      <c r="BO206" s="403"/>
      <c r="BP206" s="403"/>
      <c r="BQ206" s="403"/>
      <c r="BR206" s="403"/>
      <c r="BS206" s="403"/>
      <c r="BT206" s="403"/>
      <c r="BU206" s="403"/>
      <c r="BV206" s="403"/>
      <c r="BW206" s="403"/>
      <c r="BX206" s="403"/>
      <c r="BY206" s="403"/>
      <c r="BZ206" s="403"/>
      <c r="CA206" s="403"/>
      <c r="CB206" s="403"/>
      <c r="CC206" s="403"/>
      <c r="CD206" s="403"/>
    </row>
    <row r="207" spans="1:82" ht="30.75" customHeight="1">
      <c r="A207" s="400"/>
      <c r="B207" s="399"/>
      <c r="C207" s="400"/>
      <c r="D207" s="400"/>
      <c r="E207" s="401"/>
      <c r="F207" s="401"/>
      <c r="G207" s="401"/>
      <c r="H207" s="401"/>
      <c r="I207" s="401"/>
      <c r="J207" s="401"/>
      <c r="K207" s="401"/>
      <c r="L207" s="401"/>
      <c r="M207" s="401"/>
      <c r="N207" s="401"/>
      <c r="O207" s="401"/>
      <c r="P207" s="401"/>
      <c r="Q207" s="401"/>
      <c r="R207" s="401"/>
      <c r="S207" s="401"/>
      <c r="T207" s="401"/>
      <c r="U207" s="401"/>
      <c r="V207" s="401"/>
      <c r="W207" s="401"/>
      <c r="X207" s="401"/>
      <c r="Y207" s="401"/>
      <c r="Z207" s="401"/>
      <c r="AA207" s="401"/>
      <c r="AB207" s="401"/>
      <c r="AC207" s="401"/>
      <c r="AD207" s="401"/>
      <c r="AE207" s="401"/>
      <c r="AF207" s="401"/>
      <c r="AG207" s="401"/>
      <c r="AH207" s="401"/>
      <c r="AI207" s="401"/>
      <c r="AJ207" s="401"/>
      <c r="AK207" s="401"/>
      <c r="AL207" s="401"/>
      <c r="AM207" s="401"/>
      <c r="AN207" s="401"/>
      <c r="AO207" s="401"/>
      <c r="AP207" s="401"/>
      <c r="AQ207" s="401"/>
      <c r="AR207" s="401"/>
      <c r="AS207" s="401"/>
      <c r="AT207" s="401"/>
      <c r="AU207" s="401"/>
      <c r="AV207" s="401"/>
      <c r="AW207" s="401"/>
      <c r="AX207" s="403"/>
      <c r="AY207" s="403"/>
      <c r="AZ207" s="403"/>
      <c r="BA207" s="403"/>
      <c r="BB207" s="403"/>
      <c r="BC207" s="403"/>
      <c r="BD207" s="403"/>
      <c r="BE207" s="403"/>
      <c r="BF207" s="403"/>
      <c r="BG207" s="403"/>
      <c r="BH207" s="403"/>
      <c r="BI207" s="403"/>
      <c r="BJ207" s="403"/>
      <c r="BK207" s="403"/>
      <c r="BL207" s="403"/>
      <c r="BM207" s="403"/>
      <c r="BN207" s="403"/>
      <c r="BO207" s="403"/>
      <c r="BP207" s="403"/>
      <c r="BQ207" s="403"/>
      <c r="BR207" s="403"/>
      <c r="BS207" s="403"/>
      <c r="BT207" s="403"/>
      <c r="BU207" s="403"/>
      <c r="BV207" s="403"/>
      <c r="BW207" s="403"/>
      <c r="BX207" s="403"/>
      <c r="BY207" s="403"/>
      <c r="BZ207" s="403"/>
      <c r="CA207" s="403"/>
      <c r="CB207" s="403"/>
      <c r="CC207" s="403"/>
      <c r="CD207" s="403"/>
    </row>
    <row r="208" spans="1:82" ht="30.75" customHeight="1">
      <c r="A208" s="400"/>
      <c r="B208" s="399"/>
      <c r="C208" s="400"/>
      <c r="D208" s="400"/>
      <c r="E208" s="401"/>
      <c r="F208" s="401"/>
      <c r="G208" s="401"/>
      <c r="H208" s="401"/>
      <c r="I208" s="401"/>
      <c r="J208" s="401"/>
      <c r="K208" s="401"/>
      <c r="L208" s="401"/>
      <c r="M208" s="401"/>
      <c r="N208" s="401"/>
      <c r="O208" s="401"/>
      <c r="P208" s="401"/>
      <c r="Q208" s="401"/>
      <c r="R208" s="401"/>
      <c r="S208" s="401"/>
      <c r="T208" s="401"/>
      <c r="U208" s="401"/>
      <c r="V208" s="401"/>
      <c r="W208" s="401"/>
      <c r="X208" s="401"/>
      <c r="Y208" s="401"/>
      <c r="Z208" s="401"/>
      <c r="AA208" s="401"/>
      <c r="AB208" s="401"/>
      <c r="AC208" s="401"/>
      <c r="AD208" s="401"/>
      <c r="AE208" s="401"/>
      <c r="AF208" s="401"/>
      <c r="AG208" s="401"/>
      <c r="AH208" s="401"/>
      <c r="AI208" s="401"/>
      <c r="AJ208" s="401"/>
      <c r="AK208" s="401"/>
      <c r="AL208" s="401"/>
      <c r="AM208" s="401"/>
      <c r="AN208" s="401"/>
      <c r="AO208" s="401"/>
      <c r="AP208" s="401"/>
      <c r="AQ208" s="401"/>
      <c r="AR208" s="401"/>
      <c r="AS208" s="401"/>
      <c r="AT208" s="401"/>
      <c r="AU208" s="401"/>
      <c r="AV208" s="401"/>
      <c r="AW208" s="401"/>
      <c r="AX208" s="403"/>
      <c r="AY208" s="403"/>
      <c r="AZ208" s="403"/>
      <c r="BA208" s="403"/>
      <c r="BB208" s="403"/>
      <c r="BC208" s="403"/>
      <c r="BD208" s="403"/>
      <c r="BE208" s="403"/>
      <c r="BF208" s="403"/>
      <c r="BG208" s="403"/>
      <c r="BH208" s="403"/>
      <c r="BI208" s="403"/>
      <c r="BJ208" s="403"/>
      <c r="BK208" s="403"/>
      <c r="BL208" s="403"/>
      <c r="BM208" s="403"/>
      <c r="BN208" s="403"/>
      <c r="BO208" s="403"/>
      <c r="BP208" s="403"/>
      <c r="BQ208" s="403"/>
      <c r="BR208" s="403"/>
      <c r="BS208" s="403"/>
      <c r="BT208" s="403"/>
      <c r="BU208" s="403"/>
      <c r="BV208" s="403"/>
      <c r="BW208" s="403"/>
      <c r="BX208" s="403"/>
      <c r="BY208" s="403"/>
      <c r="BZ208" s="403"/>
      <c r="CA208" s="403"/>
      <c r="CB208" s="403"/>
      <c r="CC208" s="403"/>
      <c r="CD208" s="403"/>
    </row>
    <row r="209" spans="1:82" ht="30.75" customHeight="1">
      <c r="A209" s="400"/>
      <c r="B209" s="399"/>
      <c r="C209" s="400"/>
      <c r="D209" s="400"/>
      <c r="E209" s="401"/>
      <c r="F209" s="401"/>
      <c r="G209" s="401"/>
      <c r="H209" s="401"/>
      <c r="I209" s="401"/>
      <c r="J209" s="401"/>
      <c r="K209" s="401"/>
      <c r="L209" s="401"/>
      <c r="M209" s="401"/>
      <c r="N209" s="401"/>
      <c r="O209" s="401"/>
      <c r="P209" s="401"/>
      <c r="Q209" s="401"/>
      <c r="R209" s="401"/>
      <c r="S209" s="401"/>
      <c r="T209" s="401"/>
      <c r="U209" s="401"/>
      <c r="V209" s="401"/>
      <c r="W209" s="401"/>
      <c r="X209" s="401"/>
      <c r="Y209" s="401"/>
      <c r="Z209" s="401"/>
      <c r="AA209" s="401"/>
      <c r="AB209" s="401"/>
      <c r="AC209" s="401"/>
      <c r="AD209" s="401"/>
      <c r="AE209" s="401"/>
      <c r="AF209" s="401"/>
      <c r="AG209" s="401"/>
      <c r="AH209" s="401"/>
      <c r="AI209" s="401"/>
      <c r="AJ209" s="401"/>
      <c r="AK209" s="401"/>
      <c r="AL209" s="401"/>
      <c r="AM209" s="401"/>
      <c r="AN209" s="401"/>
      <c r="AO209" s="401"/>
      <c r="AP209" s="401"/>
      <c r="AQ209" s="401"/>
      <c r="AR209" s="401"/>
      <c r="AS209" s="401"/>
      <c r="AT209" s="401"/>
      <c r="AU209" s="401"/>
      <c r="AV209" s="401"/>
      <c r="AW209" s="401"/>
      <c r="AX209" s="403"/>
      <c r="AY209" s="403"/>
      <c r="AZ209" s="403"/>
      <c r="BA209" s="403"/>
      <c r="BB209" s="403"/>
      <c r="BC209" s="403"/>
      <c r="BD209" s="403"/>
      <c r="BE209" s="403"/>
      <c r="BF209" s="403"/>
      <c r="BG209" s="403"/>
      <c r="BH209" s="403"/>
      <c r="BI209" s="403"/>
      <c r="BJ209" s="403"/>
      <c r="BK209" s="403"/>
      <c r="BL209" s="403"/>
      <c r="BM209" s="403"/>
      <c r="BN209" s="403"/>
      <c r="BO209" s="403"/>
      <c r="BP209" s="403"/>
      <c r="BQ209" s="403"/>
      <c r="BR209" s="403"/>
      <c r="BS209" s="403"/>
      <c r="BT209" s="403"/>
      <c r="BU209" s="403"/>
      <c r="BV209" s="403"/>
      <c r="BW209" s="403"/>
      <c r="BX209" s="403"/>
      <c r="BY209" s="403"/>
      <c r="BZ209" s="403"/>
      <c r="CA209" s="403"/>
      <c r="CB209" s="403"/>
      <c r="CC209" s="403"/>
      <c r="CD209" s="403"/>
    </row>
    <row r="210" spans="1:82" ht="30.75" customHeight="1">
      <c r="A210" s="400"/>
      <c r="B210" s="399"/>
      <c r="C210" s="400"/>
      <c r="D210" s="400"/>
      <c r="E210" s="401"/>
      <c r="F210" s="401"/>
      <c r="G210" s="401"/>
      <c r="H210" s="401"/>
      <c r="I210" s="401"/>
      <c r="J210" s="401"/>
      <c r="K210" s="401"/>
      <c r="L210" s="401"/>
      <c r="M210" s="401"/>
      <c r="N210" s="401"/>
      <c r="O210" s="401"/>
      <c r="P210" s="401"/>
      <c r="Q210" s="401"/>
      <c r="R210" s="401"/>
      <c r="S210" s="401"/>
      <c r="T210" s="401"/>
      <c r="U210" s="401"/>
      <c r="V210" s="401"/>
      <c r="W210" s="401"/>
      <c r="X210" s="401"/>
      <c r="Y210" s="401"/>
      <c r="Z210" s="401"/>
      <c r="AA210" s="401"/>
      <c r="AB210" s="401"/>
      <c r="AC210" s="401"/>
      <c r="AD210" s="401"/>
      <c r="AE210" s="401"/>
      <c r="AF210" s="401"/>
      <c r="AG210" s="401"/>
      <c r="AH210" s="401"/>
      <c r="AI210" s="401"/>
      <c r="AJ210" s="401"/>
      <c r="AK210" s="401"/>
      <c r="AL210" s="401"/>
      <c r="AM210" s="401"/>
      <c r="AN210" s="401"/>
      <c r="AO210" s="401"/>
      <c r="AP210" s="401"/>
      <c r="AQ210" s="401"/>
      <c r="AR210" s="401"/>
      <c r="AS210" s="401"/>
      <c r="AT210" s="401"/>
      <c r="AU210" s="401"/>
      <c r="AV210" s="401"/>
      <c r="AW210" s="401"/>
      <c r="AX210" s="403"/>
      <c r="AY210" s="403"/>
      <c r="AZ210" s="403"/>
      <c r="BA210" s="403"/>
      <c r="BB210" s="403"/>
      <c r="BC210" s="403"/>
      <c r="BD210" s="403"/>
      <c r="BE210" s="403"/>
      <c r="BF210" s="403"/>
      <c r="BG210" s="403"/>
      <c r="BH210" s="403"/>
      <c r="BI210" s="403"/>
      <c r="BJ210" s="403"/>
      <c r="BK210" s="403"/>
      <c r="BL210" s="403"/>
      <c r="BM210" s="403"/>
      <c r="BN210" s="403"/>
      <c r="BO210" s="403"/>
      <c r="BP210" s="403"/>
      <c r="BQ210" s="403"/>
      <c r="BR210" s="403"/>
      <c r="BS210" s="403"/>
      <c r="BT210" s="403"/>
      <c r="BU210" s="403"/>
      <c r="BV210" s="403"/>
      <c r="BW210" s="403"/>
      <c r="BX210" s="403"/>
      <c r="BY210" s="403"/>
      <c r="BZ210" s="403"/>
      <c r="CA210" s="403"/>
      <c r="CB210" s="403"/>
      <c r="CC210" s="403"/>
      <c r="CD210" s="403"/>
    </row>
    <row r="211" spans="1:82" ht="30.75" customHeight="1">
      <c r="A211" s="400"/>
      <c r="B211" s="399"/>
      <c r="C211" s="400"/>
      <c r="D211" s="400"/>
      <c r="E211" s="401"/>
      <c r="F211" s="401"/>
      <c r="G211" s="401"/>
      <c r="H211" s="401"/>
      <c r="I211" s="401"/>
      <c r="J211" s="401"/>
      <c r="K211" s="401"/>
      <c r="L211" s="401"/>
      <c r="M211" s="401"/>
      <c r="N211" s="401"/>
      <c r="O211" s="401"/>
      <c r="P211" s="401"/>
      <c r="Q211" s="401"/>
      <c r="R211" s="401"/>
      <c r="S211" s="401"/>
      <c r="T211" s="401"/>
      <c r="U211" s="401"/>
      <c r="V211" s="401"/>
      <c r="W211" s="401"/>
      <c r="X211" s="401"/>
      <c r="Y211" s="401"/>
      <c r="Z211" s="401"/>
      <c r="AA211" s="401"/>
      <c r="AB211" s="401"/>
      <c r="AC211" s="401"/>
      <c r="AD211" s="401"/>
      <c r="AE211" s="401"/>
      <c r="AF211" s="401"/>
      <c r="AG211" s="401"/>
      <c r="AH211" s="401"/>
      <c r="AI211" s="401"/>
      <c r="AJ211" s="401"/>
      <c r="AK211" s="401"/>
      <c r="AL211" s="401"/>
      <c r="AM211" s="401"/>
      <c r="AN211" s="401"/>
      <c r="AO211" s="401"/>
      <c r="AP211" s="401"/>
      <c r="AQ211" s="401"/>
      <c r="AR211" s="401"/>
      <c r="AS211" s="401"/>
      <c r="AT211" s="401"/>
      <c r="AU211" s="401"/>
      <c r="AV211" s="401"/>
      <c r="AW211" s="401"/>
      <c r="AX211" s="403"/>
      <c r="AY211" s="403"/>
      <c r="AZ211" s="403"/>
      <c r="BA211" s="403"/>
      <c r="BB211" s="403"/>
      <c r="BC211" s="403"/>
      <c r="BD211" s="403"/>
      <c r="BE211" s="403"/>
      <c r="BF211" s="403"/>
      <c r="BG211" s="403"/>
      <c r="BH211" s="403"/>
      <c r="BI211" s="403"/>
      <c r="BJ211" s="403"/>
      <c r="BK211" s="403"/>
      <c r="BL211" s="403"/>
      <c r="BM211" s="403"/>
      <c r="BN211" s="403"/>
      <c r="BO211" s="403"/>
      <c r="BP211" s="403"/>
      <c r="BQ211" s="403"/>
      <c r="BR211" s="403"/>
      <c r="BS211" s="403"/>
      <c r="BT211" s="403"/>
      <c r="BU211" s="403"/>
      <c r="BV211" s="403"/>
      <c r="BW211" s="403"/>
      <c r="BX211" s="403"/>
      <c r="BY211" s="403"/>
      <c r="BZ211" s="403"/>
      <c r="CA211" s="403"/>
      <c r="CB211" s="403"/>
      <c r="CC211" s="403"/>
      <c r="CD211" s="403"/>
    </row>
    <row r="212" spans="1:82" ht="30.75" customHeight="1">
      <c r="A212" s="400"/>
      <c r="B212" s="399"/>
      <c r="C212" s="400"/>
      <c r="D212" s="400"/>
      <c r="E212" s="401"/>
      <c r="F212" s="401"/>
      <c r="G212" s="401"/>
      <c r="H212" s="401"/>
      <c r="I212" s="401"/>
      <c r="J212" s="401"/>
      <c r="K212" s="401"/>
      <c r="L212" s="401"/>
      <c r="M212" s="401"/>
      <c r="N212" s="401"/>
      <c r="O212" s="401"/>
      <c r="P212" s="401"/>
      <c r="Q212" s="401"/>
      <c r="R212" s="401"/>
      <c r="S212" s="401"/>
      <c r="T212" s="401"/>
      <c r="U212" s="401"/>
      <c r="V212" s="401"/>
      <c r="W212" s="401"/>
      <c r="X212" s="401"/>
      <c r="Y212" s="401"/>
      <c r="Z212" s="401"/>
      <c r="AA212" s="401"/>
      <c r="AB212" s="401"/>
      <c r="AC212" s="401"/>
      <c r="AD212" s="401"/>
      <c r="AE212" s="401"/>
      <c r="AF212" s="401"/>
      <c r="AG212" s="401"/>
      <c r="AH212" s="401"/>
      <c r="AI212" s="401"/>
      <c r="AJ212" s="401"/>
      <c r="AK212" s="401"/>
      <c r="AL212" s="401"/>
      <c r="AM212" s="401"/>
      <c r="AN212" s="401"/>
      <c r="AO212" s="401"/>
      <c r="AP212" s="401"/>
      <c r="AQ212" s="401"/>
      <c r="AR212" s="401"/>
      <c r="AS212" s="401"/>
      <c r="AT212" s="401"/>
      <c r="AU212" s="401"/>
      <c r="AV212" s="401"/>
      <c r="AW212" s="401"/>
      <c r="AX212" s="403"/>
      <c r="AY212" s="403"/>
      <c r="AZ212" s="403"/>
      <c r="BA212" s="403"/>
      <c r="BB212" s="403"/>
      <c r="BC212" s="403"/>
      <c r="BD212" s="403"/>
      <c r="BE212" s="403"/>
      <c r="BF212" s="403"/>
      <c r="BG212" s="403"/>
      <c r="BH212" s="403"/>
      <c r="BI212" s="403"/>
      <c r="BJ212" s="403"/>
      <c r="BK212" s="403"/>
      <c r="BL212" s="403"/>
      <c r="BM212" s="403"/>
      <c r="BN212" s="403"/>
      <c r="BO212" s="403"/>
      <c r="BP212" s="403"/>
      <c r="BQ212" s="403"/>
      <c r="BR212" s="403"/>
      <c r="BS212" s="403"/>
      <c r="BT212" s="403"/>
      <c r="BU212" s="403"/>
      <c r="BV212" s="403"/>
      <c r="BW212" s="403"/>
      <c r="BX212" s="403"/>
      <c r="BY212" s="403"/>
      <c r="BZ212" s="403"/>
      <c r="CA212" s="403"/>
      <c r="CB212" s="403"/>
      <c r="CC212" s="403"/>
      <c r="CD212" s="403"/>
    </row>
    <row r="213" spans="1:82" ht="30.75" customHeight="1">
      <c r="A213" s="400"/>
      <c r="B213" s="399"/>
      <c r="C213" s="400"/>
      <c r="D213" s="400"/>
      <c r="E213" s="401"/>
      <c r="F213" s="401"/>
      <c r="G213" s="401"/>
      <c r="H213" s="401"/>
      <c r="I213" s="401"/>
      <c r="J213" s="401"/>
      <c r="K213" s="401"/>
      <c r="L213" s="401"/>
      <c r="M213" s="401"/>
      <c r="N213" s="401"/>
      <c r="O213" s="401"/>
      <c r="P213" s="401"/>
      <c r="Q213" s="401"/>
      <c r="R213" s="401"/>
      <c r="S213" s="401"/>
      <c r="T213" s="401"/>
      <c r="U213" s="401"/>
      <c r="V213" s="401"/>
      <c r="W213" s="401"/>
      <c r="X213" s="401"/>
      <c r="Y213" s="401"/>
      <c r="Z213" s="401"/>
      <c r="AA213" s="401"/>
      <c r="AB213" s="401"/>
      <c r="AC213" s="401"/>
      <c r="AD213" s="401"/>
      <c r="AE213" s="401"/>
      <c r="AF213" s="401"/>
      <c r="AG213" s="401"/>
      <c r="AH213" s="401"/>
      <c r="AI213" s="401"/>
      <c r="AJ213" s="401"/>
      <c r="AK213" s="401"/>
      <c r="AL213" s="401"/>
      <c r="AM213" s="401"/>
      <c r="AN213" s="401"/>
      <c r="AO213" s="401"/>
      <c r="AP213" s="401"/>
      <c r="AQ213" s="401"/>
      <c r="AR213" s="401"/>
      <c r="AS213" s="401"/>
      <c r="AT213" s="401"/>
      <c r="AU213" s="401"/>
      <c r="AV213" s="401"/>
      <c r="AW213" s="401"/>
      <c r="AX213" s="403"/>
      <c r="AY213" s="403"/>
      <c r="AZ213" s="403"/>
      <c r="BA213" s="403"/>
      <c r="BB213" s="403"/>
      <c r="BC213" s="403"/>
      <c r="BD213" s="403"/>
      <c r="BE213" s="403"/>
      <c r="BF213" s="403"/>
      <c r="BG213" s="403"/>
      <c r="BH213" s="403"/>
      <c r="BI213" s="403"/>
      <c r="BJ213" s="403"/>
      <c r="BK213" s="403"/>
      <c r="BL213" s="403"/>
      <c r="BM213" s="403"/>
      <c r="BN213" s="403"/>
      <c r="BO213" s="403"/>
      <c r="BP213" s="403"/>
      <c r="BQ213" s="403"/>
      <c r="BR213" s="403"/>
      <c r="BS213" s="403"/>
      <c r="BT213" s="403"/>
      <c r="BU213" s="403"/>
      <c r="BV213" s="403"/>
      <c r="BW213" s="403"/>
      <c r="BX213" s="403"/>
      <c r="BY213" s="403"/>
      <c r="BZ213" s="403"/>
      <c r="CA213" s="403"/>
      <c r="CB213" s="403"/>
      <c r="CC213" s="403"/>
      <c r="CD213" s="403"/>
    </row>
    <row r="214" spans="1:82" ht="30.75" customHeight="1">
      <c r="A214" s="400"/>
      <c r="B214" s="399"/>
      <c r="C214" s="400"/>
      <c r="D214" s="400"/>
      <c r="E214" s="401"/>
      <c r="F214" s="401"/>
      <c r="G214" s="401"/>
      <c r="H214" s="401"/>
      <c r="I214" s="401"/>
      <c r="J214" s="401"/>
      <c r="K214" s="401"/>
      <c r="L214" s="401"/>
      <c r="M214" s="401"/>
      <c r="N214" s="401"/>
      <c r="O214" s="401"/>
      <c r="P214" s="401"/>
      <c r="Q214" s="401"/>
      <c r="R214" s="401"/>
      <c r="S214" s="401"/>
      <c r="T214" s="401"/>
      <c r="U214" s="401"/>
      <c r="V214" s="401"/>
      <c r="W214" s="401"/>
      <c r="X214" s="401"/>
      <c r="Y214" s="401"/>
      <c r="Z214" s="401"/>
      <c r="AA214" s="401"/>
      <c r="AB214" s="401"/>
      <c r="AC214" s="401"/>
      <c r="AD214" s="401"/>
      <c r="AE214" s="401"/>
      <c r="AF214" s="401"/>
      <c r="AG214" s="401"/>
      <c r="AH214" s="401"/>
      <c r="AI214" s="401"/>
      <c r="AJ214" s="401"/>
      <c r="AK214" s="401"/>
      <c r="AL214" s="401"/>
      <c r="AM214" s="401"/>
      <c r="AN214" s="401"/>
      <c r="AO214" s="401"/>
      <c r="AP214" s="401"/>
      <c r="AQ214" s="401"/>
      <c r="AR214" s="401"/>
      <c r="AS214" s="401"/>
      <c r="AT214" s="401"/>
      <c r="AU214" s="401"/>
      <c r="AV214" s="401"/>
      <c r="AW214" s="401"/>
      <c r="AX214" s="403"/>
      <c r="AY214" s="403"/>
      <c r="AZ214" s="403"/>
      <c r="BA214" s="403"/>
      <c r="BB214" s="403"/>
      <c r="BC214" s="403"/>
      <c r="BD214" s="403"/>
      <c r="BE214" s="403"/>
      <c r="BF214" s="403"/>
      <c r="BG214" s="403"/>
      <c r="BH214" s="403"/>
      <c r="BI214" s="403"/>
      <c r="BJ214" s="403"/>
      <c r="BK214" s="403"/>
      <c r="BL214" s="403"/>
      <c r="BM214" s="403"/>
      <c r="BN214" s="403"/>
      <c r="BO214" s="403"/>
      <c r="BP214" s="403"/>
      <c r="BQ214" s="403"/>
      <c r="BR214" s="403"/>
      <c r="BS214" s="403"/>
      <c r="BT214" s="403"/>
      <c r="BU214" s="403"/>
      <c r="BV214" s="403"/>
      <c r="BW214" s="403"/>
      <c r="BX214" s="403"/>
      <c r="BY214" s="403"/>
      <c r="BZ214" s="403"/>
      <c r="CA214" s="403"/>
      <c r="CB214" s="403"/>
      <c r="CC214" s="403"/>
      <c r="CD214" s="403"/>
    </row>
    <row r="215" spans="1:82" ht="30.75" customHeight="1">
      <c r="A215" s="400"/>
      <c r="B215" s="399"/>
      <c r="C215" s="400"/>
      <c r="D215" s="400"/>
      <c r="E215" s="401"/>
      <c r="F215" s="401"/>
      <c r="G215" s="401"/>
      <c r="H215" s="401"/>
      <c r="I215" s="401"/>
      <c r="J215" s="401"/>
      <c r="K215" s="401"/>
      <c r="L215" s="401"/>
      <c r="M215" s="401"/>
      <c r="N215" s="401"/>
      <c r="O215" s="401"/>
      <c r="P215" s="401"/>
      <c r="Q215" s="401"/>
      <c r="R215" s="401"/>
      <c r="S215" s="401"/>
      <c r="T215" s="401"/>
      <c r="U215" s="401"/>
      <c r="V215" s="401"/>
      <c r="W215" s="401"/>
      <c r="X215" s="401"/>
      <c r="Y215" s="401"/>
      <c r="Z215" s="401"/>
      <c r="AA215" s="401"/>
      <c r="AB215" s="401"/>
      <c r="AC215" s="401"/>
      <c r="AD215" s="401"/>
      <c r="AE215" s="401"/>
      <c r="AF215" s="401"/>
      <c r="AG215" s="401"/>
      <c r="AH215" s="401"/>
      <c r="AI215" s="401"/>
      <c r="AJ215" s="401"/>
      <c r="AK215" s="401"/>
      <c r="AL215" s="401"/>
      <c r="AM215" s="401"/>
      <c r="AN215" s="401"/>
      <c r="AO215" s="401"/>
      <c r="AP215" s="401"/>
      <c r="AQ215" s="401"/>
      <c r="AR215" s="401"/>
      <c r="AS215" s="401"/>
      <c r="AT215" s="401"/>
      <c r="AU215" s="401"/>
      <c r="AV215" s="401"/>
      <c r="AW215" s="401"/>
      <c r="AX215" s="403"/>
      <c r="AY215" s="403"/>
      <c r="AZ215" s="403"/>
      <c r="BA215" s="403"/>
      <c r="BB215" s="403"/>
      <c r="BC215" s="403"/>
      <c r="BD215" s="403"/>
      <c r="BE215" s="403"/>
      <c r="BF215" s="403"/>
      <c r="BG215" s="403"/>
      <c r="BH215" s="403"/>
      <c r="BI215" s="403"/>
      <c r="BJ215" s="403"/>
      <c r="BK215" s="403"/>
      <c r="BL215" s="403"/>
      <c r="BM215" s="403"/>
      <c r="BN215" s="403"/>
      <c r="BO215" s="403"/>
      <c r="BP215" s="403"/>
      <c r="BQ215" s="403"/>
      <c r="BR215" s="403"/>
      <c r="BS215" s="403"/>
      <c r="BT215" s="403"/>
      <c r="BU215" s="403"/>
      <c r="BV215" s="403"/>
      <c r="BW215" s="403"/>
      <c r="BX215" s="403"/>
      <c r="BY215" s="403"/>
      <c r="BZ215" s="403"/>
      <c r="CA215" s="403"/>
      <c r="CB215" s="403"/>
      <c r="CC215" s="403"/>
      <c r="CD215" s="403"/>
    </row>
    <row r="216" spans="1:82" ht="30.75" customHeight="1">
      <c r="A216" s="400"/>
      <c r="B216" s="399"/>
      <c r="C216" s="400"/>
      <c r="D216" s="400"/>
      <c r="E216" s="401"/>
      <c r="F216" s="401"/>
      <c r="G216" s="401"/>
      <c r="H216" s="401"/>
      <c r="I216" s="401"/>
      <c r="J216" s="401"/>
      <c r="K216" s="401"/>
      <c r="L216" s="401"/>
      <c r="M216" s="401"/>
      <c r="N216" s="401"/>
      <c r="O216" s="401"/>
      <c r="P216" s="401"/>
      <c r="Q216" s="401"/>
      <c r="R216" s="401"/>
      <c r="S216" s="401"/>
      <c r="T216" s="401"/>
      <c r="U216" s="401"/>
      <c r="V216" s="401"/>
      <c r="W216" s="401"/>
      <c r="X216" s="401"/>
      <c r="Y216" s="401"/>
      <c r="Z216" s="401"/>
      <c r="AA216" s="401"/>
      <c r="AB216" s="401"/>
      <c r="AC216" s="401"/>
      <c r="AD216" s="401"/>
      <c r="AE216" s="401"/>
      <c r="AF216" s="401"/>
      <c r="AG216" s="401"/>
      <c r="AH216" s="401"/>
      <c r="AI216" s="401"/>
      <c r="AJ216" s="401"/>
      <c r="AK216" s="401"/>
      <c r="AL216" s="401"/>
      <c r="AM216" s="401"/>
      <c r="AN216" s="401"/>
      <c r="AO216" s="401"/>
      <c r="AP216" s="401"/>
      <c r="AQ216" s="401"/>
      <c r="AR216" s="401"/>
      <c r="AS216" s="401"/>
      <c r="AT216" s="401"/>
      <c r="AU216" s="401"/>
      <c r="AV216" s="401"/>
      <c r="AW216" s="401"/>
      <c r="AX216" s="403"/>
      <c r="AY216" s="403"/>
      <c r="AZ216" s="403"/>
      <c r="BA216" s="403"/>
      <c r="BB216" s="403"/>
      <c r="BC216" s="403"/>
      <c r="BD216" s="403"/>
      <c r="BE216" s="403"/>
      <c r="BF216" s="403"/>
      <c r="BG216" s="403"/>
      <c r="BH216" s="403"/>
      <c r="BI216" s="403"/>
      <c r="BJ216" s="403"/>
      <c r="BK216" s="403"/>
      <c r="BL216" s="403"/>
      <c r="BM216" s="403"/>
      <c r="BN216" s="403"/>
      <c r="BO216" s="403"/>
      <c r="BP216" s="403"/>
      <c r="BQ216" s="403"/>
      <c r="BR216" s="403"/>
      <c r="BS216" s="403"/>
      <c r="BT216" s="403"/>
      <c r="BU216" s="403"/>
      <c r="BV216" s="403"/>
      <c r="BW216" s="403"/>
      <c r="BX216" s="403"/>
      <c r="BY216" s="403"/>
      <c r="BZ216" s="403"/>
      <c r="CA216" s="403"/>
      <c r="CB216" s="403"/>
      <c r="CC216" s="403"/>
      <c r="CD216" s="403"/>
    </row>
    <row r="217" spans="1:82" ht="30.75" customHeight="1">
      <c r="A217" s="400"/>
      <c r="B217" s="399"/>
      <c r="C217" s="400"/>
      <c r="D217" s="400"/>
      <c r="E217" s="401"/>
      <c r="F217" s="401"/>
      <c r="G217" s="401"/>
      <c r="H217" s="401"/>
      <c r="I217" s="401"/>
      <c r="J217" s="401"/>
      <c r="K217" s="401"/>
      <c r="L217" s="401"/>
      <c r="M217" s="401"/>
      <c r="N217" s="401"/>
      <c r="O217" s="401"/>
      <c r="P217" s="401"/>
      <c r="Q217" s="401"/>
      <c r="R217" s="401"/>
      <c r="S217" s="401"/>
      <c r="T217" s="401"/>
      <c r="U217" s="401"/>
      <c r="V217" s="401"/>
      <c r="W217" s="401"/>
      <c r="X217" s="401"/>
      <c r="Y217" s="401"/>
      <c r="Z217" s="401"/>
      <c r="AA217" s="401"/>
      <c r="AB217" s="401"/>
      <c r="AC217" s="401"/>
      <c r="AD217" s="401"/>
      <c r="AE217" s="401"/>
      <c r="AF217" s="401"/>
      <c r="AG217" s="401"/>
      <c r="AH217" s="401"/>
      <c r="AI217" s="401"/>
      <c r="AJ217" s="401"/>
      <c r="AK217" s="401"/>
      <c r="AL217" s="401"/>
      <c r="AM217" s="401"/>
      <c r="AN217" s="401"/>
      <c r="AO217" s="401"/>
      <c r="AP217" s="401"/>
      <c r="AQ217" s="401"/>
      <c r="AR217" s="401"/>
      <c r="AS217" s="401"/>
      <c r="AT217" s="401"/>
      <c r="AU217" s="401"/>
      <c r="AV217" s="401"/>
      <c r="AW217" s="401"/>
      <c r="AX217" s="403"/>
      <c r="AY217" s="403"/>
      <c r="AZ217" s="403"/>
      <c r="BA217" s="403"/>
      <c r="BB217" s="403"/>
      <c r="BC217" s="403"/>
      <c r="BD217" s="403"/>
      <c r="BE217" s="403"/>
      <c r="BF217" s="403"/>
      <c r="BG217" s="403"/>
      <c r="BH217" s="403"/>
      <c r="BI217" s="403"/>
      <c r="BJ217" s="403"/>
      <c r="BK217" s="403"/>
      <c r="BL217" s="403"/>
      <c r="BM217" s="403"/>
      <c r="BN217" s="403"/>
      <c r="BO217" s="403"/>
      <c r="BP217" s="403"/>
      <c r="BQ217" s="403"/>
      <c r="BR217" s="403"/>
      <c r="BS217" s="403"/>
      <c r="BT217" s="403"/>
      <c r="BU217" s="403"/>
      <c r="BV217" s="403"/>
      <c r="BW217" s="403"/>
      <c r="BX217" s="403"/>
      <c r="BY217" s="403"/>
      <c r="BZ217" s="403"/>
      <c r="CA217" s="403"/>
      <c r="CB217" s="403"/>
      <c r="CC217" s="403"/>
      <c r="CD217" s="403"/>
    </row>
    <row r="218" spans="1:82" ht="30.75" customHeight="1">
      <c r="A218" s="400"/>
      <c r="B218" s="399"/>
      <c r="C218" s="400"/>
      <c r="D218" s="400"/>
      <c r="E218" s="401"/>
      <c r="F218" s="401"/>
      <c r="G218" s="401"/>
      <c r="H218" s="401"/>
      <c r="I218" s="401"/>
      <c r="J218" s="401"/>
      <c r="K218" s="401"/>
      <c r="L218" s="401"/>
      <c r="M218" s="401"/>
      <c r="N218" s="401"/>
      <c r="O218" s="401"/>
      <c r="P218" s="401"/>
      <c r="Q218" s="401"/>
      <c r="R218" s="401"/>
      <c r="S218" s="401"/>
      <c r="T218" s="401"/>
      <c r="U218" s="401"/>
      <c r="V218" s="401"/>
      <c r="W218" s="401"/>
      <c r="X218" s="401"/>
      <c r="Y218" s="401"/>
      <c r="Z218" s="401"/>
      <c r="AA218" s="401"/>
      <c r="AB218" s="401"/>
      <c r="AC218" s="401"/>
      <c r="AD218" s="401"/>
      <c r="AE218" s="401"/>
      <c r="AF218" s="401"/>
      <c r="AG218" s="401"/>
      <c r="AH218" s="401"/>
      <c r="AI218" s="401"/>
      <c r="AJ218" s="401"/>
      <c r="AK218" s="401"/>
      <c r="AL218" s="401"/>
      <c r="AM218" s="401"/>
      <c r="AN218" s="401"/>
      <c r="AO218" s="401"/>
      <c r="AP218" s="401"/>
      <c r="AQ218" s="401"/>
      <c r="AR218" s="401"/>
      <c r="AS218" s="401"/>
      <c r="AT218" s="401"/>
      <c r="AU218" s="401"/>
      <c r="AV218" s="401"/>
      <c r="AW218" s="401"/>
      <c r="AX218" s="403"/>
      <c r="AY218" s="403"/>
      <c r="AZ218" s="403"/>
      <c r="BA218" s="403"/>
      <c r="BB218" s="403"/>
      <c r="BC218" s="403"/>
      <c r="BD218" s="403"/>
      <c r="BE218" s="403"/>
      <c r="BF218" s="403"/>
      <c r="BG218" s="403"/>
      <c r="BH218" s="403"/>
      <c r="BI218" s="403"/>
      <c r="BJ218" s="403"/>
      <c r="BK218" s="403"/>
      <c r="BL218" s="403"/>
      <c r="BM218" s="403"/>
      <c r="BN218" s="403"/>
      <c r="BO218" s="403"/>
      <c r="BP218" s="403"/>
      <c r="BQ218" s="403"/>
      <c r="BR218" s="403"/>
      <c r="BS218" s="403"/>
      <c r="BT218" s="403"/>
      <c r="BU218" s="403"/>
      <c r="BV218" s="403"/>
      <c r="BW218" s="403"/>
      <c r="BX218" s="403"/>
      <c r="BY218" s="403"/>
      <c r="BZ218" s="403"/>
      <c r="CA218" s="403"/>
      <c r="CB218" s="403"/>
      <c r="CC218" s="403"/>
      <c r="CD218" s="403"/>
    </row>
    <row r="219" spans="1:82" ht="30.75" customHeight="1">
      <c r="A219" s="400"/>
      <c r="B219" s="399"/>
      <c r="C219" s="400"/>
      <c r="D219" s="400"/>
      <c r="E219" s="401"/>
      <c r="F219" s="401"/>
      <c r="G219" s="401"/>
      <c r="H219" s="401"/>
      <c r="I219" s="401"/>
      <c r="J219" s="401"/>
      <c r="K219" s="401"/>
      <c r="L219" s="401"/>
      <c r="M219" s="401"/>
      <c r="N219" s="401"/>
      <c r="O219" s="401"/>
      <c r="P219" s="401"/>
      <c r="Q219" s="401"/>
      <c r="R219" s="401"/>
      <c r="S219" s="401"/>
      <c r="T219" s="401"/>
      <c r="U219" s="401"/>
      <c r="V219" s="401"/>
      <c r="W219" s="401"/>
      <c r="X219" s="401"/>
      <c r="Y219" s="401"/>
      <c r="Z219" s="401"/>
      <c r="AA219" s="401"/>
      <c r="AB219" s="401"/>
      <c r="AC219" s="401"/>
      <c r="AD219" s="401"/>
      <c r="AE219" s="401"/>
      <c r="AF219" s="401"/>
      <c r="AG219" s="401"/>
      <c r="AH219" s="401"/>
      <c r="AI219" s="401"/>
      <c r="AJ219" s="401"/>
      <c r="AK219" s="401"/>
      <c r="AL219" s="401"/>
      <c r="AM219" s="401"/>
      <c r="AN219" s="401"/>
      <c r="AO219" s="401"/>
      <c r="AP219" s="401"/>
      <c r="AQ219" s="401"/>
      <c r="AR219" s="401"/>
      <c r="AS219" s="401"/>
      <c r="AT219" s="401"/>
      <c r="AU219" s="401"/>
      <c r="AV219" s="401"/>
      <c r="AW219" s="401"/>
      <c r="AX219" s="403"/>
      <c r="AY219" s="403"/>
      <c r="AZ219" s="403"/>
      <c r="BA219" s="403"/>
      <c r="BB219" s="403"/>
      <c r="BC219" s="403"/>
      <c r="BD219" s="403"/>
      <c r="BE219" s="403"/>
      <c r="BF219" s="403"/>
      <c r="BG219" s="403"/>
      <c r="BH219" s="403"/>
      <c r="BI219" s="403"/>
      <c r="BJ219" s="403"/>
      <c r="BK219" s="403"/>
      <c r="BL219" s="403"/>
      <c r="BM219" s="403"/>
      <c r="BN219" s="403"/>
      <c r="BO219" s="403"/>
      <c r="BP219" s="403"/>
      <c r="BQ219" s="403"/>
      <c r="BR219" s="403"/>
      <c r="BS219" s="403"/>
      <c r="BT219" s="403"/>
      <c r="BU219" s="403"/>
      <c r="BV219" s="403"/>
      <c r="BW219" s="403"/>
      <c r="BX219" s="403"/>
      <c r="BY219" s="403"/>
      <c r="BZ219" s="403"/>
      <c r="CA219" s="403"/>
      <c r="CB219" s="403"/>
      <c r="CC219" s="403"/>
      <c r="CD219" s="403"/>
    </row>
    <row r="220" spans="1:82" ht="30.75" customHeight="1">
      <c r="A220" s="400"/>
      <c r="B220" s="399"/>
      <c r="C220" s="400"/>
      <c r="D220" s="400"/>
      <c r="E220" s="401"/>
      <c r="F220" s="401"/>
      <c r="G220" s="401"/>
      <c r="H220" s="401"/>
      <c r="I220" s="401"/>
      <c r="J220" s="401"/>
      <c r="K220" s="401"/>
      <c r="L220" s="401"/>
      <c r="M220" s="401"/>
      <c r="N220" s="401"/>
      <c r="O220" s="401"/>
      <c r="P220" s="401"/>
      <c r="Q220" s="401"/>
      <c r="R220" s="401"/>
      <c r="S220" s="401"/>
      <c r="T220" s="401"/>
      <c r="U220" s="401"/>
      <c r="V220" s="401"/>
      <c r="W220" s="401"/>
      <c r="X220" s="401"/>
      <c r="Y220" s="401"/>
      <c r="Z220" s="401"/>
      <c r="AA220" s="401"/>
      <c r="AB220" s="401"/>
      <c r="AC220" s="401"/>
      <c r="AD220" s="401"/>
      <c r="AE220" s="401"/>
      <c r="AF220" s="401"/>
      <c r="AG220" s="401"/>
      <c r="AH220" s="401"/>
      <c r="AI220" s="401"/>
      <c r="AJ220" s="401"/>
      <c r="AK220" s="401"/>
      <c r="AL220" s="401"/>
      <c r="AM220" s="401"/>
      <c r="AN220" s="401"/>
      <c r="AO220" s="401"/>
      <c r="AP220" s="401"/>
      <c r="AQ220" s="401"/>
      <c r="AR220" s="401"/>
      <c r="AS220" s="401"/>
      <c r="AT220" s="401"/>
      <c r="AU220" s="401"/>
      <c r="AV220" s="401"/>
      <c r="AW220" s="401"/>
      <c r="AX220" s="403"/>
      <c r="AY220" s="403"/>
      <c r="AZ220" s="403"/>
      <c r="BA220" s="403"/>
      <c r="BB220" s="403"/>
      <c r="BC220" s="403"/>
      <c r="BD220" s="403"/>
      <c r="BE220" s="403"/>
      <c r="BF220" s="403"/>
      <c r="BG220" s="403"/>
      <c r="BH220" s="403"/>
      <c r="BI220" s="403"/>
      <c r="BJ220" s="403"/>
      <c r="BK220" s="403"/>
      <c r="BL220" s="403"/>
      <c r="BM220" s="403"/>
      <c r="BN220" s="403"/>
      <c r="BO220" s="403"/>
      <c r="BP220" s="403"/>
      <c r="BQ220" s="403"/>
      <c r="BR220" s="403"/>
      <c r="BS220" s="403"/>
      <c r="BT220" s="403"/>
      <c r="BU220" s="403"/>
      <c r="BV220" s="403"/>
      <c r="BW220" s="403"/>
      <c r="BX220" s="403"/>
      <c r="BY220" s="403"/>
      <c r="BZ220" s="403"/>
      <c r="CA220" s="403"/>
      <c r="CB220" s="403"/>
      <c r="CC220" s="403"/>
      <c r="CD220" s="403"/>
    </row>
    <row r="221" spans="1:82" ht="30.75" customHeight="1">
      <c r="A221" s="400"/>
      <c r="B221" s="399"/>
      <c r="C221" s="400"/>
      <c r="D221" s="400"/>
      <c r="E221" s="401"/>
      <c r="F221" s="401"/>
      <c r="G221" s="401"/>
      <c r="H221" s="401"/>
      <c r="I221" s="401"/>
      <c r="J221" s="401"/>
      <c r="K221" s="401"/>
      <c r="L221" s="401"/>
      <c r="M221" s="401"/>
      <c r="N221" s="401"/>
      <c r="O221" s="401"/>
      <c r="P221" s="401"/>
      <c r="Q221" s="401"/>
      <c r="R221" s="401"/>
      <c r="S221" s="401"/>
      <c r="T221" s="401"/>
      <c r="U221" s="401"/>
      <c r="V221" s="401"/>
      <c r="W221" s="401"/>
      <c r="X221" s="401"/>
      <c r="Y221" s="401"/>
      <c r="Z221" s="401"/>
      <c r="AA221" s="401"/>
      <c r="AB221" s="401"/>
      <c r="AC221" s="401"/>
      <c r="AD221" s="401"/>
      <c r="AE221" s="401"/>
      <c r="AF221" s="401"/>
      <c r="AG221" s="401"/>
      <c r="AH221" s="401"/>
      <c r="AI221" s="401"/>
      <c r="AJ221" s="401"/>
      <c r="AK221" s="401"/>
      <c r="AL221" s="401"/>
      <c r="AM221" s="401"/>
      <c r="AN221" s="401"/>
      <c r="AO221" s="401"/>
      <c r="AP221" s="401"/>
      <c r="AQ221" s="401"/>
      <c r="AR221" s="401"/>
      <c r="AS221" s="401"/>
      <c r="AT221" s="401"/>
      <c r="AU221" s="401"/>
      <c r="AV221" s="401"/>
      <c r="AW221" s="401"/>
      <c r="AX221" s="403"/>
      <c r="AY221" s="403"/>
      <c r="AZ221" s="403"/>
      <c r="BA221" s="403"/>
      <c r="BB221" s="403"/>
      <c r="BC221" s="403"/>
      <c r="BD221" s="403"/>
      <c r="BE221" s="403"/>
      <c r="BF221" s="403"/>
      <c r="BG221" s="403"/>
      <c r="BH221" s="403"/>
      <c r="BI221" s="403"/>
      <c r="BJ221" s="403"/>
      <c r="BK221" s="403"/>
      <c r="BL221" s="403"/>
      <c r="BM221" s="403"/>
      <c r="BN221" s="403"/>
      <c r="BO221" s="403"/>
      <c r="BP221" s="403"/>
      <c r="BQ221" s="403"/>
      <c r="BR221" s="403"/>
      <c r="BS221" s="403"/>
      <c r="BT221" s="403"/>
      <c r="BU221" s="403"/>
      <c r="BV221" s="403"/>
      <c r="BW221" s="403"/>
      <c r="BX221" s="403"/>
      <c r="BY221" s="403"/>
      <c r="BZ221" s="403"/>
      <c r="CA221" s="403"/>
      <c r="CB221" s="403"/>
      <c r="CC221" s="403"/>
      <c r="CD221" s="403"/>
    </row>
    <row r="222" spans="1:82" ht="30.75" customHeight="1">
      <c r="A222" s="400"/>
      <c r="B222" s="399"/>
      <c r="C222" s="400"/>
      <c r="D222" s="400"/>
      <c r="E222" s="401"/>
      <c r="F222" s="401"/>
      <c r="G222" s="401"/>
      <c r="H222" s="401"/>
      <c r="I222" s="401"/>
      <c r="J222" s="401"/>
      <c r="K222" s="401"/>
      <c r="L222" s="401"/>
      <c r="M222" s="401"/>
      <c r="N222" s="401"/>
      <c r="O222" s="401"/>
      <c r="P222" s="401"/>
      <c r="Q222" s="401"/>
      <c r="R222" s="401"/>
      <c r="S222" s="401"/>
      <c r="T222" s="401"/>
      <c r="U222" s="401"/>
      <c r="V222" s="401"/>
      <c r="W222" s="401"/>
      <c r="X222" s="401"/>
      <c r="Y222" s="401"/>
      <c r="Z222" s="401"/>
      <c r="AA222" s="401"/>
      <c r="AB222" s="401"/>
      <c r="AC222" s="401"/>
      <c r="AD222" s="401"/>
      <c r="AE222" s="401"/>
      <c r="AF222" s="401"/>
      <c r="AG222" s="401"/>
      <c r="AH222" s="401"/>
      <c r="AI222" s="401"/>
      <c r="AJ222" s="401"/>
      <c r="AK222" s="401"/>
      <c r="AL222" s="401"/>
      <c r="AM222" s="401"/>
      <c r="AN222" s="401"/>
      <c r="AO222" s="401"/>
      <c r="AP222" s="401"/>
      <c r="AQ222" s="401"/>
      <c r="AR222" s="401"/>
      <c r="AS222" s="401"/>
      <c r="AT222" s="401"/>
      <c r="AU222" s="401"/>
      <c r="AV222" s="401"/>
      <c r="AW222" s="401"/>
      <c r="AX222" s="403"/>
      <c r="AY222" s="403"/>
      <c r="AZ222" s="403"/>
      <c r="BA222" s="403"/>
      <c r="BB222" s="403"/>
      <c r="BC222" s="403"/>
      <c r="BD222" s="403"/>
      <c r="BE222" s="403"/>
      <c r="BF222" s="403"/>
      <c r="BG222" s="403"/>
      <c r="BH222" s="403"/>
      <c r="BI222" s="403"/>
      <c r="BJ222" s="403"/>
      <c r="BK222" s="403"/>
      <c r="BL222" s="403"/>
      <c r="BM222" s="403"/>
      <c r="BN222" s="403"/>
      <c r="BO222" s="403"/>
      <c r="BP222" s="403"/>
      <c r="BQ222" s="403"/>
      <c r="BR222" s="403"/>
      <c r="BS222" s="403"/>
      <c r="BT222" s="403"/>
      <c r="BU222" s="403"/>
      <c r="BV222" s="403"/>
      <c r="BW222" s="403"/>
      <c r="BX222" s="403"/>
      <c r="BY222" s="403"/>
      <c r="BZ222" s="403"/>
      <c r="CA222" s="403"/>
      <c r="CB222" s="403"/>
      <c r="CC222" s="403"/>
      <c r="CD222" s="403"/>
    </row>
    <row r="223" spans="1:82" ht="30.75" customHeight="1">
      <c r="A223" s="400"/>
      <c r="B223" s="399"/>
      <c r="C223" s="400"/>
      <c r="D223" s="400"/>
      <c r="E223" s="401"/>
      <c r="F223" s="401"/>
      <c r="G223" s="401"/>
      <c r="H223" s="401"/>
      <c r="I223" s="401"/>
      <c r="J223" s="401"/>
      <c r="K223" s="401"/>
      <c r="L223" s="401"/>
      <c r="M223" s="401"/>
      <c r="N223" s="401"/>
      <c r="O223" s="401"/>
      <c r="P223" s="401"/>
      <c r="Q223" s="401"/>
      <c r="R223" s="401"/>
      <c r="S223" s="401"/>
      <c r="T223" s="401"/>
      <c r="U223" s="401"/>
      <c r="V223" s="401"/>
      <c r="W223" s="401"/>
      <c r="X223" s="401"/>
      <c r="Y223" s="401"/>
      <c r="Z223" s="401"/>
      <c r="AA223" s="401"/>
      <c r="AB223" s="401"/>
      <c r="AC223" s="401"/>
      <c r="AD223" s="401"/>
      <c r="AE223" s="401"/>
      <c r="AF223" s="401"/>
      <c r="AG223" s="401"/>
      <c r="AH223" s="401"/>
      <c r="AI223" s="401"/>
      <c r="AJ223" s="401"/>
      <c r="AK223" s="401"/>
      <c r="AL223" s="401"/>
      <c r="AM223" s="401"/>
      <c r="AN223" s="401"/>
      <c r="AO223" s="401"/>
      <c r="AP223" s="401"/>
      <c r="AQ223" s="401"/>
      <c r="AR223" s="401"/>
      <c r="AS223" s="401"/>
      <c r="AT223" s="401"/>
      <c r="AU223" s="401"/>
      <c r="AV223" s="401"/>
      <c r="AW223" s="401"/>
      <c r="AX223" s="403"/>
      <c r="AY223" s="403"/>
      <c r="AZ223" s="403"/>
      <c r="BA223" s="403"/>
      <c r="BB223" s="403"/>
      <c r="BC223" s="403"/>
      <c r="BD223" s="403"/>
      <c r="BE223" s="403"/>
      <c r="BF223" s="403"/>
      <c r="BG223" s="403"/>
      <c r="BH223" s="403"/>
      <c r="BI223" s="403"/>
      <c r="BJ223" s="403"/>
      <c r="BK223" s="403"/>
      <c r="BL223" s="403"/>
      <c r="BM223" s="403"/>
      <c r="BN223" s="403"/>
      <c r="BO223" s="403"/>
      <c r="BP223" s="403"/>
      <c r="BQ223" s="403"/>
      <c r="BR223" s="403"/>
      <c r="BS223" s="403"/>
      <c r="BT223" s="403"/>
      <c r="BU223" s="403"/>
      <c r="BV223" s="403"/>
      <c r="BW223" s="403"/>
      <c r="BX223" s="403"/>
      <c r="BY223" s="403"/>
      <c r="BZ223" s="403"/>
      <c r="CA223" s="403"/>
      <c r="CB223" s="403"/>
      <c r="CC223" s="403"/>
      <c r="CD223" s="403"/>
    </row>
    <row r="224" spans="1:82" ht="30.75" customHeight="1">
      <c r="A224" s="400"/>
      <c r="B224" s="399"/>
      <c r="C224" s="400"/>
      <c r="D224" s="400"/>
      <c r="E224" s="401"/>
      <c r="F224" s="401"/>
      <c r="G224" s="401"/>
      <c r="H224" s="401"/>
      <c r="I224" s="401"/>
      <c r="J224" s="401"/>
      <c r="K224" s="401"/>
      <c r="L224" s="401"/>
      <c r="M224" s="401"/>
      <c r="N224" s="401"/>
      <c r="O224" s="401"/>
      <c r="P224" s="401"/>
      <c r="Q224" s="401"/>
      <c r="R224" s="401"/>
      <c r="S224" s="401"/>
      <c r="T224" s="401"/>
      <c r="U224" s="401"/>
      <c r="V224" s="401"/>
      <c r="W224" s="401"/>
      <c r="X224" s="401"/>
      <c r="Y224" s="401"/>
      <c r="Z224" s="401"/>
      <c r="AA224" s="401"/>
      <c r="AB224" s="401"/>
      <c r="AC224" s="401"/>
      <c r="AD224" s="401"/>
      <c r="AE224" s="401"/>
      <c r="AF224" s="401"/>
      <c r="AG224" s="401"/>
      <c r="AH224" s="401"/>
      <c r="AI224" s="401"/>
      <c r="AJ224" s="401"/>
      <c r="AK224" s="401"/>
      <c r="AL224" s="401"/>
      <c r="AM224" s="401"/>
      <c r="AN224" s="401"/>
      <c r="AO224" s="401"/>
      <c r="AP224" s="401"/>
      <c r="AQ224" s="401"/>
      <c r="AR224" s="401"/>
      <c r="AS224" s="401"/>
      <c r="AT224" s="401"/>
      <c r="AU224" s="401"/>
      <c r="AV224" s="401"/>
      <c r="AW224" s="401"/>
      <c r="AX224" s="403"/>
      <c r="AY224" s="403"/>
      <c r="AZ224" s="403"/>
      <c r="BA224" s="403"/>
      <c r="BB224" s="403"/>
      <c r="BC224" s="403"/>
      <c r="BD224" s="403"/>
      <c r="BE224" s="403"/>
      <c r="BF224" s="403"/>
      <c r="BG224" s="403"/>
      <c r="BH224" s="403"/>
      <c r="BI224" s="403"/>
      <c r="BJ224" s="403"/>
      <c r="BK224" s="403"/>
      <c r="BL224" s="403"/>
      <c r="BM224" s="403"/>
      <c r="BN224" s="403"/>
      <c r="BO224" s="403"/>
      <c r="BP224" s="403"/>
      <c r="BQ224" s="403"/>
      <c r="BR224" s="403"/>
      <c r="BS224" s="403"/>
      <c r="BT224" s="403"/>
      <c r="BU224" s="403"/>
      <c r="BV224" s="403"/>
      <c r="BW224" s="403"/>
      <c r="BX224" s="403"/>
      <c r="BY224" s="403"/>
      <c r="BZ224" s="403"/>
      <c r="CA224" s="403"/>
      <c r="CB224" s="403"/>
      <c r="CC224" s="403"/>
      <c r="CD224" s="403"/>
    </row>
    <row r="225" spans="1:82" ht="30.75" customHeight="1">
      <c r="A225" s="400"/>
      <c r="B225" s="399"/>
      <c r="C225" s="400"/>
      <c r="D225" s="400"/>
      <c r="E225" s="401"/>
      <c r="F225" s="401"/>
      <c r="G225" s="401"/>
      <c r="H225" s="401"/>
      <c r="I225" s="401"/>
      <c r="J225" s="401"/>
      <c r="K225" s="401"/>
      <c r="L225" s="401"/>
      <c r="M225" s="401"/>
      <c r="N225" s="401"/>
      <c r="O225" s="401"/>
      <c r="P225" s="401"/>
      <c r="Q225" s="401"/>
      <c r="R225" s="401"/>
      <c r="S225" s="401"/>
      <c r="T225" s="401"/>
      <c r="U225" s="401"/>
      <c r="V225" s="401"/>
      <c r="W225" s="401"/>
      <c r="X225" s="401"/>
      <c r="Y225" s="401"/>
      <c r="Z225" s="401"/>
      <c r="AA225" s="401"/>
      <c r="AB225" s="401"/>
      <c r="AC225" s="401"/>
      <c r="AD225" s="401"/>
      <c r="AE225" s="401"/>
      <c r="AF225" s="401"/>
      <c r="AG225" s="401"/>
      <c r="AH225" s="401"/>
      <c r="AI225" s="401"/>
      <c r="AJ225" s="401"/>
      <c r="AK225" s="401"/>
      <c r="AL225" s="401"/>
      <c r="AM225" s="401"/>
      <c r="AN225" s="401"/>
      <c r="AO225" s="401"/>
      <c r="AP225" s="401"/>
      <c r="AQ225" s="401"/>
      <c r="AR225" s="401"/>
      <c r="AS225" s="401"/>
      <c r="AT225" s="401"/>
      <c r="AU225" s="401"/>
      <c r="AV225" s="401"/>
      <c r="AW225" s="401"/>
      <c r="AX225" s="403"/>
      <c r="AY225" s="403"/>
      <c r="AZ225" s="403"/>
      <c r="BA225" s="403"/>
      <c r="BB225" s="403"/>
      <c r="BC225" s="403"/>
      <c r="BD225" s="403"/>
      <c r="BE225" s="403"/>
      <c r="BF225" s="403"/>
      <c r="BG225" s="403"/>
      <c r="BH225" s="403"/>
      <c r="BI225" s="403"/>
      <c r="BJ225" s="403"/>
      <c r="BK225" s="403"/>
      <c r="BL225" s="403"/>
      <c r="BM225" s="403"/>
      <c r="BN225" s="403"/>
      <c r="BO225" s="403"/>
      <c r="BP225" s="403"/>
      <c r="BQ225" s="403"/>
      <c r="BR225" s="403"/>
      <c r="BS225" s="403"/>
      <c r="BT225" s="403"/>
      <c r="BU225" s="403"/>
      <c r="BV225" s="403"/>
      <c r="BW225" s="403"/>
      <c r="BX225" s="403"/>
      <c r="BY225" s="403"/>
      <c r="BZ225" s="403"/>
      <c r="CA225" s="403"/>
      <c r="CB225" s="403"/>
      <c r="CC225" s="403"/>
      <c r="CD225" s="403"/>
    </row>
    <row r="226" spans="1:82" ht="30.75" customHeight="1">
      <c r="A226" s="400"/>
      <c r="B226" s="399"/>
      <c r="C226" s="400"/>
      <c r="D226" s="400"/>
      <c r="E226" s="401"/>
      <c r="F226" s="401"/>
      <c r="G226" s="401"/>
      <c r="H226" s="401"/>
      <c r="I226" s="401"/>
      <c r="J226" s="401"/>
      <c r="K226" s="401"/>
      <c r="L226" s="401"/>
      <c r="M226" s="401"/>
      <c r="N226" s="401"/>
      <c r="O226" s="401"/>
      <c r="P226" s="401"/>
      <c r="Q226" s="401"/>
      <c r="R226" s="401"/>
      <c r="S226" s="401"/>
      <c r="T226" s="401"/>
      <c r="U226" s="401"/>
      <c r="V226" s="401"/>
      <c r="W226" s="401"/>
      <c r="X226" s="401"/>
      <c r="Y226" s="401"/>
      <c r="Z226" s="401"/>
      <c r="AA226" s="401"/>
      <c r="AB226" s="401"/>
      <c r="AC226" s="401"/>
      <c r="AD226" s="401"/>
      <c r="AE226" s="401"/>
      <c r="AF226" s="401"/>
      <c r="AG226" s="401"/>
      <c r="AH226" s="401"/>
      <c r="AI226" s="401"/>
      <c r="AJ226" s="401"/>
      <c r="AK226" s="401"/>
      <c r="AL226" s="401"/>
      <c r="AM226" s="401"/>
      <c r="AN226" s="401"/>
      <c r="AO226" s="401"/>
      <c r="AP226" s="401"/>
      <c r="AQ226" s="401"/>
      <c r="AR226" s="401"/>
      <c r="AS226" s="401"/>
      <c r="AT226" s="401"/>
      <c r="AU226" s="401"/>
      <c r="AV226" s="401"/>
      <c r="AW226" s="401"/>
      <c r="AX226" s="403"/>
      <c r="AY226" s="403"/>
      <c r="AZ226" s="403"/>
      <c r="BA226" s="403"/>
      <c r="BB226" s="403"/>
      <c r="BC226" s="403"/>
      <c r="BD226" s="403"/>
      <c r="BE226" s="403"/>
      <c r="BF226" s="403"/>
      <c r="BG226" s="403"/>
      <c r="BH226" s="403"/>
      <c r="BI226" s="403"/>
      <c r="BJ226" s="403"/>
      <c r="BK226" s="403"/>
      <c r="BL226" s="403"/>
      <c r="BM226" s="403"/>
      <c r="BN226" s="403"/>
      <c r="BO226" s="403"/>
      <c r="BP226" s="403"/>
      <c r="BQ226" s="403"/>
      <c r="BR226" s="403"/>
      <c r="BS226" s="403"/>
      <c r="BT226" s="403"/>
      <c r="BU226" s="403"/>
      <c r="BV226" s="403"/>
      <c r="BW226" s="403"/>
      <c r="BX226" s="403"/>
      <c r="BY226" s="403"/>
      <c r="BZ226" s="403"/>
      <c r="CA226" s="403"/>
      <c r="CB226" s="403"/>
      <c r="CC226" s="403"/>
      <c r="CD226" s="403"/>
    </row>
    <row r="227" spans="1:82" ht="30.75" customHeight="1">
      <c r="A227" s="400"/>
      <c r="B227" s="399"/>
      <c r="C227" s="400"/>
      <c r="D227" s="400"/>
      <c r="E227" s="401"/>
      <c r="F227" s="401"/>
      <c r="G227" s="401"/>
      <c r="H227" s="401"/>
      <c r="I227" s="401"/>
      <c r="J227" s="401"/>
      <c r="K227" s="401"/>
      <c r="L227" s="401"/>
      <c r="M227" s="401"/>
      <c r="N227" s="401"/>
      <c r="O227" s="401"/>
      <c r="P227" s="401"/>
      <c r="Q227" s="401"/>
      <c r="R227" s="401"/>
      <c r="S227" s="401"/>
      <c r="T227" s="401"/>
      <c r="U227" s="401"/>
      <c r="V227" s="401"/>
      <c r="W227" s="401"/>
      <c r="X227" s="401"/>
      <c r="Y227" s="401"/>
      <c r="Z227" s="401"/>
      <c r="AA227" s="401"/>
      <c r="AB227" s="401"/>
      <c r="AC227" s="401"/>
      <c r="AD227" s="401"/>
      <c r="AE227" s="401"/>
      <c r="AF227" s="401"/>
      <c r="AG227" s="401"/>
      <c r="AH227" s="401"/>
      <c r="AI227" s="401"/>
      <c r="AJ227" s="401"/>
      <c r="AK227" s="401"/>
      <c r="AL227" s="401"/>
      <c r="AM227" s="401"/>
      <c r="AN227" s="401"/>
      <c r="AO227" s="401"/>
      <c r="AP227" s="401"/>
      <c r="AQ227" s="401"/>
      <c r="AR227" s="401"/>
      <c r="AS227" s="401"/>
      <c r="AT227" s="401"/>
      <c r="AU227" s="401"/>
      <c r="AV227" s="401"/>
      <c r="AW227" s="401"/>
      <c r="AX227" s="403"/>
      <c r="AY227" s="403"/>
      <c r="AZ227" s="403"/>
      <c r="BA227" s="403"/>
      <c r="BB227" s="403"/>
      <c r="BC227" s="403"/>
      <c r="BD227" s="403"/>
      <c r="BE227" s="403"/>
      <c r="BF227" s="403"/>
      <c r="BG227" s="403"/>
      <c r="BH227" s="403"/>
      <c r="BI227" s="403"/>
      <c r="BJ227" s="403"/>
      <c r="BK227" s="403"/>
      <c r="BL227" s="403"/>
      <c r="BM227" s="403"/>
      <c r="BN227" s="403"/>
      <c r="BO227" s="403"/>
      <c r="BP227" s="403"/>
      <c r="BQ227" s="403"/>
      <c r="BR227" s="403"/>
      <c r="BS227" s="403"/>
      <c r="BT227" s="403"/>
      <c r="BU227" s="403"/>
      <c r="BV227" s="403"/>
      <c r="BW227" s="403"/>
      <c r="BX227" s="403"/>
      <c r="BY227" s="403"/>
      <c r="BZ227" s="403"/>
      <c r="CA227" s="403"/>
      <c r="CB227" s="403"/>
      <c r="CC227" s="403"/>
      <c r="CD227" s="403"/>
    </row>
    <row r="228" spans="1:82" ht="30.75" customHeight="1">
      <c r="A228" s="400"/>
      <c r="B228" s="399"/>
      <c r="C228" s="400"/>
      <c r="D228" s="400"/>
      <c r="E228" s="401"/>
      <c r="F228" s="401"/>
      <c r="G228" s="401"/>
      <c r="H228" s="401"/>
      <c r="I228" s="401"/>
      <c r="J228" s="401"/>
      <c r="K228" s="401"/>
      <c r="L228" s="401"/>
      <c r="M228" s="401"/>
      <c r="N228" s="401"/>
      <c r="O228" s="401"/>
      <c r="P228" s="401"/>
      <c r="Q228" s="401"/>
      <c r="R228" s="401"/>
      <c r="S228" s="401"/>
      <c r="T228" s="401"/>
      <c r="U228" s="401"/>
      <c r="V228" s="401"/>
      <c r="W228" s="401"/>
      <c r="X228" s="401"/>
      <c r="Y228" s="401"/>
      <c r="Z228" s="401"/>
      <c r="AA228" s="401"/>
      <c r="AB228" s="401"/>
      <c r="AC228" s="401"/>
      <c r="AD228" s="401"/>
      <c r="AE228" s="401"/>
      <c r="AF228" s="401"/>
      <c r="AG228" s="401"/>
      <c r="AH228" s="401"/>
      <c r="AI228" s="401"/>
      <c r="AJ228" s="401"/>
      <c r="AK228" s="401"/>
      <c r="AL228" s="401"/>
      <c r="AM228" s="401"/>
      <c r="AN228" s="401"/>
      <c r="AO228" s="401"/>
      <c r="AP228" s="401"/>
      <c r="AQ228" s="401"/>
      <c r="AR228" s="401"/>
      <c r="AS228" s="401"/>
      <c r="AT228" s="401"/>
      <c r="AU228" s="401"/>
      <c r="AV228" s="401"/>
      <c r="AW228" s="401"/>
      <c r="AX228" s="403"/>
      <c r="AY228" s="403"/>
      <c r="AZ228" s="403"/>
      <c r="BA228" s="403"/>
      <c r="BB228" s="403"/>
      <c r="BC228" s="403"/>
      <c r="BD228" s="403"/>
      <c r="BE228" s="403"/>
      <c r="BF228" s="403"/>
      <c r="BG228" s="403"/>
      <c r="BH228" s="403"/>
      <c r="BI228" s="403"/>
      <c r="BJ228" s="403"/>
      <c r="BK228" s="403"/>
      <c r="BL228" s="403"/>
      <c r="BM228" s="403"/>
      <c r="BN228" s="403"/>
      <c r="BO228" s="403"/>
      <c r="BP228" s="403"/>
      <c r="BQ228" s="403"/>
      <c r="BR228" s="403"/>
      <c r="BS228" s="403"/>
      <c r="BT228" s="403"/>
      <c r="BU228" s="403"/>
      <c r="BV228" s="403"/>
      <c r="BW228" s="403"/>
      <c r="BX228" s="403"/>
      <c r="BY228" s="403"/>
      <c r="BZ228" s="403"/>
      <c r="CA228" s="403"/>
      <c r="CB228" s="403"/>
      <c r="CC228" s="403"/>
      <c r="CD228" s="403"/>
    </row>
    <row r="229" spans="1:82" ht="30.75" customHeight="1">
      <c r="A229" s="400"/>
      <c r="B229" s="399"/>
      <c r="C229" s="400"/>
      <c r="D229" s="400"/>
      <c r="E229" s="401"/>
      <c r="F229" s="401"/>
      <c r="G229" s="401"/>
      <c r="H229" s="401"/>
      <c r="I229" s="401"/>
      <c r="J229" s="401"/>
      <c r="K229" s="401"/>
      <c r="L229" s="401"/>
      <c r="M229" s="401"/>
      <c r="N229" s="401"/>
      <c r="O229" s="401"/>
      <c r="P229" s="401"/>
      <c r="Q229" s="401"/>
      <c r="R229" s="401"/>
      <c r="S229" s="401"/>
      <c r="T229" s="401"/>
      <c r="U229" s="401"/>
      <c r="V229" s="401"/>
      <c r="W229" s="401"/>
      <c r="X229" s="401"/>
      <c r="Y229" s="401"/>
      <c r="Z229" s="401"/>
      <c r="AA229" s="401"/>
      <c r="AB229" s="401"/>
      <c r="AC229" s="401"/>
      <c r="AD229" s="401"/>
      <c r="AE229" s="401"/>
      <c r="AF229" s="401"/>
      <c r="AG229" s="401"/>
      <c r="AH229" s="401"/>
      <c r="AI229" s="401"/>
      <c r="AJ229" s="401"/>
      <c r="AK229" s="401"/>
      <c r="AL229" s="401"/>
      <c r="AM229" s="401"/>
      <c r="AN229" s="401"/>
      <c r="AO229" s="401"/>
      <c r="AP229" s="401"/>
      <c r="AQ229" s="401"/>
      <c r="AR229" s="401"/>
      <c r="AS229" s="401"/>
      <c r="AT229" s="401"/>
      <c r="AU229" s="401"/>
      <c r="AV229" s="401"/>
      <c r="AW229" s="401"/>
      <c r="AX229" s="403"/>
      <c r="AY229" s="403"/>
      <c r="AZ229" s="403"/>
      <c r="BA229" s="403"/>
      <c r="BB229" s="403"/>
      <c r="BC229" s="403"/>
      <c r="BD229" s="403"/>
      <c r="BE229" s="403"/>
      <c r="BF229" s="403"/>
      <c r="BG229" s="403"/>
      <c r="BH229" s="403"/>
      <c r="BI229" s="403"/>
      <c r="BJ229" s="403"/>
      <c r="BK229" s="403"/>
      <c r="BL229" s="403"/>
      <c r="BM229" s="403"/>
      <c r="BN229" s="403"/>
      <c r="BO229" s="403"/>
      <c r="BP229" s="403"/>
      <c r="BQ229" s="403"/>
      <c r="BR229" s="403"/>
      <c r="BS229" s="403"/>
      <c r="BT229" s="403"/>
      <c r="BU229" s="403"/>
      <c r="BV229" s="403"/>
      <c r="BW229" s="403"/>
      <c r="BX229" s="403"/>
      <c r="BY229" s="403"/>
      <c r="BZ229" s="403"/>
      <c r="CA229" s="403"/>
      <c r="CB229" s="403"/>
      <c r="CC229" s="403"/>
      <c r="CD229" s="403"/>
    </row>
    <row r="230" spans="1:82" ht="30.75" customHeight="1">
      <c r="A230" s="400"/>
      <c r="B230" s="399"/>
      <c r="C230" s="400"/>
      <c r="D230" s="400"/>
      <c r="E230" s="401"/>
      <c r="F230" s="401"/>
      <c r="G230" s="401"/>
      <c r="H230" s="401"/>
      <c r="I230" s="401"/>
      <c r="J230" s="401"/>
      <c r="K230" s="401"/>
      <c r="L230" s="401"/>
      <c r="M230" s="401"/>
      <c r="N230" s="401"/>
      <c r="O230" s="401"/>
      <c r="P230" s="401"/>
      <c r="Q230" s="401"/>
      <c r="R230" s="401"/>
      <c r="S230" s="401"/>
      <c r="T230" s="401"/>
      <c r="U230" s="401"/>
      <c r="V230" s="401"/>
      <c r="W230" s="401"/>
      <c r="X230" s="401"/>
      <c r="Y230" s="401"/>
      <c r="Z230" s="401"/>
      <c r="AA230" s="401"/>
      <c r="AB230" s="401"/>
      <c r="AC230" s="401"/>
      <c r="AD230" s="401"/>
      <c r="AE230" s="401"/>
      <c r="AF230" s="401"/>
      <c r="AG230" s="401"/>
      <c r="AH230" s="401"/>
      <c r="AI230" s="401"/>
      <c r="AJ230" s="401"/>
      <c r="AK230" s="401"/>
      <c r="AL230" s="401"/>
      <c r="AM230" s="401"/>
      <c r="AN230" s="401"/>
      <c r="AO230" s="401"/>
      <c r="AP230" s="401"/>
      <c r="AQ230" s="401"/>
      <c r="AR230" s="401"/>
      <c r="AS230" s="401"/>
      <c r="AT230" s="401"/>
      <c r="AU230" s="401"/>
      <c r="AV230" s="401"/>
      <c r="AW230" s="401"/>
      <c r="AX230" s="403"/>
      <c r="AY230" s="403"/>
      <c r="AZ230" s="403"/>
      <c r="BA230" s="403"/>
      <c r="BB230" s="403"/>
      <c r="BC230" s="403"/>
      <c r="BD230" s="403"/>
      <c r="BE230" s="403"/>
      <c r="BF230" s="403"/>
      <c r="BG230" s="403"/>
      <c r="BH230" s="403"/>
      <c r="BI230" s="403"/>
      <c r="BJ230" s="403"/>
      <c r="BK230" s="403"/>
      <c r="BL230" s="403"/>
      <c r="BM230" s="403"/>
      <c r="BN230" s="403"/>
      <c r="BO230" s="403"/>
      <c r="BP230" s="403"/>
      <c r="BQ230" s="403"/>
      <c r="BR230" s="403"/>
      <c r="BS230" s="403"/>
      <c r="BT230" s="403"/>
      <c r="BU230" s="403"/>
      <c r="BV230" s="403"/>
      <c r="BW230" s="403"/>
      <c r="BX230" s="403"/>
      <c r="BY230" s="403"/>
      <c r="BZ230" s="403"/>
      <c r="CA230" s="403"/>
      <c r="CB230" s="403"/>
      <c r="CC230" s="403"/>
      <c r="CD230" s="403"/>
    </row>
    <row r="231" spans="1:82" ht="30.75" customHeight="1">
      <c r="A231" s="400"/>
      <c r="B231" s="399"/>
      <c r="C231" s="400"/>
      <c r="D231" s="400"/>
      <c r="E231" s="401"/>
      <c r="F231" s="401"/>
      <c r="G231" s="401"/>
      <c r="H231" s="401"/>
      <c r="I231" s="401"/>
      <c r="J231" s="401"/>
      <c r="K231" s="401"/>
      <c r="L231" s="401"/>
      <c r="M231" s="401"/>
      <c r="N231" s="401"/>
      <c r="O231" s="401"/>
      <c r="P231" s="401"/>
      <c r="Q231" s="401"/>
      <c r="R231" s="401"/>
      <c r="S231" s="401"/>
      <c r="T231" s="401"/>
      <c r="U231" s="401"/>
      <c r="V231" s="401"/>
      <c r="W231" s="401"/>
      <c r="X231" s="401"/>
      <c r="Y231" s="401"/>
      <c r="Z231" s="401"/>
      <c r="AA231" s="401"/>
      <c r="AB231" s="401"/>
      <c r="AC231" s="401"/>
      <c r="AD231" s="401"/>
      <c r="AE231" s="401"/>
      <c r="AF231" s="401"/>
      <c r="AG231" s="401"/>
      <c r="AH231" s="401"/>
      <c r="AI231" s="401"/>
      <c r="AJ231" s="401"/>
      <c r="AK231" s="401"/>
      <c r="AL231" s="401"/>
      <c r="AM231" s="401"/>
      <c r="AN231" s="401"/>
      <c r="AO231" s="401"/>
      <c r="AP231" s="401"/>
      <c r="AQ231" s="401"/>
      <c r="AR231" s="401"/>
      <c r="AS231" s="401"/>
      <c r="AT231" s="401"/>
      <c r="AU231" s="401"/>
      <c r="AV231" s="401"/>
      <c r="AW231" s="401"/>
      <c r="AX231" s="403"/>
      <c r="AY231" s="403"/>
      <c r="AZ231" s="403"/>
      <c r="BA231" s="403"/>
      <c r="BB231" s="403"/>
      <c r="BC231" s="403"/>
      <c r="BD231" s="403"/>
      <c r="BE231" s="403"/>
      <c r="BF231" s="403"/>
      <c r="BG231" s="403"/>
      <c r="BH231" s="403"/>
      <c r="BI231" s="403"/>
      <c r="BJ231" s="403"/>
      <c r="BK231" s="403"/>
      <c r="BL231" s="403"/>
      <c r="BM231" s="403"/>
      <c r="BN231" s="403"/>
      <c r="BO231" s="403"/>
      <c r="BP231" s="403"/>
      <c r="BQ231" s="403"/>
      <c r="BR231" s="403"/>
      <c r="BS231" s="403"/>
      <c r="BT231" s="403"/>
      <c r="BU231" s="403"/>
      <c r="BV231" s="403"/>
      <c r="BW231" s="403"/>
      <c r="BX231" s="403"/>
      <c r="BY231" s="403"/>
      <c r="BZ231" s="403"/>
      <c r="CA231" s="403"/>
      <c r="CB231" s="403"/>
      <c r="CC231" s="403"/>
      <c r="CD231" s="403"/>
    </row>
    <row r="232" spans="1:82" ht="30.75" customHeight="1">
      <c r="A232" s="400"/>
      <c r="B232" s="399"/>
      <c r="C232" s="400"/>
      <c r="D232" s="400"/>
      <c r="E232" s="401"/>
      <c r="F232" s="401"/>
      <c r="G232" s="401"/>
      <c r="H232" s="401"/>
      <c r="I232" s="401"/>
      <c r="J232" s="401"/>
      <c r="K232" s="401"/>
      <c r="L232" s="401"/>
      <c r="M232" s="401"/>
      <c r="N232" s="401"/>
      <c r="O232" s="401"/>
      <c r="P232" s="401"/>
      <c r="Q232" s="401"/>
      <c r="R232" s="401"/>
      <c r="S232" s="401"/>
      <c r="T232" s="401"/>
      <c r="U232" s="401"/>
      <c r="V232" s="401"/>
      <c r="W232" s="401"/>
      <c r="X232" s="401"/>
      <c r="Y232" s="401"/>
      <c r="Z232" s="401"/>
      <c r="AA232" s="401"/>
      <c r="AB232" s="401"/>
      <c r="AC232" s="401"/>
      <c r="AD232" s="401"/>
      <c r="AE232" s="401"/>
      <c r="AF232" s="401"/>
      <c r="AG232" s="401"/>
      <c r="AH232" s="401"/>
      <c r="AI232" s="401"/>
      <c r="AJ232" s="401"/>
      <c r="AK232" s="401"/>
      <c r="AL232" s="401"/>
      <c r="AM232" s="401"/>
      <c r="AN232" s="401"/>
      <c r="AO232" s="401"/>
      <c r="AP232" s="401"/>
      <c r="AQ232" s="401"/>
      <c r="AR232" s="401"/>
      <c r="AS232" s="401"/>
      <c r="AT232" s="401"/>
      <c r="AU232" s="401"/>
      <c r="AV232" s="401"/>
      <c r="AW232" s="401"/>
      <c r="AX232" s="403"/>
      <c r="AY232" s="403"/>
      <c r="AZ232" s="403"/>
      <c r="BA232" s="403"/>
      <c r="BB232" s="403"/>
      <c r="BC232" s="403"/>
      <c r="BD232" s="403"/>
      <c r="BE232" s="403"/>
      <c r="BF232" s="403"/>
      <c r="BG232" s="403"/>
      <c r="BH232" s="403"/>
      <c r="BI232" s="403"/>
      <c r="BJ232" s="403"/>
      <c r="BK232" s="403"/>
      <c r="BL232" s="403"/>
      <c r="BM232" s="403"/>
      <c r="BN232" s="403"/>
      <c r="BO232" s="403"/>
      <c r="BP232" s="403"/>
      <c r="BQ232" s="403"/>
      <c r="BR232" s="403"/>
      <c r="BS232" s="403"/>
      <c r="BT232" s="403"/>
      <c r="BU232" s="403"/>
      <c r="BV232" s="403"/>
      <c r="BW232" s="403"/>
      <c r="BX232" s="403"/>
      <c r="BY232" s="403"/>
      <c r="BZ232" s="403"/>
      <c r="CA232" s="403"/>
      <c r="CB232" s="403"/>
      <c r="CC232" s="403"/>
      <c r="CD232" s="403"/>
    </row>
    <row r="233" spans="1:82" ht="30.75" customHeight="1">
      <c r="A233" s="400"/>
      <c r="B233" s="399"/>
      <c r="C233" s="400"/>
      <c r="D233" s="400"/>
      <c r="E233" s="401"/>
      <c r="F233" s="401"/>
      <c r="G233" s="401"/>
      <c r="H233" s="401"/>
      <c r="I233" s="401"/>
      <c r="J233" s="401"/>
      <c r="K233" s="401"/>
      <c r="L233" s="401"/>
      <c r="M233" s="401"/>
      <c r="N233" s="401"/>
      <c r="O233" s="401"/>
      <c r="P233" s="401"/>
      <c r="Q233" s="401"/>
      <c r="R233" s="401"/>
      <c r="S233" s="401"/>
      <c r="T233" s="401"/>
      <c r="U233" s="401"/>
      <c r="V233" s="401"/>
      <c r="W233" s="401"/>
      <c r="X233" s="401"/>
      <c r="Y233" s="401"/>
      <c r="Z233" s="401"/>
      <c r="AA233" s="401"/>
      <c r="AB233" s="401"/>
      <c r="AC233" s="401"/>
      <c r="AD233" s="401"/>
      <c r="AE233" s="401"/>
      <c r="AF233" s="401"/>
      <c r="AG233" s="401"/>
      <c r="AH233" s="401"/>
      <c r="AI233" s="401"/>
      <c r="AJ233" s="401"/>
      <c r="AK233" s="401"/>
      <c r="AL233" s="401"/>
      <c r="AM233" s="401"/>
      <c r="AN233" s="401"/>
      <c r="AO233" s="401"/>
      <c r="AP233" s="401"/>
      <c r="AQ233" s="401"/>
      <c r="AR233" s="401"/>
      <c r="AS233" s="401"/>
      <c r="AT233" s="401"/>
      <c r="AU233" s="401"/>
      <c r="AV233" s="401"/>
      <c r="AW233" s="401"/>
      <c r="AX233" s="403"/>
      <c r="AY233" s="403"/>
      <c r="AZ233" s="403"/>
      <c r="BA233" s="403"/>
      <c r="BB233" s="403"/>
      <c r="BC233" s="403"/>
      <c r="BD233" s="403"/>
      <c r="BE233" s="403"/>
      <c r="BF233" s="403"/>
      <c r="BG233" s="403"/>
      <c r="BH233" s="403"/>
      <c r="BI233" s="403"/>
      <c r="BJ233" s="403"/>
      <c r="BK233" s="403"/>
      <c r="BL233" s="403"/>
      <c r="BM233" s="403"/>
      <c r="BN233" s="403"/>
      <c r="BO233" s="403"/>
      <c r="BP233" s="403"/>
      <c r="BQ233" s="403"/>
      <c r="BR233" s="403"/>
      <c r="BS233" s="403"/>
      <c r="BT233" s="403"/>
      <c r="BU233" s="403"/>
      <c r="BV233" s="403"/>
      <c r="BW233" s="403"/>
      <c r="BX233" s="403"/>
      <c r="BY233" s="403"/>
      <c r="BZ233" s="403"/>
      <c r="CA233" s="403"/>
      <c r="CB233" s="403"/>
      <c r="CC233" s="403"/>
      <c r="CD233" s="403"/>
    </row>
    <row r="234" spans="1:82" ht="30.75" customHeight="1">
      <c r="A234" s="400"/>
      <c r="B234" s="399"/>
      <c r="C234" s="400"/>
      <c r="D234" s="400"/>
      <c r="E234" s="401"/>
      <c r="F234" s="401"/>
      <c r="G234" s="401"/>
      <c r="H234" s="401"/>
      <c r="I234" s="401"/>
      <c r="J234" s="401"/>
      <c r="K234" s="401"/>
      <c r="L234" s="401"/>
      <c r="M234" s="401"/>
      <c r="N234" s="401"/>
      <c r="O234" s="401"/>
      <c r="P234" s="401"/>
      <c r="Q234" s="401"/>
      <c r="R234" s="401"/>
      <c r="S234" s="401"/>
      <c r="T234" s="401"/>
      <c r="U234" s="401"/>
      <c r="V234" s="401"/>
      <c r="W234" s="401"/>
      <c r="X234" s="401"/>
      <c r="Y234" s="401"/>
      <c r="Z234" s="401"/>
      <c r="AA234" s="401"/>
      <c r="AB234" s="401"/>
      <c r="AC234" s="401"/>
      <c r="AD234" s="401"/>
      <c r="AE234" s="401"/>
      <c r="AF234" s="401"/>
      <c r="AG234" s="401"/>
      <c r="AH234" s="401"/>
      <c r="AI234" s="401"/>
      <c r="AJ234" s="401"/>
      <c r="AK234" s="401"/>
      <c r="AL234" s="401"/>
      <c r="AM234" s="401"/>
      <c r="AN234" s="401"/>
      <c r="AO234" s="401"/>
      <c r="AP234" s="401"/>
      <c r="AQ234" s="401"/>
      <c r="AR234" s="401"/>
      <c r="AS234" s="401"/>
      <c r="AT234" s="401"/>
      <c r="AU234" s="401"/>
      <c r="AV234" s="401"/>
      <c r="AW234" s="401"/>
      <c r="AX234" s="403"/>
      <c r="AY234" s="403"/>
      <c r="AZ234" s="403"/>
      <c r="BA234" s="403"/>
      <c r="BB234" s="403"/>
      <c r="BC234" s="403"/>
      <c r="BD234" s="403"/>
      <c r="BE234" s="403"/>
      <c r="BF234" s="403"/>
      <c r="BG234" s="403"/>
      <c r="BH234" s="403"/>
      <c r="BI234" s="403"/>
      <c r="BJ234" s="403"/>
      <c r="BK234" s="403"/>
      <c r="BL234" s="403"/>
      <c r="BM234" s="403"/>
      <c r="BN234" s="403"/>
      <c r="BO234" s="403"/>
      <c r="BP234" s="403"/>
      <c r="BQ234" s="403"/>
      <c r="BR234" s="403"/>
      <c r="BS234" s="403"/>
      <c r="BT234" s="403"/>
      <c r="BU234" s="403"/>
      <c r="BV234" s="403"/>
      <c r="BW234" s="403"/>
      <c r="BX234" s="403"/>
      <c r="BY234" s="403"/>
      <c r="BZ234" s="403"/>
      <c r="CA234" s="403"/>
      <c r="CB234" s="403"/>
      <c r="CC234" s="403"/>
      <c r="CD234" s="403"/>
    </row>
    <row r="235" spans="1:82" ht="30.75" customHeight="1">
      <c r="A235" s="400"/>
      <c r="B235" s="399"/>
      <c r="C235" s="400"/>
      <c r="D235" s="400"/>
      <c r="E235" s="401"/>
      <c r="F235" s="401"/>
      <c r="G235" s="401"/>
      <c r="H235" s="401"/>
      <c r="I235" s="401"/>
      <c r="J235" s="401"/>
      <c r="K235" s="401"/>
      <c r="L235" s="401"/>
      <c r="M235" s="401"/>
      <c r="N235" s="401"/>
      <c r="O235" s="401"/>
      <c r="P235" s="401"/>
      <c r="Q235" s="401"/>
      <c r="R235" s="401"/>
      <c r="S235" s="401"/>
      <c r="T235" s="401"/>
      <c r="U235" s="401"/>
      <c r="V235" s="401"/>
      <c r="W235" s="401"/>
      <c r="X235" s="401"/>
      <c r="Y235" s="401"/>
      <c r="Z235" s="401"/>
      <c r="AA235" s="401"/>
      <c r="AB235" s="401"/>
      <c r="AC235" s="401"/>
      <c r="AD235" s="401"/>
      <c r="AE235" s="401"/>
      <c r="AF235" s="401"/>
      <c r="AG235" s="401"/>
      <c r="AH235" s="401"/>
      <c r="AI235" s="401"/>
      <c r="AJ235" s="401"/>
      <c r="AK235" s="401"/>
      <c r="AL235" s="401"/>
      <c r="AM235" s="401"/>
      <c r="AN235" s="401"/>
      <c r="AO235" s="401"/>
      <c r="AP235" s="401"/>
      <c r="AQ235" s="401"/>
      <c r="AR235" s="401"/>
      <c r="AS235" s="401"/>
      <c r="AT235" s="401"/>
      <c r="AU235" s="401"/>
      <c r="AV235" s="401"/>
      <c r="AW235" s="401"/>
      <c r="AX235" s="403"/>
      <c r="AY235" s="403"/>
      <c r="AZ235" s="403"/>
      <c r="BA235" s="403"/>
      <c r="BB235" s="403"/>
      <c r="BC235" s="403"/>
      <c r="BD235" s="403"/>
      <c r="BE235" s="403"/>
      <c r="BF235" s="403"/>
      <c r="BG235" s="403"/>
      <c r="BH235" s="403"/>
      <c r="BI235" s="403"/>
      <c r="BJ235" s="403"/>
      <c r="BK235" s="403"/>
      <c r="BL235" s="403"/>
      <c r="BM235" s="403"/>
      <c r="BN235" s="403"/>
      <c r="BO235" s="403"/>
      <c r="BP235" s="403"/>
      <c r="BQ235" s="403"/>
      <c r="BR235" s="403"/>
      <c r="BS235" s="403"/>
      <c r="BT235" s="403"/>
      <c r="BU235" s="403"/>
      <c r="BV235" s="403"/>
      <c r="BW235" s="403"/>
      <c r="BX235" s="403"/>
      <c r="BY235" s="403"/>
      <c r="BZ235" s="403"/>
      <c r="CA235" s="403"/>
      <c r="CB235" s="403"/>
      <c r="CC235" s="403"/>
      <c r="CD235" s="403"/>
    </row>
    <row r="236" spans="1:82" ht="30.75" customHeight="1">
      <c r="A236" s="400"/>
      <c r="B236" s="399"/>
      <c r="C236" s="400"/>
      <c r="D236" s="400"/>
      <c r="E236" s="401"/>
      <c r="F236" s="401"/>
      <c r="G236" s="401"/>
      <c r="H236" s="401"/>
      <c r="I236" s="401"/>
      <c r="J236" s="401"/>
      <c r="K236" s="401"/>
      <c r="L236" s="401"/>
      <c r="M236" s="401"/>
      <c r="N236" s="401"/>
      <c r="O236" s="401"/>
      <c r="P236" s="401"/>
      <c r="Q236" s="401"/>
      <c r="R236" s="401"/>
      <c r="S236" s="401"/>
      <c r="T236" s="401"/>
      <c r="U236" s="401"/>
      <c r="V236" s="401"/>
      <c r="W236" s="401"/>
      <c r="X236" s="401"/>
      <c r="Y236" s="401"/>
      <c r="Z236" s="401"/>
      <c r="AA236" s="401"/>
      <c r="AB236" s="401"/>
      <c r="AC236" s="401"/>
      <c r="AD236" s="401"/>
      <c r="AE236" s="401"/>
      <c r="AF236" s="401"/>
      <c r="AG236" s="401"/>
      <c r="AH236" s="401"/>
      <c r="AI236" s="401"/>
      <c r="AJ236" s="401"/>
      <c r="AK236" s="401"/>
      <c r="AL236" s="401"/>
      <c r="AM236" s="401"/>
      <c r="AN236" s="401"/>
      <c r="AO236" s="401"/>
      <c r="AP236" s="401"/>
      <c r="AQ236" s="401"/>
      <c r="AR236" s="401"/>
      <c r="AS236" s="401"/>
      <c r="AT236" s="401"/>
      <c r="AU236" s="401"/>
      <c r="AV236" s="401"/>
      <c r="AW236" s="401"/>
      <c r="AX236" s="403"/>
      <c r="AY236" s="403"/>
      <c r="AZ236" s="403"/>
      <c r="BA236" s="403"/>
      <c r="BB236" s="403"/>
      <c r="BC236" s="403"/>
      <c r="BD236" s="403"/>
      <c r="BE236" s="403"/>
      <c r="BF236" s="403"/>
      <c r="BG236" s="403"/>
      <c r="BH236" s="403"/>
      <c r="BI236" s="403"/>
      <c r="BJ236" s="403"/>
      <c r="BK236" s="403"/>
      <c r="BL236" s="403"/>
      <c r="BM236" s="403"/>
      <c r="BN236" s="403"/>
      <c r="BO236" s="403"/>
      <c r="BP236" s="403"/>
      <c r="BQ236" s="403"/>
      <c r="BR236" s="403"/>
      <c r="BS236" s="403"/>
      <c r="BT236" s="403"/>
      <c r="BU236" s="403"/>
      <c r="BV236" s="403"/>
      <c r="BW236" s="403"/>
      <c r="BX236" s="403"/>
      <c r="BY236" s="403"/>
      <c r="BZ236" s="403"/>
      <c r="CA236" s="403"/>
      <c r="CB236" s="403"/>
      <c r="CC236" s="403"/>
      <c r="CD236" s="403"/>
    </row>
    <row r="237" spans="1:82" ht="30.75" customHeight="1">
      <c r="A237" s="400"/>
      <c r="B237" s="399"/>
      <c r="C237" s="400"/>
      <c r="D237" s="400"/>
      <c r="E237" s="401"/>
      <c r="F237" s="401"/>
      <c r="G237" s="401"/>
      <c r="H237" s="401"/>
      <c r="I237" s="401"/>
      <c r="J237" s="401"/>
      <c r="K237" s="401"/>
      <c r="L237" s="401"/>
      <c r="M237" s="401"/>
      <c r="N237" s="401"/>
      <c r="O237" s="401"/>
      <c r="P237" s="401"/>
      <c r="Q237" s="401"/>
      <c r="R237" s="401"/>
      <c r="S237" s="401"/>
      <c r="T237" s="401"/>
      <c r="U237" s="401"/>
      <c r="V237" s="401"/>
      <c r="W237" s="401"/>
      <c r="X237" s="401"/>
      <c r="Y237" s="401"/>
      <c r="Z237" s="401"/>
      <c r="AA237" s="401"/>
      <c r="AB237" s="401"/>
      <c r="AC237" s="401"/>
      <c r="AD237" s="401"/>
      <c r="AE237" s="401"/>
      <c r="AF237" s="401"/>
      <c r="AG237" s="401"/>
      <c r="AH237" s="401"/>
      <c r="AI237" s="401"/>
      <c r="AJ237" s="401"/>
      <c r="AK237" s="401"/>
      <c r="AL237" s="401"/>
      <c r="AM237" s="401"/>
      <c r="AN237" s="401"/>
      <c r="AO237" s="401"/>
      <c r="AP237" s="401"/>
      <c r="AQ237" s="401"/>
      <c r="AR237" s="401"/>
      <c r="AS237" s="401"/>
      <c r="AT237" s="401"/>
      <c r="AU237" s="401"/>
      <c r="AV237" s="401"/>
      <c r="AW237" s="401"/>
      <c r="AX237" s="403"/>
      <c r="AY237" s="403"/>
      <c r="AZ237" s="403"/>
      <c r="BA237" s="403"/>
      <c r="BB237" s="403"/>
      <c r="BC237" s="403"/>
      <c r="BD237" s="403"/>
      <c r="BE237" s="403"/>
      <c r="BF237" s="403"/>
      <c r="BG237" s="403"/>
      <c r="BH237" s="403"/>
      <c r="BI237" s="403"/>
      <c r="BJ237" s="403"/>
      <c r="BK237" s="403"/>
      <c r="BL237" s="403"/>
      <c r="BM237" s="403"/>
      <c r="BN237" s="403"/>
      <c r="BO237" s="403"/>
      <c r="BP237" s="403"/>
      <c r="BQ237" s="403"/>
      <c r="BR237" s="403"/>
      <c r="BS237" s="403"/>
      <c r="BT237" s="403"/>
      <c r="BU237" s="403"/>
      <c r="BV237" s="403"/>
      <c r="BW237" s="403"/>
      <c r="BX237" s="403"/>
      <c r="BY237" s="403"/>
      <c r="BZ237" s="403"/>
      <c r="CA237" s="403"/>
      <c r="CB237" s="403"/>
      <c r="CC237" s="403"/>
      <c r="CD237" s="403"/>
    </row>
    <row r="238" spans="1:82" ht="30.75" customHeight="1">
      <c r="A238" s="400"/>
      <c r="B238" s="399"/>
      <c r="C238" s="400"/>
      <c r="D238" s="400"/>
      <c r="E238" s="401"/>
      <c r="F238" s="401"/>
      <c r="G238" s="401"/>
      <c r="H238" s="401"/>
      <c r="I238" s="401"/>
      <c r="J238" s="401"/>
      <c r="K238" s="401"/>
      <c r="L238" s="401"/>
      <c r="M238" s="401"/>
      <c r="N238" s="401"/>
      <c r="O238" s="401"/>
      <c r="P238" s="401"/>
      <c r="Q238" s="401"/>
      <c r="R238" s="401"/>
      <c r="S238" s="401"/>
      <c r="T238" s="401"/>
      <c r="U238" s="401"/>
      <c r="V238" s="401"/>
      <c r="W238" s="401"/>
      <c r="X238" s="401"/>
      <c r="Y238" s="401"/>
      <c r="Z238" s="401"/>
      <c r="AA238" s="401"/>
      <c r="AB238" s="401"/>
      <c r="AC238" s="401"/>
      <c r="AD238" s="401"/>
      <c r="AE238" s="401"/>
      <c r="AF238" s="401"/>
      <c r="AG238" s="401"/>
      <c r="AH238" s="401"/>
      <c r="AI238" s="401"/>
      <c r="AJ238" s="401"/>
      <c r="AK238" s="401"/>
      <c r="AL238" s="401"/>
      <c r="AM238" s="401"/>
      <c r="AN238" s="401"/>
      <c r="AO238" s="401"/>
      <c r="AP238" s="401"/>
      <c r="AQ238" s="401"/>
      <c r="AR238" s="401"/>
      <c r="AS238" s="401"/>
      <c r="AT238" s="401"/>
      <c r="AU238" s="401"/>
      <c r="AV238" s="401"/>
      <c r="AW238" s="401"/>
      <c r="AX238" s="403"/>
      <c r="AY238" s="403"/>
      <c r="AZ238" s="403"/>
      <c r="BA238" s="403"/>
      <c r="BB238" s="403"/>
      <c r="BC238" s="403"/>
      <c r="BD238" s="403"/>
      <c r="BE238" s="403"/>
      <c r="BF238" s="403"/>
      <c r="BG238" s="403"/>
      <c r="BH238" s="403"/>
      <c r="BI238" s="403"/>
      <c r="BJ238" s="403"/>
      <c r="BK238" s="403"/>
      <c r="BL238" s="403"/>
      <c r="BM238" s="403"/>
      <c r="BN238" s="403"/>
      <c r="BO238" s="403"/>
      <c r="BP238" s="403"/>
      <c r="BQ238" s="403"/>
      <c r="BR238" s="403"/>
      <c r="BS238" s="403"/>
      <c r="BT238" s="403"/>
      <c r="BU238" s="403"/>
      <c r="BV238" s="403"/>
      <c r="BW238" s="403"/>
      <c r="BX238" s="403"/>
      <c r="BY238" s="403"/>
      <c r="BZ238" s="403"/>
      <c r="CA238" s="403"/>
      <c r="CB238" s="403"/>
      <c r="CC238" s="403"/>
      <c r="CD238" s="403"/>
    </row>
    <row r="239" spans="1:82" ht="15.75" customHeight="1"/>
    <row r="240" spans="1:82"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CK32" xr:uid="{00000000-0009-0000-0000-000001000000}">
    <filterColumn colId="0" showButton="0"/>
    <filterColumn colId="1" showButton="0"/>
    <filterColumn colId="2" showButton="0"/>
    <filterColumn colId="3" showButton="0"/>
    <filterColumn colId="4" showButton="0"/>
    <filterColumn colId="6" showButton="0"/>
    <filterColumn colId="7" showButton="0"/>
    <filterColumn colId="9" showButton="0"/>
    <filterColumn colId="10" showButton="0"/>
    <filterColumn colId="12" showButton="0"/>
    <filterColumn colId="13" showButton="0"/>
    <filterColumn colId="17" showButton="0"/>
    <filterColumn colId="18" showButton="0"/>
    <filterColumn colId="20" showButton="0"/>
    <filterColumn colId="21" showButton="0"/>
    <filterColumn colId="25" showButton="0"/>
    <filterColumn colId="26" showButton="0"/>
    <filterColumn colId="28" showButton="0"/>
    <filterColumn colId="29" showButton="0"/>
    <filterColumn colId="33" showButton="0"/>
    <filterColumn colId="34" showButton="0"/>
    <filterColumn colId="36" showButton="0"/>
    <filterColumn colId="37" showButton="0"/>
    <filterColumn colId="41" showButton="0"/>
    <filterColumn colId="42" showButton="0"/>
    <filterColumn colId="44" showButton="0"/>
    <filterColumn colId="45" showButton="0"/>
    <filterColumn colId="49" showButton="0"/>
    <filterColumn colId="50" showButton="0"/>
    <filterColumn colId="51" showButton="0"/>
    <filterColumn colId="52" showButton="0"/>
    <filterColumn colId="54" showButton="0"/>
    <filterColumn colId="55" showButton="0"/>
    <filterColumn colId="57" showButton="0"/>
    <filterColumn colId="58" showButton="0"/>
    <filterColumn colId="61" showButton="0"/>
    <filterColumn colId="62" showButton="0"/>
    <filterColumn colId="64" showButton="0"/>
    <filterColumn colId="65" showButton="0"/>
    <filterColumn colId="68" showButton="0"/>
    <filterColumn colId="69" showButton="0"/>
    <filterColumn colId="71" showButton="0"/>
    <filterColumn colId="72" showButton="0"/>
    <filterColumn colId="78" showButton="0"/>
    <filterColumn colId="79" showButton="0"/>
    <filterColumn colId="82" showButton="0"/>
    <filterColumn colId="83" showButton="0"/>
    <filterColumn colId="85" showButton="0"/>
    <filterColumn colId="86" showButton="0"/>
  </autoFilter>
  <mergeCells count="112">
    <mergeCell ref="X13:X14"/>
    <mergeCell ref="Y13:Y14"/>
    <mergeCell ref="A13:A20"/>
    <mergeCell ref="B13:B14"/>
    <mergeCell ref="C13:C14"/>
    <mergeCell ref="B17:B18"/>
    <mergeCell ref="C17:C18"/>
    <mergeCell ref="B6:B7"/>
    <mergeCell ref="C6:C7"/>
    <mergeCell ref="BG3:BG4"/>
    <mergeCell ref="BH3:BH4"/>
    <mergeCell ref="A21:A26"/>
    <mergeCell ref="E35:BC35"/>
    <mergeCell ref="S3:S4"/>
    <mergeCell ref="T3:T4"/>
    <mergeCell ref="Z3:Z4"/>
    <mergeCell ref="AA3:AA4"/>
    <mergeCell ref="AB3:AB4"/>
    <mergeCell ref="AC3:AC4"/>
    <mergeCell ref="AD3:AD4"/>
    <mergeCell ref="AZ3:AZ4"/>
    <mergeCell ref="BA3:BA4"/>
    <mergeCell ref="AG3:AG4"/>
    <mergeCell ref="AH3:AH4"/>
    <mergeCell ref="AI3:AI4"/>
    <mergeCell ref="AJ3:AJ4"/>
    <mergeCell ref="AO3:AO4"/>
    <mergeCell ref="AX3:AX4"/>
    <mergeCell ref="AY3:AY4"/>
    <mergeCell ref="A3:A12"/>
    <mergeCell ref="B3:B4"/>
    <mergeCell ref="C3:C4"/>
    <mergeCell ref="D3:D4"/>
    <mergeCell ref="AY13:AY14"/>
    <mergeCell ref="AZ13:AZ14"/>
    <mergeCell ref="BA13:BA14"/>
    <mergeCell ref="AY15:AY16"/>
    <mergeCell ref="AZ15:AZ16"/>
    <mergeCell ref="BB3:BB4"/>
    <mergeCell ref="BC3:BC4"/>
    <mergeCell ref="BD3:BD4"/>
    <mergeCell ref="BE3:BE4"/>
    <mergeCell ref="CI3:CI4"/>
    <mergeCell ref="CJ3:CJ4"/>
    <mergeCell ref="CK3:CK4"/>
    <mergeCell ref="BT1:BV1"/>
    <mergeCell ref="CA1:CC1"/>
    <mergeCell ref="CE1:CG1"/>
    <mergeCell ref="CH1:CJ1"/>
    <mergeCell ref="BT3:BT4"/>
    <mergeCell ref="BU3:BU4"/>
    <mergeCell ref="BV3:BV4"/>
    <mergeCell ref="BY3:BY4"/>
    <mergeCell ref="CA3:CA4"/>
    <mergeCell ref="CB3:CB4"/>
    <mergeCell ref="CC3:CC4"/>
    <mergeCell ref="CD3:CD4"/>
    <mergeCell ref="CF3:CF4"/>
    <mergeCell ref="CG3:CG4"/>
    <mergeCell ref="CH3:CH4"/>
    <mergeCell ref="AE3:AE4"/>
    <mergeCell ref="AF3:AF4"/>
    <mergeCell ref="Q1:Q2"/>
    <mergeCell ref="R3:R4"/>
    <mergeCell ref="A1:F1"/>
    <mergeCell ref="G1:I1"/>
    <mergeCell ref="J1:L1"/>
    <mergeCell ref="M1:O1"/>
    <mergeCell ref="P1:P2"/>
    <mergeCell ref="R1:T1"/>
    <mergeCell ref="L3:L4"/>
    <mergeCell ref="E3:E4"/>
    <mergeCell ref="F3:F4"/>
    <mergeCell ref="U1:W1"/>
    <mergeCell ref="X1:X2"/>
    <mergeCell ref="Y1:Y2"/>
    <mergeCell ref="Z1:AB1"/>
    <mergeCell ref="AC1:AE1"/>
    <mergeCell ref="AF1:AF2"/>
    <mergeCell ref="AG1:AG2"/>
    <mergeCell ref="AS1:AU1"/>
    <mergeCell ref="AX1:BB1"/>
    <mergeCell ref="AH1:AJ1"/>
    <mergeCell ref="AK1:AM1"/>
    <mergeCell ref="AN1:AN2"/>
    <mergeCell ref="AO1:AO2"/>
    <mergeCell ref="AP1:AR1"/>
    <mergeCell ref="AV1:AV2"/>
    <mergeCell ref="AO6:AO7"/>
    <mergeCell ref="BC1:BE1"/>
    <mergeCell ref="BF1:BH1"/>
    <mergeCell ref="BJ1:BL1"/>
    <mergeCell ref="BM1:BO1"/>
    <mergeCell ref="BQ1:BS1"/>
    <mergeCell ref="BW3:BW4"/>
    <mergeCell ref="BX3:BX4"/>
    <mergeCell ref="AW1:AW2"/>
    <mergeCell ref="AY6:AY7"/>
    <mergeCell ref="AZ6:AZ7"/>
    <mergeCell ref="BA6:BA7"/>
    <mergeCell ref="BR3:BR4"/>
    <mergeCell ref="BS3:BS4"/>
    <mergeCell ref="BK3:BK4"/>
    <mergeCell ref="BL3:BL4"/>
    <mergeCell ref="BM3:BM4"/>
    <mergeCell ref="BN3:BN4"/>
    <mergeCell ref="BO3:BO4"/>
    <mergeCell ref="BP3:BP4"/>
    <mergeCell ref="BQ3:BQ4"/>
    <mergeCell ref="BI3:BI4"/>
    <mergeCell ref="BJ3:BJ4"/>
    <mergeCell ref="BF3:BF4"/>
  </mergeCells>
  <conditionalFormatting sqref="L3">
    <cfRule type="cellIs" dxfId="1141" priority="1" operator="between">
      <formula>0</formula>
      <formula>0.3999</formula>
    </cfRule>
    <cfRule type="cellIs" dxfId="1140" priority="2" operator="between">
      <formula>0.4</formula>
      <formula>0.59</formula>
    </cfRule>
    <cfRule type="cellIs" dxfId="1139" priority="3" operator="between">
      <formula>0.6</formula>
      <formula>0.69</formula>
    </cfRule>
    <cfRule type="cellIs" dxfId="1138" priority="4" operator="between">
      <formula>0.7</formula>
      <formula>0.79</formula>
    </cfRule>
    <cfRule type="cellIs" dxfId="1137" priority="5" operator="between">
      <formula>0.8</formula>
      <formula>1</formula>
    </cfRule>
  </conditionalFormatting>
  <conditionalFormatting sqref="L5:L26">
    <cfRule type="cellIs" dxfId="1136" priority="6" operator="between">
      <formula>0</formula>
      <formula>0.3999</formula>
    </cfRule>
    <cfRule type="cellIs" dxfId="1135" priority="7" operator="between">
      <formula>0.4</formula>
      <formula>0.59</formula>
    </cfRule>
    <cfRule type="cellIs" dxfId="1134" priority="8" operator="between">
      <formula>0.6</formula>
      <formula>0.69</formula>
    </cfRule>
    <cfRule type="cellIs" dxfId="1133" priority="9" operator="between">
      <formula>0.7</formula>
      <formula>0.79</formula>
    </cfRule>
    <cfRule type="cellIs" dxfId="1132" priority="10" operator="between">
      <formula>0.8</formula>
      <formula>1</formula>
    </cfRule>
  </conditionalFormatting>
  <conditionalFormatting sqref="O3">
    <cfRule type="cellIs" dxfId="1131" priority="11" operator="between">
      <formula>0</formula>
      <formula>0.3999</formula>
    </cfRule>
    <cfRule type="cellIs" dxfId="1130" priority="12" operator="between">
      <formula>0.4</formula>
      <formula>0.59</formula>
    </cfRule>
    <cfRule type="cellIs" dxfId="1129" priority="13" operator="between">
      <formula>0.6</formula>
      <formula>0.69</formula>
    </cfRule>
    <cfRule type="cellIs" dxfId="1128" priority="14" operator="between">
      <formula>0.7</formula>
      <formula>0.79</formula>
    </cfRule>
    <cfRule type="cellIs" dxfId="1127" priority="15" operator="between">
      <formula>0.8</formula>
      <formula>1</formula>
    </cfRule>
  </conditionalFormatting>
  <conditionalFormatting sqref="O5:O26">
    <cfRule type="cellIs" dxfId="1126" priority="16" operator="between">
      <formula>0</formula>
      <formula>0.3999</formula>
    </cfRule>
    <cfRule type="cellIs" dxfId="1125" priority="17" operator="between">
      <formula>0.4</formula>
      <formula>0.59</formula>
    </cfRule>
    <cfRule type="cellIs" dxfId="1124" priority="18" operator="between">
      <formula>0.6</formula>
      <formula>0.69</formula>
    </cfRule>
    <cfRule type="cellIs" dxfId="1123" priority="19" operator="between">
      <formula>0.7</formula>
      <formula>0.79</formula>
    </cfRule>
    <cfRule type="cellIs" dxfId="1122" priority="20" operator="between">
      <formula>0.8</formula>
      <formula>1</formula>
    </cfRule>
  </conditionalFormatting>
  <conditionalFormatting sqref="T3">
    <cfRule type="cellIs" dxfId="1121" priority="21" operator="between">
      <formula>0</formula>
      <formula>0.3999</formula>
    </cfRule>
    <cfRule type="cellIs" dxfId="1120" priority="22" operator="between">
      <formula>0.4</formula>
      <formula>0.59</formula>
    </cfRule>
    <cfRule type="cellIs" dxfId="1119" priority="23" operator="between">
      <formula>0.6</formula>
      <formula>0.69</formula>
    </cfRule>
    <cfRule type="cellIs" dxfId="1118" priority="24" operator="between">
      <formula>0.7</formula>
      <formula>0.79</formula>
    </cfRule>
    <cfRule type="cellIs" dxfId="1117" priority="25" operator="between">
      <formula>0.8</formula>
      <formula>1</formula>
    </cfRule>
  </conditionalFormatting>
  <conditionalFormatting sqref="T5:T26">
    <cfRule type="cellIs" dxfId="1116" priority="26" operator="between">
      <formula>0</formula>
      <formula>0.3999</formula>
    </cfRule>
    <cfRule type="cellIs" dxfId="1115" priority="27" operator="between">
      <formula>0.4</formula>
      <formula>0.59</formula>
    </cfRule>
    <cfRule type="cellIs" dxfId="1114" priority="28" operator="between">
      <formula>0.6</formula>
      <formula>0.69</formula>
    </cfRule>
    <cfRule type="cellIs" dxfId="1113" priority="29" operator="between">
      <formula>0.7</formula>
      <formula>0.79</formula>
    </cfRule>
    <cfRule type="cellIs" dxfId="1112" priority="30" operator="between">
      <formula>0.8</formula>
      <formula>1</formula>
    </cfRule>
  </conditionalFormatting>
  <conditionalFormatting sqref="W3">
    <cfRule type="cellIs" dxfId="1111" priority="31" operator="between">
      <formula>0</formula>
      <formula>0.3999</formula>
    </cfRule>
    <cfRule type="cellIs" dxfId="1110" priority="32" operator="between">
      <formula>0.4</formula>
      <formula>0.59</formula>
    </cfRule>
    <cfRule type="cellIs" dxfId="1109" priority="33" operator="between">
      <formula>0.6</formula>
      <formula>0.69</formula>
    </cfRule>
    <cfRule type="cellIs" dxfId="1108" priority="34" operator="between">
      <formula>0.7</formula>
      <formula>0.79</formula>
    </cfRule>
    <cfRule type="cellIs" dxfId="1107" priority="35" operator="between">
      <formula>0.8</formula>
      <formula>1</formula>
    </cfRule>
  </conditionalFormatting>
  <conditionalFormatting sqref="W5:W26">
    <cfRule type="cellIs" dxfId="1106" priority="36" operator="between">
      <formula>0</formula>
      <formula>0.3999</formula>
    </cfRule>
    <cfRule type="cellIs" dxfId="1105" priority="37" operator="between">
      <formula>0.4</formula>
      <formula>0.59</formula>
    </cfRule>
    <cfRule type="cellIs" dxfId="1104" priority="38" operator="between">
      <formula>0.6</formula>
      <formula>0.69</formula>
    </cfRule>
    <cfRule type="cellIs" dxfId="1103" priority="39" operator="between">
      <formula>0.7</formula>
      <formula>0.79</formula>
    </cfRule>
    <cfRule type="cellIs" dxfId="1102" priority="40" operator="between">
      <formula>0.8</formula>
      <formula>1</formula>
    </cfRule>
  </conditionalFormatting>
  <conditionalFormatting sqref="AB3">
    <cfRule type="cellIs" dxfId="1101" priority="41" operator="between">
      <formula>0</formula>
      <formula>0.3999</formula>
    </cfRule>
    <cfRule type="cellIs" dxfId="1100" priority="42" operator="between">
      <formula>0.4</formula>
      <formula>0.59</formula>
    </cfRule>
    <cfRule type="cellIs" dxfId="1099" priority="43" operator="between">
      <formula>0.6</formula>
      <formula>0.69</formula>
    </cfRule>
    <cfRule type="cellIs" dxfId="1098" priority="44" operator="between">
      <formula>0.7</formula>
      <formula>0.79</formula>
    </cfRule>
    <cfRule type="cellIs" dxfId="1097" priority="45" operator="between">
      <formula>0.8</formula>
      <formula>1</formula>
    </cfRule>
  </conditionalFormatting>
  <conditionalFormatting sqref="AB5:AB26">
    <cfRule type="cellIs" dxfId="1096" priority="46" operator="between">
      <formula>0</formula>
      <formula>0.3999</formula>
    </cfRule>
    <cfRule type="cellIs" dxfId="1095" priority="47" operator="between">
      <formula>0.4</formula>
      <formula>0.59</formula>
    </cfRule>
    <cfRule type="cellIs" dxfId="1094" priority="48" operator="between">
      <formula>0.6</formula>
      <formula>0.69</formula>
    </cfRule>
    <cfRule type="cellIs" dxfId="1093" priority="49" operator="between">
      <formula>0.7</formula>
      <formula>0.79</formula>
    </cfRule>
    <cfRule type="cellIs" dxfId="1092" priority="50" operator="between">
      <formula>0.8</formula>
      <formula>1</formula>
    </cfRule>
  </conditionalFormatting>
  <conditionalFormatting sqref="AE3">
    <cfRule type="cellIs" dxfId="1091" priority="51" operator="between">
      <formula>0</formula>
      <formula>0.3999</formula>
    </cfRule>
    <cfRule type="cellIs" dxfId="1090" priority="52" operator="between">
      <formula>0.4</formula>
      <formula>0.59</formula>
    </cfRule>
    <cfRule type="cellIs" dxfId="1089" priority="53" operator="between">
      <formula>0.6</formula>
      <formula>0.69</formula>
    </cfRule>
    <cfRule type="cellIs" dxfId="1088" priority="54" operator="between">
      <formula>0.7</formula>
      <formula>0.79</formula>
    </cfRule>
    <cfRule type="cellIs" dxfId="1087" priority="55" operator="between">
      <formula>0.8</formula>
      <formula>1</formula>
    </cfRule>
  </conditionalFormatting>
  <conditionalFormatting sqref="AE5:AE26">
    <cfRule type="cellIs" dxfId="1086" priority="56" operator="between">
      <formula>0</formula>
      <formula>0.3999</formula>
    </cfRule>
    <cfRule type="cellIs" dxfId="1085" priority="57" operator="between">
      <formula>0.4</formula>
      <formula>0.59</formula>
    </cfRule>
    <cfRule type="cellIs" dxfId="1084" priority="58" operator="between">
      <formula>0.6</formula>
      <formula>0.69</formula>
    </cfRule>
    <cfRule type="cellIs" dxfId="1083" priority="59" operator="between">
      <formula>0.7</formula>
      <formula>0.79</formula>
    </cfRule>
    <cfRule type="cellIs" dxfId="1082" priority="60" operator="between">
      <formula>0.8</formula>
      <formula>1</formula>
    </cfRule>
  </conditionalFormatting>
  <conditionalFormatting sqref="AJ3">
    <cfRule type="cellIs" dxfId="1081" priority="61" operator="between">
      <formula>0</formula>
      <formula>0.3999</formula>
    </cfRule>
    <cfRule type="cellIs" dxfId="1080" priority="62" operator="between">
      <formula>0.4</formula>
      <formula>0.59</formula>
    </cfRule>
    <cfRule type="cellIs" dxfId="1079" priority="63" operator="between">
      <formula>0.6</formula>
      <formula>0.69</formula>
    </cfRule>
    <cfRule type="cellIs" dxfId="1078" priority="64" operator="between">
      <formula>0.7</formula>
      <formula>0.79</formula>
    </cfRule>
    <cfRule type="cellIs" dxfId="1077" priority="65" operator="between">
      <formula>0.8</formula>
      <formula>1</formula>
    </cfRule>
  </conditionalFormatting>
  <conditionalFormatting sqref="AJ5:AJ26">
    <cfRule type="cellIs" dxfId="1076" priority="66" operator="between">
      <formula>0</formula>
      <formula>0.3999</formula>
    </cfRule>
    <cfRule type="cellIs" dxfId="1075" priority="67" operator="between">
      <formula>0.4</formula>
      <formula>0.59</formula>
    </cfRule>
    <cfRule type="cellIs" dxfId="1074" priority="68" operator="between">
      <formula>0.6</formula>
      <formula>0.69</formula>
    </cfRule>
    <cfRule type="cellIs" dxfId="1073" priority="69" operator="between">
      <formula>0.7</formula>
      <formula>0.79</formula>
    </cfRule>
    <cfRule type="cellIs" dxfId="1072" priority="70" operator="between">
      <formula>0.8</formula>
      <formula>1</formula>
    </cfRule>
  </conditionalFormatting>
  <conditionalFormatting sqref="AM3">
    <cfRule type="cellIs" dxfId="1071" priority="71" operator="between">
      <formula>0</formula>
      <formula>0.3999</formula>
    </cfRule>
    <cfRule type="cellIs" dxfId="1070" priority="72" operator="between">
      <formula>0.4</formula>
      <formula>0.59</formula>
    </cfRule>
    <cfRule type="cellIs" dxfId="1069" priority="73" operator="between">
      <formula>0.6</formula>
      <formula>0.69</formula>
    </cfRule>
    <cfRule type="cellIs" dxfId="1068" priority="74" operator="between">
      <formula>0.7</formula>
      <formula>0.79</formula>
    </cfRule>
    <cfRule type="cellIs" dxfId="1067" priority="75" operator="between">
      <formula>0.8</formula>
      <formula>1</formula>
    </cfRule>
  </conditionalFormatting>
  <conditionalFormatting sqref="AM5:AM26">
    <cfRule type="cellIs" dxfId="1066" priority="76" operator="between">
      <formula>0</formula>
      <formula>0.3999</formula>
    </cfRule>
    <cfRule type="cellIs" dxfId="1065" priority="77" operator="between">
      <formula>0.4</formula>
      <formula>0.59</formula>
    </cfRule>
    <cfRule type="cellIs" dxfId="1064" priority="78" operator="between">
      <formula>0.6</formula>
      <formula>0.69</formula>
    </cfRule>
    <cfRule type="cellIs" dxfId="1063" priority="79" operator="between">
      <formula>0.7</formula>
      <formula>0.79</formula>
    </cfRule>
    <cfRule type="cellIs" dxfId="1062" priority="80" operator="between">
      <formula>0.8</formula>
      <formula>1</formula>
    </cfRule>
  </conditionalFormatting>
  <conditionalFormatting sqref="AR3">
    <cfRule type="cellIs" dxfId="1061" priority="81" operator="between">
      <formula>0</formula>
      <formula>0.3999</formula>
    </cfRule>
    <cfRule type="cellIs" dxfId="1060" priority="82" operator="between">
      <formula>0.4</formula>
      <formula>0.59</formula>
    </cfRule>
    <cfRule type="cellIs" dxfId="1059" priority="83" operator="between">
      <formula>0.6</formula>
      <formula>0.69</formula>
    </cfRule>
    <cfRule type="cellIs" dxfId="1058" priority="84" operator="between">
      <formula>0.7</formula>
      <formula>0.79</formula>
    </cfRule>
    <cfRule type="cellIs" dxfId="1057" priority="85" operator="between">
      <formula>0.8</formula>
      <formula>1</formula>
    </cfRule>
  </conditionalFormatting>
  <conditionalFormatting sqref="AR5:AR26">
    <cfRule type="cellIs" dxfId="1056" priority="86" operator="between">
      <formula>0</formula>
      <formula>0.3999</formula>
    </cfRule>
    <cfRule type="cellIs" dxfId="1055" priority="87" operator="between">
      <formula>0.4</formula>
      <formula>0.59</formula>
    </cfRule>
    <cfRule type="cellIs" dxfId="1054" priority="88" operator="between">
      <formula>0.6</formula>
      <formula>0.69</formula>
    </cfRule>
    <cfRule type="cellIs" dxfId="1053" priority="89" operator="between">
      <formula>0.7</formula>
      <formula>0.79</formula>
    </cfRule>
    <cfRule type="cellIs" dxfId="1052" priority="90" operator="between">
      <formula>0.8</formula>
      <formula>1</formula>
    </cfRule>
  </conditionalFormatting>
  <conditionalFormatting sqref="AU3">
    <cfRule type="cellIs" dxfId="1051" priority="91" operator="between">
      <formula>0</formula>
      <formula>0.3999</formula>
    </cfRule>
    <cfRule type="cellIs" dxfId="1050" priority="92" operator="between">
      <formula>0.4</formula>
      <formula>0.59</formula>
    </cfRule>
    <cfRule type="cellIs" dxfId="1049" priority="93" operator="between">
      <formula>0.6</formula>
      <formula>0.69</formula>
    </cfRule>
    <cfRule type="cellIs" dxfId="1048" priority="94" operator="between">
      <formula>0.7</formula>
      <formula>0.79</formula>
    </cfRule>
    <cfRule type="cellIs" dxfId="1047" priority="95" operator="between">
      <formula>0.8</formula>
      <formula>1</formula>
    </cfRule>
  </conditionalFormatting>
  <conditionalFormatting sqref="AU5:AU26">
    <cfRule type="cellIs" dxfId="1046" priority="96" operator="between">
      <formula>0</formula>
      <formula>0.3999</formula>
    </cfRule>
    <cfRule type="cellIs" dxfId="1045" priority="97" operator="between">
      <formula>0.4</formula>
      <formula>0.59</formula>
    </cfRule>
    <cfRule type="cellIs" dxfId="1044" priority="98" operator="between">
      <formula>0.6</formula>
      <formula>0.69</formula>
    </cfRule>
    <cfRule type="cellIs" dxfId="1043" priority="99" operator="between">
      <formula>0.7</formula>
      <formula>0.79</formula>
    </cfRule>
    <cfRule type="cellIs" dxfId="1042" priority="100" operator="between">
      <formula>0.8</formula>
      <formula>1</formula>
    </cfRule>
  </conditionalFormatting>
  <conditionalFormatting sqref="BE3">
    <cfRule type="cellIs" dxfId="1041" priority="101" operator="between">
      <formula>0</formula>
      <formula>0.3999</formula>
    </cfRule>
    <cfRule type="cellIs" dxfId="1040" priority="102" operator="between">
      <formula>0.4</formula>
      <formula>0.59</formula>
    </cfRule>
    <cfRule type="cellIs" dxfId="1039" priority="103" operator="between">
      <formula>0.6</formula>
      <formula>0.69</formula>
    </cfRule>
    <cfRule type="cellIs" dxfId="1038" priority="104" operator="between">
      <formula>0.7</formula>
      <formula>0.79</formula>
    </cfRule>
    <cfRule type="cellIs" dxfId="1037" priority="105" operator="between">
      <formula>0.8</formula>
      <formula>1</formula>
    </cfRule>
  </conditionalFormatting>
  <conditionalFormatting sqref="BE5:BE26 BH5:BH26">
    <cfRule type="cellIs" dxfId="1036" priority="106" operator="between">
      <formula>0</formula>
      <formula>0.3999</formula>
    </cfRule>
    <cfRule type="cellIs" dxfId="1035" priority="107" operator="between">
      <formula>0.4</formula>
      <formula>0.59</formula>
    </cfRule>
    <cfRule type="cellIs" dxfId="1034" priority="108" operator="between">
      <formula>0.6</formula>
      <formula>0.69</formula>
    </cfRule>
    <cfRule type="cellIs" dxfId="1033" priority="109" operator="between">
      <formula>0.7</formula>
      <formula>0.79</formula>
    </cfRule>
    <cfRule type="cellIs" dxfId="1032" priority="110" operator="between">
      <formula>0.8</formula>
      <formula>1</formula>
    </cfRule>
  </conditionalFormatting>
  <conditionalFormatting sqref="BH3">
    <cfRule type="cellIs" dxfId="1031" priority="111" operator="between">
      <formula>0</formula>
      <formula>0.3999</formula>
    </cfRule>
    <cfRule type="cellIs" dxfId="1030" priority="112" operator="between">
      <formula>0.4</formula>
      <formula>0.59</formula>
    </cfRule>
    <cfRule type="cellIs" dxfId="1029" priority="113" operator="between">
      <formula>0.6</formula>
      <formula>0.69</formula>
    </cfRule>
    <cfRule type="cellIs" dxfId="1028" priority="114" operator="between">
      <formula>0.7</formula>
      <formula>0.79</formula>
    </cfRule>
    <cfRule type="cellIs" dxfId="1027" priority="115" operator="between">
      <formula>0.8</formula>
      <formula>1</formula>
    </cfRule>
  </conditionalFormatting>
  <conditionalFormatting sqref="BL3">
    <cfRule type="cellIs" dxfId="1026" priority="116" operator="between">
      <formula>0</formula>
      <formula>0.3999</formula>
    </cfRule>
    <cfRule type="cellIs" dxfId="1025" priority="117" operator="between">
      <formula>0.4</formula>
      <formula>0.59</formula>
    </cfRule>
    <cfRule type="cellIs" dxfId="1024" priority="118" operator="between">
      <formula>0.6</formula>
      <formula>0.69</formula>
    </cfRule>
    <cfRule type="cellIs" dxfId="1023" priority="119" operator="between">
      <formula>0.7</formula>
      <formula>0.79</formula>
    </cfRule>
    <cfRule type="cellIs" dxfId="1022" priority="120" operator="between">
      <formula>0.8</formula>
      <formula>1</formula>
    </cfRule>
  </conditionalFormatting>
  <conditionalFormatting sqref="BL5:BL6 BO5:BO6 BO8:BO26">
    <cfRule type="cellIs" dxfId="1021" priority="121" operator="between">
      <formula>0</formula>
      <formula>0.3999</formula>
    </cfRule>
    <cfRule type="cellIs" dxfId="1020" priority="122" operator="between">
      <formula>0.4</formula>
      <formula>0.59</formula>
    </cfRule>
    <cfRule type="cellIs" dxfId="1019" priority="123" operator="between">
      <formula>0.6</formula>
      <formula>0.69</formula>
    </cfRule>
    <cfRule type="cellIs" dxfId="1018" priority="124" operator="between">
      <formula>0.7</formula>
      <formula>0.79</formula>
    </cfRule>
    <cfRule type="cellIs" dxfId="1017" priority="125" operator="between">
      <formula>0.8</formula>
      <formula>1</formula>
    </cfRule>
  </conditionalFormatting>
  <conditionalFormatting sqref="BL8:BL26">
    <cfRule type="cellIs" dxfId="1016" priority="126" operator="between">
      <formula>0</formula>
      <formula>0.3999</formula>
    </cfRule>
    <cfRule type="cellIs" dxfId="1015" priority="127" operator="between">
      <formula>0.4</formula>
      <formula>0.59</formula>
    </cfRule>
    <cfRule type="cellIs" dxfId="1014" priority="128" operator="between">
      <formula>0.6</formula>
      <formula>0.69</formula>
    </cfRule>
    <cfRule type="cellIs" dxfId="1013" priority="129" operator="between">
      <formula>0.7</formula>
      <formula>0.79</formula>
    </cfRule>
    <cfRule type="cellIs" dxfId="1012" priority="130" operator="between">
      <formula>0.8</formula>
      <formula>1</formula>
    </cfRule>
  </conditionalFormatting>
  <conditionalFormatting sqref="BO3">
    <cfRule type="cellIs" dxfId="1011" priority="131" operator="between">
      <formula>0</formula>
      <formula>0.3999</formula>
    </cfRule>
    <cfRule type="cellIs" dxfId="1010" priority="132" operator="between">
      <formula>0.4</formula>
      <formula>0.59</formula>
    </cfRule>
    <cfRule type="cellIs" dxfId="1009" priority="133" operator="between">
      <formula>0.6</formula>
      <formula>0.69</formula>
    </cfRule>
    <cfRule type="cellIs" dxfId="1008" priority="134" operator="between">
      <formula>0.7</formula>
      <formula>0.79</formula>
    </cfRule>
    <cfRule type="cellIs" dxfId="1007" priority="135" operator="between">
      <formula>0.8</formula>
      <formula>1</formula>
    </cfRule>
  </conditionalFormatting>
  <conditionalFormatting sqref="BS3">
    <cfRule type="cellIs" dxfId="1006" priority="136" operator="between">
      <formula>0</formula>
      <formula>0.3999</formula>
    </cfRule>
    <cfRule type="cellIs" dxfId="1005" priority="137" operator="between">
      <formula>0.4</formula>
      <formula>0.59</formula>
    </cfRule>
    <cfRule type="cellIs" dxfId="1004" priority="138" operator="between">
      <formula>0.6</formula>
      <formula>0.69</formula>
    </cfRule>
    <cfRule type="cellIs" dxfId="1003" priority="139" operator="between">
      <formula>0.7</formula>
      <formula>0.79</formula>
    </cfRule>
    <cfRule type="cellIs" dxfId="1002" priority="140" operator="between">
      <formula>0.8</formula>
      <formula>1</formula>
    </cfRule>
  </conditionalFormatting>
  <conditionalFormatting sqref="BS5:BS6 BV5:BV6">
    <cfRule type="cellIs" dxfId="1001" priority="141" operator="between">
      <formula>0</formula>
      <formula>0.3999</formula>
    </cfRule>
    <cfRule type="cellIs" dxfId="1000" priority="142" operator="between">
      <formula>0.4</formula>
      <formula>0.59</formula>
    </cfRule>
    <cfRule type="cellIs" dxfId="999" priority="143" operator="between">
      <formula>0.6</formula>
      <formula>0.69</formula>
    </cfRule>
    <cfRule type="cellIs" dxfId="998" priority="144" operator="between">
      <formula>0.7</formula>
      <formula>0.79</formula>
    </cfRule>
    <cfRule type="cellIs" dxfId="997" priority="145" operator="between">
      <formula>0.8</formula>
      <formula>1</formula>
    </cfRule>
  </conditionalFormatting>
  <conditionalFormatting sqref="BS8:BS17 BV8:BV17">
    <cfRule type="cellIs" dxfId="996" priority="146" operator="between">
      <formula>0</formula>
      <formula>0.3999</formula>
    </cfRule>
    <cfRule type="cellIs" dxfId="995" priority="147" operator="between">
      <formula>0.4</formula>
      <formula>0.59</formula>
    </cfRule>
    <cfRule type="cellIs" dxfId="994" priority="148" operator="between">
      <formula>0.6</formula>
      <formula>0.69</formula>
    </cfRule>
    <cfRule type="cellIs" dxfId="993" priority="149" operator="between">
      <formula>0.7</formula>
      <formula>0.79</formula>
    </cfRule>
    <cfRule type="cellIs" dxfId="992" priority="150" operator="between">
      <formula>0.8</formula>
      <formula>1</formula>
    </cfRule>
  </conditionalFormatting>
  <conditionalFormatting sqref="BS19:BS26">
    <cfRule type="cellIs" dxfId="991" priority="151" operator="between">
      <formula>0</formula>
      <formula>0.3999</formula>
    </cfRule>
    <cfRule type="cellIs" dxfId="990" priority="152" operator="between">
      <formula>0.4</formula>
      <formula>0.59</formula>
    </cfRule>
    <cfRule type="cellIs" dxfId="989" priority="153" operator="between">
      <formula>0.6</formula>
      <formula>0.69</formula>
    </cfRule>
    <cfRule type="cellIs" dxfId="988" priority="154" operator="between">
      <formula>0.7</formula>
      <formula>0.79</formula>
    </cfRule>
    <cfRule type="cellIs" dxfId="987" priority="155" operator="between">
      <formula>0.8</formula>
      <formula>1</formula>
    </cfRule>
  </conditionalFormatting>
  <conditionalFormatting sqref="BV3">
    <cfRule type="cellIs" dxfId="986" priority="156" operator="between">
      <formula>0</formula>
      <formula>0.3999</formula>
    </cfRule>
    <cfRule type="cellIs" dxfId="985" priority="157" operator="between">
      <formula>0.4</formula>
      <formula>0.59</formula>
    </cfRule>
    <cfRule type="cellIs" dxfId="984" priority="158" operator="between">
      <formula>0.6</formula>
      <formula>0.69</formula>
    </cfRule>
    <cfRule type="cellIs" dxfId="983" priority="159" operator="between">
      <formula>0.7</formula>
      <formula>0.79</formula>
    </cfRule>
    <cfRule type="cellIs" dxfId="982" priority="160" operator="between">
      <formula>0.8</formula>
      <formula>1</formula>
    </cfRule>
  </conditionalFormatting>
  <conditionalFormatting sqref="BV19:BV26">
    <cfRule type="cellIs" dxfId="981" priority="161" operator="between">
      <formula>0</formula>
      <formula>0.3999</formula>
    </cfRule>
    <cfRule type="cellIs" dxfId="980" priority="162" operator="between">
      <formula>0.4</formula>
      <formula>0.59</formula>
    </cfRule>
    <cfRule type="cellIs" dxfId="979" priority="163" operator="between">
      <formula>0.6</formula>
      <formula>0.69</formula>
    </cfRule>
    <cfRule type="cellIs" dxfId="978" priority="164" operator="between">
      <formula>0.7</formula>
      <formula>0.79</formula>
    </cfRule>
    <cfRule type="cellIs" dxfId="977" priority="165" operator="between">
      <formula>0.8</formula>
      <formula>1</formula>
    </cfRule>
  </conditionalFormatting>
  <conditionalFormatting sqref="BZ3">
    <cfRule type="cellIs" dxfId="976" priority="166" operator="between">
      <formula>0</formula>
      <formula>0.3999</formula>
    </cfRule>
    <cfRule type="cellIs" dxfId="975" priority="167" operator="between">
      <formula>0.4</formula>
      <formula>0.59</formula>
    </cfRule>
    <cfRule type="cellIs" dxfId="974" priority="168" operator="between">
      <formula>0.6</formula>
      <formula>0.69</formula>
    </cfRule>
    <cfRule type="cellIs" dxfId="973" priority="169" operator="between">
      <formula>0.7</formula>
      <formula>0.79</formula>
    </cfRule>
    <cfRule type="cellIs" dxfId="972" priority="170" operator="between">
      <formula>0.8</formula>
      <formula>1</formula>
    </cfRule>
  </conditionalFormatting>
  <conditionalFormatting sqref="BZ5:BZ6 CC5:CC6 BZ8:BZ13 CC8:CC13">
    <cfRule type="cellIs" dxfId="971" priority="171" operator="between">
      <formula>0</formula>
      <formula>0.3999</formula>
    </cfRule>
    <cfRule type="cellIs" dxfId="970" priority="172" operator="between">
      <formula>0.4</formula>
      <formula>0.59</formula>
    </cfRule>
    <cfRule type="cellIs" dxfId="969" priority="173" operator="between">
      <formula>0.6</formula>
      <formula>0.69</formula>
    </cfRule>
    <cfRule type="cellIs" dxfId="968" priority="174" operator="between">
      <formula>0.7</formula>
      <formula>0.79</formula>
    </cfRule>
    <cfRule type="cellIs" dxfId="967" priority="175" operator="between">
      <formula>0.8</formula>
      <formula>1</formula>
    </cfRule>
  </conditionalFormatting>
  <conditionalFormatting sqref="BZ15:BZ17">
    <cfRule type="cellIs" dxfId="966" priority="176" operator="between">
      <formula>0</formula>
      <formula>0.3999</formula>
    </cfRule>
    <cfRule type="cellIs" dxfId="965" priority="177" operator="between">
      <formula>0.4</formula>
      <formula>0.59</formula>
    </cfRule>
    <cfRule type="cellIs" dxfId="964" priority="178" operator="between">
      <formula>0.6</formula>
      <formula>0.69</formula>
    </cfRule>
    <cfRule type="cellIs" dxfId="963" priority="179" operator="between">
      <formula>0.7</formula>
      <formula>0.79</formula>
    </cfRule>
    <cfRule type="cellIs" dxfId="962" priority="180" operator="between">
      <formula>0.8</formula>
      <formula>1</formula>
    </cfRule>
  </conditionalFormatting>
  <conditionalFormatting sqref="BZ19:BZ26">
    <cfRule type="cellIs" dxfId="961" priority="181" operator="between">
      <formula>0</formula>
      <formula>0.3999</formula>
    </cfRule>
    <cfRule type="cellIs" dxfId="960" priority="182" operator="between">
      <formula>0.4</formula>
      <formula>0.59</formula>
    </cfRule>
    <cfRule type="cellIs" dxfId="959" priority="183" operator="between">
      <formula>0.6</formula>
      <formula>0.69</formula>
    </cfRule>
    <cfRule type="cellIs" dxfId="958" priority="184" operator="between">
      <formula>0.7</formula>
      <formula>0.79</formula>
    </cfRule>
    <cfRule type="cellIs" dxfId="957" priority="185" operator="between">
      <formula>0.8</formula>
      <formula>1</formula>
    </cfRule>
  </conditionalFormatting>
  <conditionalFormatting sqref="CC3">
    <cfRule type="cellIs" dxfId="956" priority="186" operator="between">
      <formula>0</formula>
      <formula>0.3999</formula>
    </cfRule>
    <cfRule type="cellIs" dxfId="955" priority="187" operator="between">
      <formula>0.4</formula>
      <formula>0.59</formula>
    </cfRule>
    <cfRule type="cellIs" dxfId="954" priority="188" operator="between">
      <formula>0.6</formula>
      <formula>0.69</formula>
    </cfRule>
    <cfRule type="cellIs" dxfId="953" priority="189" operator="between">
      <formula>0.7</formula>
      <formula>0.79</formula>
    </cfRule>
    <cfRule type="cellIs" dxfId="952" priority="190" operator="between">
      <formula>0.8</formula>
      <formula>1</formula>
    </cfRule>
  </conditionalFormatting>
  <conditionalFormatting sqref="CC15:CC17">
    <cfRule type="cellIs" dxfId="951" priority="191" operator="between">
      <formula>0</formula>
      <formula>0.3999</formula>
    </cfRule>
    <cfRule type="cellIs" dxfId="950" priority="192" operator="between">
      <formula>0.4</formula>
      <formula>0.59</formula>
    </cfRule>
    <cfRule type="cellIs" dxfId="949" priority="193" operator="between">
      <formula>0.6</formula>
      <formula>0.69</formula>
    </cfRule>
    <cfRule type="cellIs" dxfId="948" priority="194" operator="between">
      <formula>0.7</formula>
      <formula>0.79</formula>
    </cfRule>
    <cfRule type="cellIs" dxfId="947" priority="195" operator="between">
      <formula>0.8</formula>
      <formula>1</formula>
    </cfRule>
  </conditionalFormatting>
  <conditionalFormatting sqref="CC19:CC26">
    <cfRule type="cellIs" dxfId="946" priority="196" operator="between">
      <formula>0</formula>
      <formula>0.3999</formula>
    </cfRule>
    <cfRule type="cellIs" dxfId="945" priority="197" operator="between">
      <formula>0.4</formula>
      <formula>0.59</formula>
    </cfRule>
    <cfRule type="cellIs" dxfId="944" priority="198" operator="between">
      <formula>0.6</formula>
      <formula>0.69</formula>
    </cfRule>
    <cfRule type="cellIs" dxfId="943" priority="199" operator="between">
      <formula>0.7</formula>
      <formula>0.79</formula>
    </cfRule>
    <cfRule type="cellIs" dxfId="942" priority="200" operator="between">
      <formula>0.8</formula>
      <formula>1</formula>
    </cfRule>
  </conditionalFormatting>
  <conditionalFormatting sqref="CG8:CG9 CJ8:CJ9 CG12 CJ12">
    <cfRule type="cellIs" dxfId="941" priority="206" operator="between">
      <formula>0</formula>
      <formula>0.3999</formula>
    </cfRule>
    <cfRule type="cellIs" dxfId="940" priority="207" operator="between">
      <formula>0.4</formula>
      <formula>0.59</formula>
    </cfRule>
    <cfRule type="cellIs" dxfId="939" priority="208" operator="between">
      <formula>0.6</formula>
      <formula>0.69</formula>
    </cfRule>
    <cfRule type="cellIs" dxfId="938" priority="209" operator="between">
      <formula>0.7</formula>
      <formula>0.79</formula>
    </cfRule>
    <cfRule type="cellIs" dxfId="937" priority="210" operator="between">
      <formula>0.8</formula>
      <formula>1</formula>
    </cfRule>
  </conditionalFormatting>
  <conditionalFormatting sqref="CG15:CG16">
    <cfRule type="cellIs" dxfId="936" priority="211" operator="between">
      <formula>0</formula>
      <formula>0.3999</formula>
    </cfRule>
    <cfRule type="cellIs" dxfId="935" priority="212" operator="between">
      <formula>0.4</formula>
      <formula>0.59</formula>
    </cfRule>
    <cfRule type="cellIs" dxfId="934" priority="213" operator="between">
      <formula>0.6</formula>
      <formula>0.69</formula>
    </cfRule>
    <cfRule type="cellIs" dxfId="933" priority="214" operator="between">
      <formula>0.7</formula>
      <formula>0.79</formula>
    </cfRule>
    <cfRule type="cellIs" dxfId="932" priority="215" operator="between">
      <formula>0.8</formula>
      <formula>1</formula>
    </cfRule>
  </conditionalFormatting>
  <conditionalFormatting sqref="CG26">
    <cfRule type="cellIs" dxfId="931" priority="216" operator="between">
      <formula>0</formula>
      <formula>0.3999</formula>
    </cfRule>
    <cfRule type="cellIs" dxfId="930" priority="217" operator="between">
      <formula>0.4</formula>
      <formula>0.59</formula>
    </cfRule>
    <cfRule type="cellIs" dxfId="929" priority="218" operator="between">
      <formula>0.6</formula>
      <formula>0.69</formula>
    </cfRule>
    <cfRule type="cellIs" dxfId="928" priority="219" operator="between">
      <formula>0.7</formula>
      <formula>0.79</formula>
    </cfRule>
    <cfRule type="cellIs" dxfId="927" priority="220" operator="between">
      <formula>0.8</formula>
      <formula>1</formula>
    </cfRule>
  </conditionalFormatting>
  <conditionalFormatting sqref="CJ15:CJ16">
    <cfRule type="cellIs" dxfId="926" priority="226" operator="between">
      <formula>0</formula>
      <formula>0.3999</formula>
    </cfRule>
    <cfRule type="cellIs" dxfId="925" priority="227" operator="between">
      <formula>0.4</formula>
      <formula>0.59</formula>
    </cfRule>
    <cfRule type="cellIs" dxfId="924" priority="228" operator="between">
      <formula>0.6</formula>
      <formula>0.69</formula>
    </cfRule>
    <cfRule type="cellIs" dxfId="923" priority="229" operator="between">
      <formula>0.7</formula>
      <formula>0.79</formula>
    </cfRule>
    <cfRule type="cellIs" dxfId="922" priority="230" operator="between">
      <formula>0.8</formula>
      <formula>1</formula>
    </cfRule>
  </conditionalFormatting>
  <conditionalFormatting sqref="CJ26">
    <cfRule type="cellIs" dxfId="921" priority="231" operator="between">
      <formula>0</formula>
      <formula>0.3999</formula>
    </cfRule>
    <cfRule type="cellIs" dxfId="920" priority="232" operator="between">
      <formula>0.4</formula>
      <formula>0.59</formula>
    </cfRule>
    <cfRule type="cellIs" dxfId="919" priority="233" operator="between">
      <formula>0.6</formula>
      <formula>0.69</formula>
    </cfRule>
    <cfRule type="cellIs" dxfId="918" priority="234" operator="between">
      <formula>0.7</formula>
      <formula>0.79</formula>
    </cfRule>
    <cfRule type="cellIs" dxfId="917" priority="235" operator="between">
      <formula>0.8</formula>
      <formula>1</formula>
    </cfRule>
  </conditionalFormatting>
  <pageMargins left="0.7" right="0.7" top="0.75" bottom="0.75" header="0" footer="0"/>
  <pageSetup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L995"/>
  <sheetViews>
    <sheetView topLeftCell="B1" zoomScale="65" zoomScaleNormal="65" workbookViewId="0">
      <pane ySplit="2" topLeftCell="A3" activePane="bottomLeft" state="frozen"/>
      <selection pane="bottomLeft" activeCell="CM6" sqref="CM6"/>
    </sheetView>
  </sheetViews>
  <sheetFormatPr baseColWidth="10" defaultColWidth="14.453125" defaultRowHeight="15" customHeight="1"/>
  <cols>
    <col min="1" max="1" width="20.453125" hidden="1" customWidth="1"/>
    <col min="2" max="2" width="2.36328125" customWidth="1"/>
    <col min="3" max="3" width="24.08984375" customWidth="1"/>
    <col min="4" max="4" width="32.81640625" customWidth="1"/>
    <col min="5" max="6" width="10.453125" customWidth="1"/>
    <col min="7" max="7" width="22" hidden="1" customWidth="1"/>
    <col min="8" max="8" width="22.1796875" hidden="1" customWidth="1"/>
    <col min="9" max="9" width="21.81640625" hidden="1" customWidth="1"/>
    <col min="10" max="10" width="18.54296875" hidden="1" customWidth="1"/>
    <col min="11" max="11" width="15.1796875" hidden="1" customWidth="1"/>
    <col min="12" max="12" width="21.54296875" hidden="1" customWidth="1"/>
    <col min="13" max="14" width="19.81640625" hidden="1" customWidth="1"/>
    <col min="15" max="15" width="21.54296875" hidden="1" customWidth="1"/>
    <col min="16" max="16" width="34.1796875" hidden="1" customWidth="1"/>
    <col min="17" max="17" width="21.08984375" hidden="1" customWidth="1"/>
    <col min="18" max="18" width="18.54296875" hidden="1" customWidth="1"/>
    <col min="19" max="19" width="15.1796875" hidden="1" customWidth="1"/>
    <col min="20" max="20" width="21.54296875" hidden="1" customWidth="1"/>
    <col min="21" max="22" width="20.81640625" hidden="1" customWidth="1"/>
    <col min="23" max="23" width="21.54296875" hidden="1" customWidth="1"/>
    <col min="24" max="24" width="34.1796875" hidden="1" customWidth="1"/>
    <col min="25" max="25" width="21.08984375" hidden="1" customWidth="1"/>
    <col min="26" max="26" width="18.54296875" hidden="1" customWidth="1"/>
    <col min="27" max="27" width="15.1796875" hidden="1" customWidth="1"/>
    <col min="28" max="28" width="21.54296875" hidden="1" customWidth="1"/>
    <col min="29" max="29" width="18.54296875" hidden="1" customWidth="1"/>
    <col min="30" max="30" width="15.1796875" hidden="1" customWidth="1"/>
    <col min="31" max="31" width="21.54296875" hidden="1" customWidth="1"/>
    <col min="32" max="32" width="34.1796875" hidden="1" customWidth="1"/>
    <col min="33" max="33" width="21.08984375" hidden="1" customWidth="1"/>
    <col min="34" max="34" width="18.54296875" hidden="1" customWidth="1"/>
    <col min="35" max="35" width="15.1796875" hidden="1" customWidth="1"/>
    <col min="36" max="36" width="21.54296875" hidden="1" customWidth="1"/>
    <col min="37" max="37" width="18.54296875" hidden="1" customWidth="1"/>
    <col min="38" max="38" width="15.1796875" hidden="1" customWidth="1"/>
    <col min="39" max="39" width="21.54296875" hidden="1" customWidth="1"/>
    <col min="40" max="40" width="34.1796875" hidden="1" customWidth="1"/>
    <col min="41" max="41" width="21.08984375" hidden="1" customWidth="1"/>
    <col min="42" max="42" width="18.54296875" hidden="1" customWidth="1"/>
    <col min="43" max="43" width="15.1796875" hidden="1" customWidth="1"/>
    <col min="44" max="44" width="21.54296875" hidden="1" customWidth="1"/>
    <col min="45" max="45" width="18.54296875" hidden="1" customWidth="1"/>
    <col min="46" max="46" width="15.1796875" hidden="1" customWidth="1"/>
    <col min="47" max="47" width="21.54296875" hidden="1" customWidth="1"/>
    <col min="48" max="48" width="34.1796875" hidden="1" customWidth="1"/>
    <col min="49" max="49" width="21.08984375" hidden="1" customWidth="1"/>
    <col min="50" max="50" width="22.08984375" hidden="1" customWidth="1"/>
    <col min="51" max="51" width="25.54296875" hidden="1" customWidth="1"/>
    <col min="52" max="52" width="34.81640625" hidden="1" customWidth="1"/>
    <col min="53" max="53" width="14.81640625" hidden="1" customWidth="1"/>
    <col min="54" max="54" width="24.453125" hidden="1" customWidth="1"/>
    <col min="55" max="55" width="16.453125" hidden="1" customWidth="1"/>
    <col min="56" max="56" width="12.81640625" hidden="1" customWidth="1"/>
    <col min="57" max="57" width="10.08984375" hidden="1" customWidth="1"/>
    <col min="58" max="58" width="19.54296875" hidden="1" customWidth="1"/>
    <col min="59" max="59" width="18.08984375" hidden="1" customWidth="1"/>
    <col min="60" max="60" width="10.81640625" hidden="1" customWidth="1"/>
    <col min="61" max="61" width="64.81640625" hidden="1" customWidth="1"/>
    <col min="62" max="62" width="19" hidden="1" customWidth="1"/>
    <col min="63" max="63" width="15.81640625" hidden="1" customWidth="1"/>
    <col min="64" max="64" width="22.1796875" hidden="1" customWidth="1"/>
    <col min="65" max="65" width="19" hidden="1" customWidth="1"/>
    <col min="66" max="66" width="15.81640625" hidden="1" customWidth="1"/>
    <col min="67" max="67" width="22.1796875" hidden="1" customWidth="1"/>
    <col min="68" max="68" width="64.81640625" hidden="1" customWidth="1"/>
    <col min="69" max="71" width="11.54296875" hidden="1" customWidth="1"/>
    <col min="72" max="72" width="14.81640625" hidden="1" customWidth="1"/>
    <col min="73" max="73" width="15.453125" hidden="1" customWidth="1"/>
    <col min="74" max="74" width="11.54296875" hidden="1" customWidth="1"/>
    <col min="75" max="75" width="48.54296875" hidden="1" customWidth="1"/>
    <col min="76" max="78" width="11.453125" hidden="1" customWidth="1"/>
    <col min="79" max="79" width="14.81640625" hidden="1" customWidth="1"/>
    <col min="80" max="80" width="15.453125" hidden="1" customWidth="1"/>
    <col min="81" max="81" width="11.453125" hidden="1" customWidth="1"/>
    <col min="82" max="82" width="49.08984375" hidden="1" customWidth="1"/>
    <col min="89" max="89" width="14.453125" style="1164"/>
    <col min="90" max="90" width="14.453125" style="1165"/>
  </cols>
  <sheetData>
    <row r="1" spans="1:90" ht="47.25" customHeight="1">
      <c r="A1" s="1335" t="s">
        <v>719</v>
      </c>
      <c r="B1" s="1298"/>
      <c r="C1" s="1298"/>
      <c r="D1" s="1298"/>
      <c r="E1" s="1298"/>
      <c r="F1" s="1299"/>
      <c r="G1" s="1335" t="s">
        <v>1</v>
      </c>
      <c r="H1" s="1298"/>
      <c r="I1" s="1299"/>
      <c r="J1" s="1297" t="s">
        <v>2</v>
      </c>
      <c r="K1" s="1298"/>
      <c r="L1" s="1299"/>
      <c r="M1" s="1297" t="s">
        <v>3</v>
      </c>
      <c r="N1" s="1298"/>
      <c r="O1" s="1299"/>
      <c r="P1" s="1300" t="s">
        <v>4</v>
      </c>
      <c r="Q1" s="1302" t="s">
        <v>5</v>
      </c>
      <c r="R1" s="1297" t="s">
        <v>6</v>
      </c>
      <c r="S1" s="1298"/>
      <c r="T1" s="1299"/>
      <c r="U1" s="1297" t="s">
        <v>7</v>
      </c>
      <c r="V1" s="1298"/>
      <c r="W1" s="1299"/>
      <c r="X1" s="1300" t="s">
        <v>4</v>
      </c>
      <c r="Y1" s="1302" t="s">
        <v>5</v>
      </c>
      <c r="Z1" s="1297" t="s">
        <v>8</v>
      </c>
      <c r="AA1" s="1298"/>
      <c r="AB1" s="1299"/>
      <c r="AC1" s="1297" t="s">
        <v>9</v>
      </c>
      <c r="AD1" s="1298"/>
      <c r="AE1" s="1299"/>
      <c r="AF1" s="1300" t="s">
        <v>4</v>
      </c>
      <c r="AG1" s="1302" t="s">
        <v>5</v>
      </c>
      <c r="AH1" s="1297" t="s">
        <v>10</v>
      </c>
      <c r="AI1" s="1298"/>
      <c r="AJ1" s="1299"/>
      <c r="AK1" s="1297" t="s">
        <v>11</v>
      </c>
      <c r="AL1" s="1298"/>
      <c r="AM1" s="1299"/>
      <c r="AN1" s="1300" t="s">
        <v>4</v>
      </c>
      <c r="AO1" s="1302" t="s">
        <v>5</v>
      </c>
      <c r="AP1" s="1297" t="s">
        <v>12</v>
      </c>
      <c r="AQ1" s="1298"/>
      <c r="AR1" s="1299"/>
      <c r="AS1" s="1297" t="s">
        <v>13</v>
      </c>
      <c r="AT1" s="1298"/>
      <c r="AU1" s="1299"/>
      <c r="AV1" s="1300" t="s">
        <v>4</v>
      </c>
      <c r="AW1" s="1302" t="s">
        <v>5</v>
      </c>
      <c r="AX1" s="1305" t="s">
        <v>14</v>
      </c>
      <c r="AY1" s="1306"/>
      <c r="AZ1" s="1306"/>
      <c r="BA1" s="1306"/>
      <c r="BB1" s="1307"/>
      <c r="BC1" s="1330" t="s">
        <v>15</v>
      </c>
      <c r="BD1" s="1298"/>
      <c r="BE1" s="1299"/>
      <c r="BF1" s="1331" t="s">
        <v>16</v>
      </c>
      <c r="BG1" s="1298"/>
      <c r="BH1" s="1299"/>
      <c r="BI1" s="638" t="s">
        <v>5</v>
      </c>
      <c r="BJ1" s="1322" t="s">
        <v>410</v>
      </c>
      <c r="BK1" s="1298"/>
      <c r="BL1" s="1299"/>
      <c r="BM1" s="1322" t="s">
        <v>411</v>
      </c>
      <c r="BN1" s="1298"/>
      <c r="BO1" s="1299"/>
      <c r="BP1" s="412" t="s">
        <v>5</v>
      </c>
      <c r="BQ1" s="1411" t="s">
        <v>412</v>
      </c>
      <c r="BR1" s="1298"/>
      <c r="BS1" s="1299"/>
      <c r="BT1" s="1350" t="s">
        <v>413</v>
      </c>
      <c r="BU1" s="1298"/>
      <c r="BV1" s="1299"/>
      <c r="BW1" s="413" t="s">
        <v>5</v>
      </c>
      <c r="BX1" s="639" t="s">
        <v>414</v>
      </c>
      <c r="BY1" s="415"/>
      <c r="BZ1" s="416"/>
      <c r="CA1" s="1378" t="s">
        <v>415</v>
      </c>
      <c r="CB1" s="1298"/>
      <c r="CC1" s="1299"/>
      <c r="CD1" s="417" t="s">
        <v>5</v>
      </c>
      <c r="CE1" s="1320" t="s">
        <v>720</v>
      </c>
      <c r="CF1" s="1298"/>
      <c r="CG1" s="1299"/>
      <c r="CH1" s="1320" t="s">
        <v>417</v>
      </c>
      <c r="CI1" s="1298"/>
      <c r="CJ1" s="1299"/>
      <c r="CK1" s="1161" t="s">
        <v>5</v>
      </c>
    </row>
    <row r="2" spans="1:90" ht="39">
      <c r="A2" s="5" t="s">
        <v>25</v>
      </c>
      <c r="B2" s="419" t="s">
        <v>27</v>
      </c>
      <c r="C2" s="5" t="s">
        <v>28</v>
      </c>
      <c r="D2" s="5" t="s">
        <v>29</v>
      </c>
      <c r="E2" s="5" t="s">
        <v>30</v>
      </c>
      <c r="F2" s="5">
        <v>2025</v>
      </c>
      <c r="G2" s="7" t="s">
        <v>31</v>
      </c>
      <c r="H2" s="7" t="s">
        <v>32</v>
      </c>
      <c r="I2" s="8" t="s">
        <v>33</v>
      </c>
      <c r="J2" s="9" t="s">
        <v>34</v>
      </c>
      <c r="K2" s="9" t="s">
        <v>35</v>
      </c>
      <c r="L2" s="9" t="s">
        <v>36</v>
      </c>
      <c r="M2" s="9" t="s">
        <v>34</v>
      </c>
      <c r="N2" s="9" t="s">
        <v>35</v>
      </c>
      <c r="O2" s="9" t="s">
        <v>36</v>
      </c>
      <c r="P2" s="1301"/>
      <c r="Q2" s="1301"/>
      <c r="R2" s="9" t="s">
        <v>34</v>
      </c>
      <c r="S2" s="9" t="s">
        <v>35</v>
      </c>
      <c r="T2" s="9" t="s">
        <v>36</v>
      </c>
      <c r="U2" s="9" t="s">
        <v>34</v>
      </c>
      <c r="V2" s="9" t="s">
        <v>35</v>
      </c>
      <c r="W2" s="9" t="s">
        <v>36</v>
      </c>
      <c r="X2" s="1301"/>
      <c r="Y2" s="1301"/>
      <c r="Z2" s="9" t="s">
        <v>34</v>
      </c>
      <c r="AA2" s="9" t="s">
        <v>35</v>
      </c>
      <c r="AB2" s="9" t="s">
        <v>36</v>
      </c>
      <c r="AC2" s="9" t="s">
        <v>34</v>
      </c>
      <c r="AD2" s="9" t="s">
        <v>35</v>
      </c>
      <c r="AE2" s="9" t="s">
        <v>36</v>
      </c>
      <c r="AF2" s="1301"/>
      <c r="AG2" s="1301"/>
      <c r="AH2" s="9" t="s">
        <v>34</v>
      </c>
      <c r="AI2" s="9" t="s">
        <v>35</v>
      </c>
      <c r="AJ2" s="9" t="s">
        <v>36</v>
      </c>
      <c r="AK2" s="9" t="s">
        <v>34</v>
      </c>
      <c r="AL2" s="9" t="s">
        <v>35</v>
      </c>
      <c r="AM2" s="9" t="s">
        <v>36</v>
      </c>
      <c r="AN2" s="1301"/>
      <c r="AO2" s="1301"/>
      <c r="AP2" s="9" t="s">
        <v>34</v>
      </c>
      <c r="AQ2" s="9" t="s">
        <v>35</v>
      </c>
      <c r="AR2" s="9" t="s">
        <v>36</v>
      </c>
      <c r="AS2" s="9" t="s">
        <v>34</v>
      </c>
      <c r="AT2" s="9" t="s">
        <v>35</v>
      </c>
      <c r="AU2" s="9" t="s">
        <v>36</v>
      </c>
      <c r="AV2" s="1301"/>
      <c r="AW2" s="1301"/>
      <c r="AX2" s="11" t="s">
        <v>37</v>
      </c>
      <c r="AY2" s="11" t="s">
        <v>25</v>
      </c>
      <c r="AZ2" s="11" t="s">
        <v>38</v>
      </c>
      <c r="BA2" s="11" t="s">
        <v>39</v>
      </c>
      <c r="BB2" s="11" t="s">
        <v>40</v>
      </c>
      <c r="BC2" s="13" t="s">
        <v>34</v>
      </c>
      <c r="BD2" s="14" t="s">
        <v>35</v>
      </c>
      <c r="BE2" s="14" t="s">
        <v>36</v>
      </c>
      <c r="BF2" s="14" t="s">
        <v>34</v>
      </c>
      <c r="BG2" s="14" t="s">
        <v>35</v>
      </c>
      <c r="BH2" s="14" t="s">
        <v>36</v>
      </c>
      <c r="BI2" s="640"/>
      <c r="BJ2" s="16" t="s">
        <v>34</v>
      </c>
      <c r="BK2" s="16" t="s">
        <v>35</v>
      </c>
      <c r="BL2" s="425" t="s">
        <v>36</v>
      </c>
      <c r="BM2" s="16" t="s">
        <v>34</v>
      </c>
      <c r="BN2" s="16" t="s">
        <v>35</v>
      </c>
      <c r="BO2" s="16" t="s">
        <v>36</v>
      </c>
      <c r="BP2" s="426"/>
      <c r="BQ2" s="641" t="s">
        <v>34</v>
      </c>
      <c r="BR2" s="642" t="s">
        <v>35</v>
      </c>
      <c r="BS2" s="643" t="s">
        <v>36</v>
      </c>
      <c r="BT2" s="642" t="s">
        <v>34</v>
      </c>
      <c r="BU2" s="642" t="s">
        <v>35</v>
      </c>
      <c r="BV2" s="642" t="s">
        <v>36</v>
      </c>
      <c r="BW2" s="644"/>
      <c r="BX2" s="431" t="s">
        <v>34</v>
      </c>
      <c r="BY2" s="431" t="s">
        <v>35</v>
      </c>
      <c r="BZ2" s="432" t="s">
        <v>36</v>
      </c>
      <c r="CA2" s="431" t="s">
        <v>34</v>
      </c>
      <c r="CB2" s="431" t="s">
        <v>35</v>
      </c>
      <c r="CC2" s="431" t="s">
        <v>36</v>
      </c>
      <c r="CD2" s="433"/>
      <c r="CE2" s="22" t="s">
        <v>34</v>
      </c>
      <c r="CF2" s="22" t="s">
        <v>35</v>
      </c>
      <c r="CG2" s="434" t="s">
        <v>36</v>
      </c>
      <c r="CH2" s="22" t="s">
        <v>34</v>
      </c>
      <c r="CI2" s="22" t="s">
        <v>35</v>
      </c>
      <c r="CJ2" s="1234" t="s">
        <v>36</v>
      </c>
      <c r="CK2" s="1237"/>
      <c r="CL2" s="1236"/>
    </row>
    <row r="3" spans="1:90" ht="36" customHeight="1">
      <c r="A3" s="1410" t="s">
        <v>721</v>
      </c>
      <c r="B3" s="1317" t="s">
        <v>722</v>
      </c>
      <c r="C3" s="1405" t="s">
        <v>723</v>
      </c>
      <c r="D3" s="273" t="s">
        <v>724</v>
      </c>
      <c r="E3" s="645">
        <v>7.7000000000000002E-3</v>
      </c>
      <c r="F3" s="646">
        <v>2.2000000000000002</v>
      </c>
      <c r="G3" s="647" t="s">
        <v>444</v>
      </c>
      <c r="H3" s="648" t="s">
        <v>725</v>
      </c>
      <c r="I3" s="28" t="s">
        <v>726</v>
      </c>
      <c r="J3" s="649">
        <v>100</v>
      </c>
      <c r="K3" s="650">
        <v>100</v>
      </c>
      <c r="L3" s="651">
        <v>1</v>
      </c>
      <c r="M3" s="652">
        <v>200000000</v>
      </c>
      <c r="N3" s="653">
        <v>167536440</v>
      </c>
      <c r="O3" s="651">
        <v>0.83768220000000004</v>
      </c>
      <c r="P3" s="654" t="s">
        <v>727</v>
      </c>
      <c r="Q3" s="654" t="s">
        <v>728</v>
      </c>
      <c r="R3" s="649">
        <v>100</v>
      </c>
      <c r="S3" s="650">
        <v>194</v>
      </c>
      <c r="T3" s="651">
        <v>1.94</v>
      </c>
      <c r="U3" s="652">
        <v>100000000</v>
      </c>
      <c r="V3" s="653">
        <v>71426997</v>
      </c>
      <c r="W3" s="651">
        <v>0.71426997000000003</v>
      </c>
      <c r="X3" s="654" t="s">
        <v>729</v>
      </c>
      <c r="Y3" s="654" t="s">
        <v>730</v>
      </c>
      <c r="Z3" s="655">
        <v>100</v>
      </c>
      <c r="AA3" s="440">
        <v>505</v>
      </c>
      <c r="AB3" s="651">
        <v>1</v>
      </c>
      <c r="AC3" s="652">
        <v>64000000</v>
      </c>
      <c r="AD3" s="653">
        <v>56423333</v>
      </c>
      <c r="AE3" s="651">
        <f>+AD3/AC3</f>
        <v>0.88161457812499999</v>
      </c>
      <c r="AF3" s="654" t="s">
        <v>731</v>
      </c>
      <c r="AG3" s="445" t="s">
        <v>732</v>
      </c>
      <c r="AH3" s="649">
        <v>100</v>
      </c>
      <c r="AI3" s="650">
        <v>6</v>
      </c>
      <c r="AJ3" s="651">
        <v>0.06</v>
      </c>
      <c r="AK3" s="652">
        <v>69680000</v>
      </c>
      <c r="AL3" s="653">
        <v>3360000</v>
      </c>
      <c r="AM3" s="651">
        <f>+AL3/AK3</f>
        <v>4.8220436280137773E-2</v>
      </c>
      <c r="AN3" s="654" t="s">
        <v>733</v>
      </c>
      <c r="AO3" s="654"/>
      <c r="AP3" s="656">
        <v>100</v>
      </c>
      <c r="AQ3" s="657">
        <v>95</v>
      </c>
      <c r="AR3" s="651">
        <v>0.95</v>
      </c>
      <c r="AS3" s="652">
        <v>69680000</v>
      </c>
      <c r="AT3" s="653">
        <v>21500000</v>
      </c>
      <c r="AU3" s="651">
        <f>+AT3/AS3</f>
        <v>0.30855338691159584</v>
      </c>
      <c r="AV3" s="658" t="s">
        <v>734</v>
      </c>
      <c r="AW3" s="654"/>
      <c r="AX3" s="141" t="s">
        <v>614</v>
      </c>
      <c r="AY3" s="659"/>
      <c r="AZ3" s="660"/>
      <c r="BA3" s="660"/>
      <c r="BB3" s="661" t="s">
        <v>64</v>
      </c>
      <c r="BC3" s="191">
        <v>6.0000000000000001E-3</v>
      </c>
      <c r="BD3" s="662">
        <v>8.0000000000000002E-3</v>
      </c>
      <c r="BE3" s="663">
        <v>1</v>
      </c>
      <c r="BF3" s="76">
        <v>8240</v>
      </c>
      <c r="BG3" s="76">
        <v>8240</v>
      </c>
      <c r="BH3" s="664">
        <f t="shared" ref="BH3:BH7" si="0">+BF3/BG3</f>
        <v>1</v>
      </c>
      <c r="BI3" s="665" t="s">
        <v>735</v>
      </c>
      <c r="BJ3" s="209">
        <v>0.8</v>
      </c>
      <c r="BK3" s="152">
        <v>0.8</v>
      </c>
      <c r="BL3" s="666">
        <f t="shared" ref="BL3:BL7" si="1">BK3/BJ3</f>
        <v>1</v>
      </c>
      <c r="BM3" s="667">
        <v>9837</v>
      </c>
      <c r="BN3" s="76">
        <v>9837</v>
      </c>
      <c r="BO3" s="668">
        <f>BN3/BM3</f>
        <v>1</v>
      </c>
      <c r="BP3" s="142" t="s">
        <v>736</v>
      </c>
      <c r="BQ3" s="508">
        <v>0.8</v>
      </c>
      <c r="BR3" s="509">
        <v>0.8</v>
      </c>
      <c r="BS3" s="669">
        <f t="shared" ref="BS3:BS7" si="2">BR3/BQ3</f>
        <v>1</v>
      </c>
      <c r="BT3" s="670">
        <v>11942</v>
      </c>
      <c r="BU3" s="671">
        <v>11942</v>
      </c>
      <c r="BV3" s="669">
        <f>BU3/BT3</f>
        <v>1</v>
      </c>
      <c r="BW3" s="672" t="s">
        <v>737</v>
      </c>
      <c r="BX3" s="329" t="s">
        <v>738</v>
      </c>
      <c r="BY3" s="673" t="s">
        <v>738</v>
      </c>
      <c r="BZ3" s="674">
        <v>1</v>
      </c>
      <c r="CA3" s="580" t="s">
        <v>64</v>
      </c>
      <c r="CB3" s="581" t="s">
        <v>64</v>
      </c>
      <c r="CC3" s="674">
        <v>0</v>
      </c>
      <c r="CD3" s="194" t="s">
        <v>739</v>
      </c>
      <c r="CE3" s="675" t="s">
        <v>64</v>
      </c>
      <c r="CF3" s="676" t="s">
        <v>64</v>
      </c>
      <c r="CG3" s="1167" t="s">
        <v>64</v>
      </c>
      <c r="CH3" s="580" t="s">
        <v>64</v>
      </c>
      <c r="CI3" s="581" t="s">
        <v>64</v>
      </c>
      <c r="CJ3" s="1233" t="s">
        <v>64</v>
      </c>
      <c r="CK3" s="1533" t="s">
        <v>1715</v>
      </c>
      <c r="CL3" s="1164"/>
    </row>
    <row r="4" spans="1:90" ht="39" customHeight="1">
      <c r="A4" s="1390"/>
      <c r="B4" s="1312"/>
      <c r="C4" s="1312"/>
      <c r="D4" s="68" t="s">
        <v>740</v>
      </c>
      <c r="E4" s="75">
        <v>0.13900000000000001</v>
      </c>
      <c r="F4" s="593" t="s">
        <v>741</v>
      </c>
      <c r="G4" s="97" t="s">
        <v>444</v>
      </c>
      <c r="H4" s="68" t="s">
        <v>742</v>
      </c>
      <c r="I4" s="98" t="s">
        <v>743</v>
      </c>
      <c r="J4" s="209">
        <v>1</v>
      </c>
      <c r="K4" s="152">
        <v>1</v>
      </c>
      <c r="L4" s="474">
        <v>1</v>
      </c>
      <c r="M4" s="154">
        <v>28000000</v>
      </c>
      <c r="N4" s="76">
        <v>19100000</v>
      </c>
      <c r="O4" s="474">
        <v>0.68214285714285716</v>
      </c>
      <c r="P4" s="677" t="s">
        <v>744</v>
      </c>
      <c r="Q4" s="677"/>
      <c r="R4" s="209">
        <v>5</v>
      </c>
      <c r="S4" s="152">
        <v>5</v>
      </c>
      <c r="T4" s="474">
        <v>1</v>
      </c>
      <c r="U4" s="154">
        <v>60000000</v>
      </c>
      <c r="V4" s="76">
        <v>49811998</v>
      </c>
      <c r="W4" s="474">
        <v>0.83019996666666662</v>
      </c>
      <c r="X4" s="677" t="s">
        <v>745</v>
      </c>
      <c r="Y4" s="677" t="s">
        <v>730</v>
      </c>
      <c r="Z4" s="189">
        <v>0.18</v>
      </c>
      <c r="AA4" s="141">
        <v>0</v>
      </c>
      <c r="AB4" s="474">
        <v>0</v>
      </c>
      <c r="AC4" s="154"/>
      <c r="AD4" s="76"/>
      <c r="AE4" s="474"/>
      <c r="AF4" s="677"/>
      <c r="AG4" s="307" t="s">
        <v>732</v>
      </c>
      <c r="AH4" s="209"/>
      <c r="AI4" s="152"/>
      <c r="AJ4" s="474">
        <v>0</v>
      </c>
      <c r="AK4" s="154"/>
      <c r="AL4" s="76"/>
      <c r="AM4" s="474"/>
      <c r="AN4" s="677"/>
      <c r="AO4" s="677"/>
      <c r="AP4" s="209"/>
      <c r="AQ4" s="152"/>
      <c r="AR4" s="474">
        <v>0</v>
      </c>
      <c r="AS4" s="154"/>
      <c r="AT4" s="76"/>
      <c r="AU4" s="474"/>
      <c r="AV4" s="677"/>
      <c r="AW4" s="677"/>
      <c r="AX4" s="141" t="s">
        <v>614</v>
      </c>
      <c r="AY4" s="678"/>
      <c r="AZ4" s="679"/>
      <c r="BA4" s="679"/>
      <c r="BB4" s="680" t="s">
        <v>64</v>
      </c>
      <c r="BC4" s="191">
        <v>2.46E-2</v>
      </c>
      <c r="BD4" s="187" t="s">
        <v>746</v>
      </c>
      <c r="BE4" s="663">
        <v>1</v>
      </c>
      <c r="BF4" s="76">
        <v>1058</v>
      </c>
      <c r="BG4" s="76">
        <v>1058</v>
      </c>
      <c r="BH4" s="664">
        <f t="shared" si="0"/>
        <v>1</v>
      </c>
      <c r="BI4" s="665" t="s">
        <v>747</v>
      </c>
      <c r="BJ4" s="209">
        <v>19.399999999999999</v>
      </c>
      <c r="BK4" s="152">
        <v>19.399999999999999</v>
      </c>
      <c r="BL4" s="666">
        <f t="shared" si="1"/>
        <v>1</v>
      </c>
      <c r="BM4" s="667" t="s">
        <v>64</v>
      </c>
      <c r="BN4" s="76" t="s">
        <v>64</v>
      </c>
      <c r="BO4" s="668"/>
      <c r="BP4" s="142" t="s">
        <v>748</v>
      </c>
      <c r="BQ4" s="600">
        <v>21.3</v>
      </c>
      <c r="BR4" s="595">
        <v>21.3</v>
      </c>
      <c r="BS4" s="666">
        <f t="shared" si="2"/>
        <v>1</v>
      </c>
      <c r="BT4" s="681" t="s">
        <v>64</v>
      </c>
      <c r="BU4" s="682" t="s">
        <v>64</v>
      </c>
      <c r="BV4" s="666"/>
      <c r="BW4" s="683" t="s">
        <v>749</v>
      </c>
      <c r="BX4" s="684">
        <v>0.13600000000000001</v>
      </c>
      <c r="BY4" s="73">
        <v>0.13600000000000001</v>
      </c>
      <c r="BZ4" s="468">
        <f>BY4/BX4</f>
        <v>1</v>
      </c>
      <c r="CA4" s="158" t="s">
        <v>64</v>
      </c>
      <c r="CB4" s="159" t="s">
        <v>64</v>
      </c>
      <c r="CC4" s="468">
        <v>0</v>
      </c>
      <c r="CD4" s="192" t="s">
        <v>750</v>
      </c>
      <c r="CE4" s="337" t="s">
        <v>64</v>
      </c>
      <c r="CF4" s="1207" t="s">
        <v>64</v>
      </c>
      <c r="CG4" s="1169" t="s">
        <v>64</v>
      </c>
      <c r="CH4" s="1168" t="s">
        <v>64</v>
      </c>
      <c r="CI4" s="1200" t="s">
        <v>64</v>
      </c>
      <c r="CJ4" s="1235" t="s">
        <v>64</v>
      </c>
      <c r="CK4" s="1533" t="s">
        <v>1716</v>
      </c>
      <c r="CL4" s="1164"/>
    </row>
    <row r="5" spans="1:90" ht="30.75" customHeight="1">
      <c r="A5" s="1390"/>
      <c r="B5" s="1312"/>
      <c r="C5" s="1312"/>
      <c r="D5" s="68" t="s">
        <v>751</v>
      </c>
      <c r="E5" s="75">
        <v>6.4000000000000001E-2</v>
      </c>
      <c r="F5" s="593" t="s">
        <v>752</v>
      </c>
      <c r="G5" s="685"/>
      <c r="H5" s="476"/>
      <c r="I5" s="593"/>
      <c r="J5" s="193">
        <v>7.0000000000000007E-2</v>
      </c>
      <c r="K5" s="177">
        <v>5.5599999999999997E-2</v>
      </c>
      <c r="L5" s="474">
        <v>0.79428571428571415</v>
      </c>
      <c r="M5" s="154">
        <v>384000000000</v>
      </c>
      <c r="N5" s="76">
        <v>384000000000</v>
      </c>
      <c r="O5" s="474">
        <v>1</v>
      </c>
      <c r="P5" s="677" t="s">
        <v>753</v>
      </c>
      <c r="Q5" s="686"/>
      <c r="R5" s="193">
        <v>0.08</v>
      </c>
      <c r="S5" s="177">
        <v>6.6000000000000003E-2</v>
      </c>
      <c r="T5" s="474">
        <v>0.82499999999999996</v>
      </c>
      <c r="U5" s="154">
        <v>508000000</v>
      </c>
      <c r="V5" s="76">
        <v>508000000</v>
      </c>
      <c r="W5" s="474">
        <v>1</v>
      </c>
      <c r="X5" s="677" t="s">
        <v>754</v>
      </c>
      <c r="Y5" s="677" t="s">
        <v>614</v>
      </c>
      <c r="Z5" s="189">
        <v>0.09</v>
      </c>
      <c r="AA5" s="141">
        <v>0</v>
      </c>
      <c r="AB5" s="474">
        <v>0</v>
      </c>
      <c r="AC5" s="687"/>
      <c r="AD5" s="688"/>
      <c r="AE5" s="474"/>
      <c r="AF5" s="677"/>
      <c r="AG5" s="307" t="s">
        <v>732</v>
      </c>
      <c r="AH5" s="687"/>
      <c r="AI5" s="152"/>
      <c r="AJ5" s="474">
        <v>0</v>
      </c>
      <c r="AK5" s="687"/>
      <c r="AL5" s="688"/>
      <c r="AM5" s="474"/>
      <c r="AN5" s="677"/>
      <c r="AO5" s="677"/>
      <c r="AP5" s="687"/>
      <c r="AQ5" s="152"/>
      <c r="AR5" s="474">
        <v>0</v>
      </c>
      <c r="AS5" s="687"/>
      <c r="AT5" s="688"/>
      <c r="AU5" s="474"/>
      <c r="AV5" s="677"/>
      <c r="AW5" s="677"/>
      <c r="AX5" s="141" t="s">
        <v>614</v>
      </c>
      <c r="AY5" s="678"/>
      <c r="AZ5" s="679"/>
      <c r="BA5" s="679"/>
      <c r="BB5" s="680" t="s">
        <v>64</v>
      </c>
      <c r="BC5" s="662">
        <v>1.5599999999999999E-2</v>
      </c>
      <c r="BD5" s="187" t="s">
        <v>755</v>
      </c>
      <c r="BE5" s="663">
        <v>1</v>
      </c>
      <c r="BF5" s="76">
        <v>327</v>
      </c>
      <c r="BG5" s="76">
        <v>327</v>
      </c>
      <c r="BH5" s="664">
        <f t="shared" si="0"/>
        <v>1</v>
      </c>
      <c r="BI5" s="665" t="s">
        <v>756</v>
      </c>
      <c r="BJ5" s="209">
        <v>4.5</v>
      </c>
      <c r="BK5" s="152">
        <v>4.5</v>
      </c>
      <c r="BL5" s="666">
        <f t="shared" si="1"/>
        <v>1</v>
      </c>
      <c r="BM5" s="667" t="s">
        <v>64</v>
      </c>
      <c r="BN5" s="76" t="s">
        <v>64</v>
      </c>
      <c r="BO5" s="668"/>
      <c r="BP5" s="142" t="s">
        <v>757</v>
      </c>
      <c r="BQ5" s="600">
        <v>4.5</v>
      </c>
      <c r="BR5" s="595">
        <v>4.5</v>
      </c>
      <c r="BS5" s="666">
        <f t="shared" si="2"/>
        <v>1</v>
      </c>
      <c r="BT5" s="681" t="s">
        <v>64</v>
      </c>
      <c r="BU5" s="682" t="s">
        <v>64</v>
      </c>
      <c r="BV5" s="666"/>
      <c r="BW5" s="683" t="s">
        <v>758</v>
      </c>
      <c r="BX5" s="684">
        <v>-6.2E-2</v>
      </c>
      <c r="BY5" s="82">
        <f>-6.2</f>
        <v>-6.2</v>
      </c>
      <c r="BZ5" s="468">
        <v>1</v>
      </c>
      <c r="CA5" s="158" t="s">
        <v>64</v>
      </c>
      <c r="CB5" s="159" t="s">
        <v>64</v>
      </c>
      <c r="CC5" s="468">
        <v>0</v>
      </c>
      <c r="CD5" s="192" t="s">
        <v>759</v>
      </c>
      <c r="CE5" s="209" t="s">
        <v>64</v>
      </c>
      <c r="CF5" s="82" t="s">
        <v>64</v>
      </c>
      <c r="CG5" s="1167" t="s">
        <v>64</v>
      </c>
      <c r="CH5" s="158" t="s">
        <v>64</v>
      </c>
      <c r="CI5" s="159" t="s">
        <v>64</v>
      </c>
      <c r="CJ5" s="1233" t="s">
        <v>64</v>
      </c>
      <c r="CK5" s="1533" t="s">
        <v>1717</v>
      </c>
      <c r="CL5" s="1164"/>
    </row>
    <row r="6" spans="1:90" ht="53.25" customHeight="1">
      <c r="A6" s="1390"/>
      <c r="B6" s="1312"/>
      <c r="C6" s="1312"/>
      <c r="D6" s="68" t="s">
        <v>760</v>
      </c>
      <c r="E6" s="75">
        <v>0.21299999999999999</v>
      </c>
      <c r="F6" s="593" t="s">
        <v>761</v>
      </c>
      <c r="G6" s="685"/>
      <c r="H6" s="476"/>
      <c r="I6" s="593"/>
      <c r="J6" s="193">
        <v>0.22</v>
      </c>
      <c r="K6" s="177">
        <v>0.2175</v>
      </c>
      <c r="L6" s="474">
        <v>0.98863636363636365</v>
      </c>
      <c r="M6" s="154">
        <v>1447000000000</v>
      </c>
      <c r="N6" s="76">
        <v>1447000000000</v>
      </c>
      <c r="O6" s="474">
        <v>1</v>
      </c>
      <c r="P6" s="677" t="s">
        <v>762</v>
      </c>
      <c r="Q6" s="686"/>
      <c r="R6" s="193">
        <v>0.23</v>
      </c>
      <c r="S6" s="72">
        <v>0.22</v>
      </c>
      <c r="T6" s="474">
        <v>0.9565217391304347</v>
      </c>
      <c r="U6" s="689">
        <v>1113000000000</v>
      </c>
      <c r="V6" s="690">
        <v>1113000000000</v>
      </c>
      <c r="W6" s="474">
        <v>1</v>
      </c>
      <c r="X6" s="677" t="s">
        <v>754</v>
      </c>
      <c r="Y6" s="677" t="s">
        <v>763</v>
      </c>
      <c r="Z6" s="189">
        <v>0.25</v>
      </c>
      <c r="AA6" s="141">
        <v>0</v>
      </c>
      <c r="AB6" s="474">
        <v>0</v>
      </c>
      <c r="AC6" s="687"/>
      <c r="AD6" s="688"/>
      <c r="AE6" s="474"/>
      <c r="AF6" s="677"/>
      <c r="AG6" s="307" t="s">
        <v>732</v>
      </c>
      <c r="AH6" s="687"/>
      <c r="AI6" s="152"/>
      <c r="AJ6" s="474">
        <v>0</v>
      </c>
      <c r="AK6" s="687"/>
      <c r="AL6" s="688"/>
      <c r="AM6" s="474"/>
      <c r="AN6" s="677"/>
      <c r="AO6" s="677"/>
      <c r="AP6" s="687"/>
      <c r="AQ6" s="152"/>
      <c r="AR6" s="474">
        <v>0</v>
      </c>
      <c r="AS6" s="687"/>
      <c r="AT6" s="688"/>
      <c r="AU6" s="474"/>
      <c r="AV6" s="677"/>
      <c r="AW6" s="677"/>
      <c r="AX6" s="141" t="s">
        <v>614</v>
      </c>
      <c r="AY6" s="678"/>
      <c r="AZ6" s="679"/>
      <c r="BA6" s="679"/>
      <c r="BB6" s="680" t="s">
        <v>64</v>
      </c>
      <c r="BC6" s="191">
        <v>2.1999999999999999E-2</v>
      </c>
      <c r="BD6" s="75">
        <v>2.1999999999999999E-2</v>
      </c>
      <c r="BE6" s="663">
        <v>1</v>
      </c>
      <c r="BF6" s="76">
        <v>1446</v>
      </c>
      <c r="BG6" s="76">
        <v>1446</v>
      </c>
      <c r="BH6" s="664">
        <f t="shared" si="0"/>
        <v>1</v>
      </c>
      <c r="BI6" s="665" t="s">
        <v>764</v>
      </c>
      <c r="BJ6" s="209">
        <v>2.6</v>
      </c>
      <c r="BK6" s="152">
        <v>2.6</v>
      </c>
      <c r="BL6" s="666">
        <f t="shared" si="1"/>
        <v>1</v>
      </c>
      <c r="BM6" s="667" t="s">
        <v>64</v>
      </c>
      <c r="BN6" s="76" t="s">
        <v>64</v>
      </c>
      <c r="BO6" s="668"/>
      <c r="BP6" s="142" t="s">
        <v>765</v>
      </c>
      <c r="BQ6" s="600">
        <v>3.3</v>
      </c>
      <c r="BR6" s="595">
        <v>3.3</v>
      </c>
      <c r="BS6" s="666">
        <f t="shared" si="2"/>
        <v>1</v>
      </c>
      <c r="BT6" s="681" t="s">
        <v>64</v>
      </c>
      <c r="BU6" s="682" t="s">
        <v>64</v>
      </c>
      <c r="BV6" s="666"/>
      <c r="BW6" s="683" t="s">
        <v>766</v>
      </c>
      <c r="BX6" s="155" t="s">
        <v>64</v>
      </c>
      <c r="BY6" s="156" t="s">
        <v>64</v>
      </c>
      <c r="BZ6" s="468">
        <v>0</v>
      </c>
      <c r="CA6" s="158" t="s">
        <v>64</v>
      </c>
      <c r="CB6" s="159" t="s">
        <v>64</v>
      </c>
      <c r="CC6" s="468">
        <v>0</v>
      </c>
      <c r="CD6" s="192" t="s">
        <v>767</v>
      </c>
      <c r="CE6" s="155" t="s">
        <v>64</v>
      </c>
      <c r="CF6" s="1197" t="s">
        <v>64</v>
      </c>
      <c r="CG6" s="1169" t="s">
        <v>64</v>
      </c>
      <c r="CH6" s="1168" t="s">
        <v>64</v>
      </c>
      <c r="CI6" s="1200" t="s">
        <v>64</v>
      </c>
      <c r="CJ6" s="1235" t="s">
        <v>64</v>
      </c>
      <c r="CK6" s="1533" t="s">
        <v>1718</v>
      </c>
      <c r="CL6" s="1164"/>
    </row>
    <row r="7" spans="1:90" ht="34.5" customHeight="1">
      <c r="A7" s="1390"/>
      <c r="B7" s="1312"/>
      <c r="C7" s="1293"/>
      <c r="D7" s="68" t="s">
        <v>768</v>
      </c>
      <c r="E7" s="75" t="s">
        <v>769</v>
      </c>
      <c r="F7" s="593" t="s">
        <v>770</v>
      </c>
      <c r="G7" s="685"/>
      <c r="H7" s="476"/>
      <c r="I7" s="593"/>
      <c r="J7" s="209" t="s">
        <v>771</v>
      </c>
      <c r="K7" s="152" t="s">
        <v>772</v>
      </c>
      <c r="L7" s="474" t="s">
        <v>773</v>
      </c>
      <c r="M7" s="154" t="s">
        <v>774</v>
      </c>
      <c r="N7" s="76" t="s">
        <v>774</v>
      </c>
      <c r="O7" s="474">
        <v>1</v>
      </c>
      <c r="P7" s="677" t="s">
        <v>775</v>
      </c>
      <c r="Q7" s="686"/>
      <c r="R7" s="193">
        <v>0.11</v>
      </c>
      <c r="S7" s="72">
        <v>0.1</v>
      </c>
      <c r="T7" s="474">
        <v>0.90909090909090917</v>
      </c>
      <c r="U7" s="689">
        <v>1388000000000</v>
      </c>
      <c r="V7" s="690">
        <v>1388000000000</v>
      </c>
      <c r="W7" s="474">
        <v>1</v>
      </c>
      <c r="X7" s="677" t="s">
        <v>754</v>
      </c>
      <c r="Y7" s="677" t="s">
        <v>776</v>
      </c>
      <c r="Z7" s="189">
        <v>0.12</v>
      </c>
      <c r="AA7" s="141">
        <v>0</v>
      </c>
      <c r="AB7" s="474">
        <v>0</v>
      </c>
      <c r="AC7" s="687"/>
      <c r="AD7" s="688"/>
      <c r="AE7" s="474"/>
      <c r="AF7" s="677"/>
      <c r="AG7" s="307" t="s">
        <v>732</v>
      </c>
      <c r="AH7" s="687"/>
      <c r="AI7" s="152"/>
      <c r="AJ7" s="474">
        <v>0</v>
      </c>
      <c r="AK7" s="687"/>
      <c r="AL7" s="688"/>
      <c r="AM7" s="474"/>
      <c r="AN7" s="677"/>
      <c r="AO7" s="677"/>
      <c r="AP7" s="687"/>
      <c r="AQ7" s="152"/>
      <c r="AR7" s="474">
        <v>0</v>
      </c>
      <c r="AS7" s="687"/>
      <c r="AT7" s="688"/>
      <c r="AU7" s="474"/>
      <c r="AV7" s="677"/>
      <c r="AW7" s="677"/>
      <c r="AX7" s="141" t="s">
        <v>614</v>
      </c>
      <c r="AY7" s="678"/>
      <c r="AZ7" s="679"/>
      <c r="BA7" s="679"/>
      <c r="BB7" s="680" t="s">
        <v>64</v>
      </c>
      <c r="BC7" s="191">
        <v>1.32E-2</v>
      </c>
      <c r="BD7" s="187" t="s">
        <v>777</v>
      </c>
      <c r="BE7" s="663">
        <v>1</v>
      </c>
      <c r="BF7" s="76">
        <v>1292</v>
      </c>
      <c r="BG7" s="76">
        <v>1292</v>
      </c>
      <c r="BH7" s="664">
        <f t="shared" si="0"/>
        <v>1</v>
      </c>
      <c r="BI7" s="665" t="s">
        <v>778</v>
      </c>
      <c r="BJ7" s="209">
        <v>21.1</v>
      </c>
      <c r="BK7" s="152">
        <v>21.1</v>
      </c>
      <c r="BL7" s="666">
        <f t="shared" si="1"/>
        <v>1</v>
      </c>
      <c r="BM7" s="667" t="s">
        <v>64</v>
      </c>
      <c r="BN7" s="76" t="s">
        <v>64</v>
      </c>
      <c r="BO7" s="668"/>
      <c r="BP7" s="216" t="s">
        <v>779</v>
      </c>
      <c r="BQ7" s="600">
        <v>22.5</v>
      </c>
      <c r="BR7" s="595">
        <v>22.5</v>
      </c>
      <c r="BS7" s="666">
        <f t="shared" si="2"/>
        <v>1</v>
      </c>
      <c r="BT7" s="681" t="s">
        <v>64</v>
      </c>
      <c r="BU7" s="682" t="s">
        <v>64</v>
      </c>
      <c r="BV7" s="666"/>
      <c r="BW7" s="683" t="s">
        <v>780</v>
      </c>
      <c r="BX7" s="155" t="s">
        <v>64</v>
      </c>
      <c r="BY7" s="156" t="s">
        <v>64</v>
      </c>
      <c r="BZ7" s="468">
        <v>0</v>
      </c>
      <c r="CA7" s="158" t="s">
        <v>64</v>
      </c>
      <c r="CB7" s="159" t="s">
        <v>64</v>
      </c>
      <c r="CC7" s="468">
        <v>0</v>
      </c>
      <c r="CD7" s="192" t="s">
        <v>781</v>
      </c>
      <c r="CE7" s="155" t="s">
        <v>64</v>
      </c>
      <c r="CF7" s="156" t="s">
        <v>64</v>
      </c>
      <c r="CG7" s="1167" t="s">
        <v>64</v>
      </c>
      <c r="CH7" s="158" t="s">
        <v>64</v>
      </c>
      <c r="CI7" s="159" t="s">
        <v>64</v>
      </c>
      <c r="CJ7" s="1233" t="s">
        <v>64</v>
      </c>
      <c r="CK7" s="1533" t="s">
        <v>1719</v>
      </c>
      <c r="CL7" s="1164"/>
    </row>
    <row r="8" spans="1:90" ht="42" customHeight="1">
      <c r="A8" s="1390"/>
      <c r="B8" s="1312"/>
      <c r="C8" s="132" t="s">
        <v>782</v>
      </c>
      <c r="D8" s="132" t="s">
        <v>783</v>
      </c>
      <c r="E8" s="139" t="s">
        <v>78</v>
      </c>
      <c r="F8" s="285" t="s">
        <v>784</v>
      </c>
      <c r="G8" s="97" t="s">
        <v>444</v>
      </c>
      <c r="H8" s="68" t="s">
        <v>725</v>
      </c>
      <c r="I8" s="98" t="s">
        <v>785</v>
      </c>
      <c r="J8" s="209">
        <v>21628</v>
      </c>
      <c r="K8" s="152">
        <v>16967</v>
      </c>
      <c r="L8" s="135">
        <v>0.78449232476419462</v>
      </c>
      <c r="M8" s="154"/>
      <c r="N8" s="76"/>
      <c r="O8" s="135"/>
      <c r="P8" s="142" t="s">
        <v>786</v>
      </c>
      <c r="Q8" s="677"/>
      <c r="R8" s="209">
        <v>3000</v>
      </c>
      <c r="S8" s="152">
        <v>2894.7</v>
      </c>
      <c r="T8" s="135">
        <v>0.96489999999999998</v>
      </c>
      <c r="U8" s="154"/>
      <c r="V8" s="76"/>
      <c r="W8" s="135"/>
      <c r="X8" s="677" t="s">
        <v>787</v>
      </c>
      <c r="Y8" s="677" t="s">
        <v>788</v>
      </c>
      <c r="Z8" s="140">
        <v>100</v>
      </c>
      <c r="AA8" s="134">
        <v>2399.4</v>
      </c>
      <c r="AB8" s="135">
        <v>1</v>
      </c>
      <c r="AC8" s="154"/>
      <c r="AD8" s="76"/>
      <c r="AE8" s="135"/>
      <c r="AF8" s="677" t="s">
        <v>789</v>
      </c>
      <c r="AG8" s="142" t="s">
        <v>790</v>
      </c>
      <c r="AH8" s="209"/>
      <c r="AI8" s="152"/>
      <c r="AJ8" s="135">
        <v>0</v>
      </c>
      <c r="AK8" s="154"/>
      <c r="AL8" s="76"/>
      <c r="AM8" s="135"/>
      <c r="AN8" s="677"/>
      <c r="AO8" s="677"/>
      <c r="AP8" s="209"/>
      <c r="AQ8" s="152"/>
      <c r="AR8" s="135">
        <v>0</v>
      </c>
      <c r="AS8" s="154"/>
      <c r="AT8" s="76"/>
      <c r="AU8" s="135"/>
      <c r="AV8" s="677"/>
      <c r="AW8" s="691"/>
      <c r="AX8" s="308" t="s">
        <v>452</v>
      </c>
      <c r="AY8" s="146" t="s">
        <v>384</v>
      </c>
      <c r="AZ8" s="146" t="s">
        <v>385</v>
      </c>
      <c r="BA8" s="132" t="s">
        <v>791</v>
      </c>
      <c r="BB8" s="190" t="s">
        <v>792</v>
      </c>
      <c r="BC8" s="692">
        <v>500</v>
      </c>
      <c r="BD8" s="139">
        <v>500</v>
      </c>
      <c r="BE8" s="150">
        <f t="shared" ref="BE8:BE11" si="3">+BD8/BC8</f>
        <v>1</v>
      </c>
      <c r="BF8" s="137">
        <v>10000000</v>
      </c>
      <c r="BG8" s="137">
        <v>0</v>
      </c>
      <c r="BH8" s="153">
        <f t="shared" ref="BH8:BH11" si="4">+BG8/BF8</f>
        <v>0</v>
      </c>
      <c r="BI8" s="693" t="s">
        <v>793</v>
      </c>
      <c r="BJ8" s="209">
        <v>200</v>
      </c>
      <c r="BK8" s="152">
        <v>225</v>
      </c>
      <c r="BL8" s="277">
        <v>1</v>
      </c>
      <c r="BM8" s="667">
        <v>20000000</v>
      </c>
      <c r="BN8" s="76">
        <v>11651333</v>
      </c>
      <c r="BO8" s="101">
        <f t="shared" ref="BO8:BO11" si="5">+BN8/BM8</f>
        <v>0.58256664999999996</v>
      </c>
      <c r="BP8" s="68" t="s">
        <v>794</v>
      </c>
      <c r="BQ8" s="155">
        <v>150</v>
      </c>
      <c r="BR8" s="156">
        <v>150</v>
      </c>
      <c r="BS8" s="228">
        <f t="shared" ref="BS8:BS13" si="6">+BR8/BQ8</f>
        <v>1</v>
      </c>
      <c r="BT8" s="158">
        <v>70000000</v>
      </c>
      <c r="BU8" s="159">
        <v>70000000</v>
      </c>
      <c r="BV8" s="228">
        <f t="shared" ref="BV8:BV13" si="7">+BU8/BT8</f>
        <v>1</v>
      </c>
      <c r="BW8" s="192" t="s">
        <v>795</v>
      </c>
      <c r="BX8" s="155">
        <v>2173</v>
      </c>
      <c r="BY8" s="156">
        <v>2173</v>
      </c>
      <c r="BZ8" s="468">
        <f t="shared" ref="BZ8:BZ9" si="8">+BY8/BX8</f>
        <v>1</v>
      </c>
      <c r="CA8" s="158">
        <v>61100000</v>
      </c>
      <c r="CB8" s="159"/>
      <c r="CC8" s="468">
        <f t="shared" ref="CC8:CC11" si="9">+CB8/CA8</f>
        <v>0</v>
      </c>
      <c r="CD8" s="192" t="s">
        <v>796</v>
      </c>
      <c r="CE8" s="1166" t="s">
        <v>64</v>
      </c>
      <c r="CF8" s="1197" t="s">
        <v>64</v>
      </c>
      <c r="CG8" s="1169" t="s">
        <v>64</v>
      </c>
      <c r="CH8" s="1168" t="s">
        <v>64</v>
      </c>
      <c r="CI8" s="1200" t="s">
        <v>64</v>
      </c>
      <c r="CJ8" s="1235" t="s">
        <v>64</v>
      </c>
      <c r="CK8" s="1533" t="s">
        <v>1720</v>
      </c>
      <c r="CL8" s="1164"/>
    </row>
    <row r="9" spans="1:90" ht="41.25" customHeight="1">
      <c r="A9" s="1390"/>
      <c r="B9" s="1312"/>
      <c r="C9" s="171" t="s">
        <v>797</v>
      </c>
      <c r="D9" s="171" t="s">
        <v>798</v>
      </c>
      <c r="E9" s="93">
        <v>7</v>
      </c>
      <c r="F9" s="131">
        <v>7</v>
      </c>
      <c r="G9" s="106"/>
      <c r="H9" s="93"/>
      <c r="I9" s="131"/>
      <c r="J9" s="151">
        <v>7</v>
      </c>
      <c r="K9" s="184">
        <v>7</v>
      </c>
      <c r="L9" s="228">
        <v>1</v>
      </c>
      <c r="M9" s="151"/>
      <c r="N9" s="184"/>
      <c r="O9" s="228"/>
      <c r="P9" s="89" t="s">
        <v>799</v>
      </c>
      <c r="Q9" s="89" t="s">
        <v>800</v>
      </c>
      <c r="R9" s="151">
        <v>7</v>
      </c>
      <c r="S9" s="184">
        <v>7</v>
      </c>
      <c r="T9" s="228">
        <v>1</v>
      </c>
      <c r="U9" s="151"/>
      <c r="V9" s="184"/>
      <c r="W9" s="228"/>
      <c r="X9" s="89" t="s">
        <v>799</v>
      </c>
      <c r="Y9" s="694" t="s">
        <v>800</v>
      </c>
      <c r="Z9" s="99">
        <v>7</v>
      </c>
      <c r="AA9" s="100">
        <v>7</v>
      </c>
      <c r="AB9" s="228">
        <v>1</v>
      </c>
      <c r="AC9" s="151"/>
      <c r="AD9" s="184"/>
      <c r="AE9" s="228"/>
      <c r="AF9" s="89"/>
      <c r="AG9" s="89" t="s">
        <v>799</v>
      </c>
      <c r="AH9" s="151"/>
      <c r="AI9" s="184">
        <v>7</v>
      </c>
      <c r="AJ9" s="228">
        <v>1</v>
      </c>
      <c r="AK9" s="151"/>
      <c r="AL9" s="184"/>
      <c r="AM9" s="228"/>
      <c r="AN9" s="89"/>
      <c r="AO9" s="694"/>
      <c r="AP9" s="151"/>
      <c r="AQ9" s="184"/>
      <c r="AR9" s="228">
        <v>1</v>
      </c>
      <c r="AS9" s="151"/>
      <c r="AT9" s="184"/>
      <c r="AU9" s="228"/>
      <c r="AV9" s="89"/>
      <c r="AW9" s="694"/>
      <c r="AX9" s="109" t="s">
        <v>452</v>
      </c>
      <c r="AY9" s="50" t="s">
        <v>384</v>
      </c>
      <c r="AZ9" s="50" t="s">
        <v>801</v>
      </c>
      <c r="BA9" s="68" t="s">
        <v>802</v>
      </c>
      <c r="BB9" s="219" t="s">
        <v>803</v>
      </c>
      <c r="BC9" s="99">
        <v>1</v>
      </c>
      <c r="BD9" s="100">
        <v>1</v>
      </c>
      <c r="BE9" s="90">
        <f t="shared" si="3"/>
        <v>1</v>
      </c>
      <c r="BF9" s="87">
        <v>15000000</v>
      </c>
      <c r="BG9" s="87">
        <v>14999999</v>
      </c>
      <c r="BH9" s="468">
        <f t="shared" si="4"/>
        <v>0.99999993333333337</v>
      </c>
      <c r="BI9" s="89" t="s">
        <v>804</v>
      </c>
      <c r="BJ9" s="209">
        <v>1</v>
      </c>
      <c r="BK9" s="152">
        <v>0</v>
      </c>
      <c r="BL9" s="468">
        <f t="shared" ref="BL9:BL11" si="10">+BK9/BJ9</f>
        <v>0</v>
      </c>
      <c r="BM9" s="667">
        <v>20000000</v>
      </c>
      <c r="BN9" s="76">
        <v>0</v>
      </c>
      <c r="BO9" s="469">
        <f t="shared" si="5"/>
        <v>0</v>
      </c>
      <c r="BP9" s="68" t="s">
        <v>805</v>
      </c>
      <c r="BQ9" s="155">
        <v>2</v>
      </c>
      <c r="BR9" s="156">
        <v>2</v>
      </c>
      <c r="BS9" s="468">
        <f t="shared" si="6"/>
        <v>1</v>
      </c>
      <c r="BT9" s="280">
        <v>27810000</v>
      </c>
      <c r="BU9" s="281">
        <v>21820000</v>
      </c>
      <c r="BV9" s="468">
        <f t="shared" si="7"/>
        <v>0.78460985257101767</v>
      </c>
      <c r="BW9" s="192" t="s">
        <v>806</v>
      </c>
      <c r="BX9" s="155">
        <v>1</v>
      </c>
      <c r="BY9" s="156">
        <v>1</v>
      </c>
      <c r="BZ9" s="468">
        <f t="shared" si="8"/>
        <v>1</v>
      </c>
      <c r="CA9" s="280">
        <v>36685000</v>
      </c>
      <c r="CB9" s="281">
        <v>36226667</v>
      </c>
      <c r="CC9" s="468">
        <f t="shared" si="9"/>
        <v>0.98750625596292763</v>
      </c>
      <c r="CD9" s="142" t="s">
        <v>807</v>
      </c>
      <c r="CE9" s="1202">
        <v>1</v>
      </c>
      <c r="CF9" s="1273">
        <v>1</v>
      </c>
      <c r="CG9" s="1232">
        <v>1</v>
      </c>
      <c r="CH9" s="280">
        <v>65000000</v>
      </c>
      <c r="CI9" s="281">
        <v>6100000</v>
      </c>
      <c r="CJ9" s="1241">
        <f>CI9/CH9</f>
        <v>9.3846153846153843E-2</v>
      </c>
      <c r="CK9" s="1533" t="s">
        <v>808</v>
      </c>
      <c r="CL9"/>
    </row>
    <row r="10" spans="1:90" ht="39" customHeight="1">
      <c r="A10" s="1390"/>
      <c r="B10" s="1312"/>
      <c r="C10" s="171" t="s">
        <v>809</v>
      </c>
      <c r="D10" s="171" t="s">
        <v>810</v>
      </c>
      <c r="E10" s="316">
        <v>0.15</v>
      </c>
      <c r="F10" s="131" t="s">
        <v>811</v>
      </c>
      <c r="G10" s="106"/>
      <c r="H10" s="93"/>
      <c r="I10" s="131"/>
      <c r="J10" s="151"/>
      <c r="K10" s="184"/>
      <c r="L10" s="228">
        <v>0</v>
      </c>
      <c r="M10" s="151"/>
      <c r="N10" s="184"/>
      <c r="O10" s="228"/>
      <c r="P10" s="695"/>
      <c r="Q10" s="695" t="s">
        <v>812</v>
      </c>
      <c r="R10" s="151"/>
      <c r="S10" s="184"/>
      <c r="T10" s="228">
        <v>0</v>
      </c>
      <c r="U10" s="151"/>
      <c r="V10" s="184"/>
      <c r="W10" s="228"/>
      <c r="X10" s="695"/>
      <c r="Y10" s="345" t="s">
        <v>813</v>
      </c>
      <c r="Z10" s="99">
        <v>11</v>
      </c>
      <c r="AA10" s="100">
        <v>0</v>
      </c>
      <c r="AB10" s="228">
        <v>0</v>
      </c>
      <c r="AC10" s="151"/>
      <c r="AD10" s="184"/>
      <c r="AE10" s="228"/>
      <c r="AF10" s="695"/>
      <c r="AG10" s="345" t="s">
        <v>814</v>
      </c>
      <c r="AH10" s="151"/>
      <c r="AI10" s="184"/>
      <c r="AJ10" s="228">
        <v>0</v>
      </c>
      <c r="AK10" s="151"/>
      <c r="AL10" s="184"/>
      <c r="AM10" s="228"/>
      <c r="AN10" s="695"/>
      <c r="AO10" s="695"/>
      <c r="AP10" s="151"/>
      <c r="AQ10" s="184"/>
      <c r="AR10" s="228">
        <v>0</v>
      </c>
      <c r="AS10" s="151"/>
      <c r="AT10" s="184"/>
      <c r="AU10" s="228"/>
      <c r="AV10" s="695"/>
      <c r="AW10" s="695"/>
      <c r="AX10" s="217" t="s">
        <v>452</v>
      </c>
      <c r="AY10" s="50" t="s">
        <v>384</v>
      </c>
      <c r="AZ10" s="50" t="s">
        <v>385</v>
      </c>
      <c r="BA10" s="68" t="s">
        <v>815</v>
      </c>
      <c r="BB10" s="219" t="s">
        <v>816</v>
      </c>
      <c r="BC10" s="106">
        <v>11</v>
      </c>
      <c r="BD10" s="93">
        <v>11</v>
      </c>
      <c r="BE10" s="562">
        <f t="shared" si="3"/>
        <v>1</v>
      </c>
      <c r="BF10" s="103">
        <v>35000000</v>
      </c>
      <c r="BG10" s="103">
        <v>35000000</v>
      </c>
      <c r="BH10" s="228">
        <f t="shared" si="4"/>
        <v>1</v>
      </c>
      <c r="BI10" s="466" t="s">
        <v>817</v>
      </c>
      <c r="BJ10" s="151">
        <v>11</v>
      </c>
      <c r="BK10" s="184">
        <v>11</v>
      </c>
      <c r="BL10" s="277">
        <f t="shared" si="10"/>
        <v>1</v>
      </c>
      <c r="BM10" s="696">
        <v>44755000</v>
      </c>
      <c r="BN10" s="87">
        <v>44755000</v>
      </c>
      <c r="BO10" s="101">
        <f t="shared" si="5"/>
        <v>1</v>
      </c>
      <c r="BP10" s="50" t="s">
        <v>818</v>
      </c>
      <c r="BQ10" s="155">
        <v>11</v>
      </c>
      <c r="BR10" s="156">
        <v>11</v>
      </c>
      <c r="BS10" s="228">
        <f t="shared" si="6"/>
        <v>1</v>
      </c>
      <c r="BT10" s="158">
        <v>53655000</v>
      </c>
      <c r="BU10" s="159">
        <v>53647750.109999999</v>
      </c>
      <c r="BV10" s="228">
        <f t="shared" si="7"/>
        <v>0.99986487950796754</v>
      </c>
      <c r="BW10" s="192" t="s">
        <v>819</v>
      </c>
      <c r="BX10" s="155">
        <v>11</v>
      </c>
      <c r="BY10" s="156">
        <v>11</v>
      </c>
      <c r="BZ10" s="228">
        <f>BX10/BY10</f>
        <v>1</v>
      </c>
      <c r="CA10" s="158">
        <v>96666666</v>
      </c>
      <c r="CB10" s="159">
        <v>90576666</v>
      </c>
      <c r="CC10" s="228">
        <f t="shared" si="9"/>
        <v>0.93699999956551727</v>
      </c>
      <c r="CD10" s="142" t="s">
        <v>820</v>
      </c>
      <c r="CE10" s="1169">
        <v>8</v>
      </c>
      <c r="CF10" s="1274">
        <v>8</v>
      </c>
      <c r="CG10" s="228">
        <f>CE10/CF10</f>
        <v>1</v>
      </c>
      <c r="CH10" s="158">
        <v>95000000</v>
      </c>
      <c r="CI10" s="159">
        <v>48100000</v>
      </c>
      <c r="CJ10" s="1515">
        <f>+CI10/CH10</f>
        <v>0.50631578947368416</v>
      </c>
      <c r="CK10" s="1533" t="s">
        <v>1762</v>
      </c>
      <c r="CL10"/>
    </row>
    <row r="11" spans="1:90" ht="35.25" customHeight="1">
      <c r="A11" s="1390"/>
      <c r="B11" s="1312"/>
      <c r="C11" s="1292" t="s">
        <v>821</v>
      </c>
      <c r="D11" s="132" t="s">
        <v>822</v>
      </c>
      <c r="E11" s="553" t="s">
        <v>78</v>
      </c>
      <c r="F11" s="185">
        <v>0.7</v>
      </c>
      <c r="G11" s="97" t="s">
        <v>629</v>
      </c>
      <c r="H11" s="68" t="s">
        <v>630</v>
      </c>
      <c r="I11" s="98" t="s">
        <v>823</v>
      </c>
      <c r="J11" s="209">
        <v>1</v>
      </c>
      <c r="K11" s="152">
        <v>1</v>
      </c>
      <c r="L11" s="135">
        <v>1</v>
      </c>
      <c r="M11" s="154">
        <v>360000000</v>
      </c>
      <c r="N11" s="76">
        <v>18684889</v>
      </c>
      <c r="O11" s="135">
        <v>5.1902469444444446E-2</v>
      </c>
      <c r="P11" s="677" t="s">
        <v>824</v>
      </c>
      <c r="Q11" s="677" t="s">
        <v>633</v>
      </c>
      <c r="R11" s="209">
        <v>4</v>
      </c>
      <c r="S11" s="152">
        <v>3</v>
      </c>
      <c r="T11" s="135">
        <v>0.75</v>
      </c>
      <c r="U11" s="154">
        <v>70000000</v>
      </c>
      <c r="V11" s="76">
        <v>68500000</v>
      </c>
      <c r="W11" s="135">
        <v>0.97857142857142854</v>
      </c>
      <c r="X11" s="677" t="s">
        <v>634</v>
      </c>
      <c r="Y11" s="677" t="s">
        <v>730</v>
      </c>
      <c r="Z11" s="140">
        <v>4</v>
      </c>
      <c r="AA11" s="697">
        <v>8</v>
      </c>
      <c r="AB11" s="135">
        <v>1</v>
      </c>
      <c r="AC11" s="154">
        <v>12000000</v>
      </c>
      <c r="AD11" s="76">
        <v>12000000</v>
      </c>
      <c r="AE11" s="135">
        <v>1</v>
      </c>
      <c r="AF11" s="142" t="s">
        <v>825</v>
      </c>
      <c r="AG11" s="142"/>
      <c r="AH11" s="209">
        <v>4</v>
      </c>
      <c r="AI11" s="152">
        <v>0</v>
      </c>
      <c r="AJ11" s="135">
        <v>0</v>
      </c>
      <c r="AK11" s="154">
        <v>19000000</v>
      </c>
      <c r="AL11" s="76"/>
      <c r="AM11" s="135"/>
      <c r="AN11" s="677" t="s">
        <v>826</v>
      </c>
      <c r="AO11" s="677"/>
      <c r="AP11" s="209">
        <v>4</v>
      </c>
      <c r="AQ11" s="152">
        <v>4</v>
      </c>
      <c r="AR11" s="135">
        <v>1</v>
      </c>
      <c r="AS11" s="154">
        <v>19000000</v>
      </c>
      <c r="AT11" s="76">
        <v>2660000</v>
      </c>
      <c r="AU11" s="135">
        <v>0.14000000000000001</v>
      </c>
      <c r="AV11" s="698" t="s">
        <v>827</v>
      </c>
      <c r="AW11" s="677"/>
      <c r="AX11" s="64" t="s">
        <v>452</v>
      </c>
      <c r="AY11" s="146" t="s">
        <v>384</v>
      </c>
      <c r="AZ11" s="146" t="s">
        <v>527</v>
      </c>
      <c r="BA11" s="146" t="s">
        <v>828</v>
      </c>
      <c r="BB11" s="146" t="s">
        <v>829</v>
      </c>
      <c r="BC11" s="139">
        <v>6</v>
      </c>
      <c r="BD11" s="139">
        <v>2</v>
      </c>
      <c r="BE11" s="150">
        <f t="shared" si="3"/>
        <v>0.33333333333333331</v>
      </c>
      <c r="BF11" s="168">
        <v>22138800</v>
      </c>
      <c r="BG11" s="168">
        <v>22138800</v>
      </c>
      <c r="BH11" s="150">
        <f t="shared" si="4"/>
        <v>1</v>
      </c>
      <c r="BI11" s="64" t="s">
        <v>830</v>
      </c>
      <c r="BJ11" s="152">
        <v>6</v>
      </c>
      <c r="BK11" s="152">
        <v>6</v>
      </c>
      <c r="BL11" s="150">
        <f t="shared" si="10"/>
        <v>1</v>
      </c>
      <c r="BM11" s="76">
        <v>18000000</v>
      </c>
      <c r="BN11" s="76">
        <v>18000000</v>
      </c>
      <c r="BO11" s="150">
        <f t="shared" si="5"/>
        <v>1</v>
      </c>
      <c r="BP11" s="68" t="s">
        <v>831</v>
      </c>
      <c r="BQ11" s="699">
        <v>6</v>
      </c>
      <c r="BR11" s="700">
        <v>5</v>
      </c>
      <c r="BS11" s="228">
        <f t="shared" si="6"/>
        <v>0.83333333333333337</v>
      </c>
      <c r="BT11" s="224">
        <v>27558000</v>
      </c>
      <c r="BU11" s="225">
        <v>27558000</v>
      </c>
      <c r="BV11" s="228">
        <f t="shared" si="7"/>
        <v>1</v>
      </c>
      <c r="BW11" s="531" t="s">
        <v>832</v>
      </c>
      <c r="BX11" s="701">
        <v>400</v>
      </c>
      <c r="BY11" s="276">
        <v>477</v>
      </c>
      <c r="BZ11" s="468">
        <v>1</v>
      </c>
      <c r="CA11" s="702">
        <v>19500000</v>
      </c>
      <c r="CB11" s="703">
        <v>19500000</v>
      </c>
      <c r="CC11" s="468">
        <f t="shared" si="9"/>
        <v>1</v>
      </c>
      <c r="CD11" s="1163" t="s">
        <v>833</v>
      </c>
      <c r="CE11" s="1169">
        <v>30</v>
      </c>
      <c r="CF11" s="1276">
        <v>30</v>
      </c>
      <c r="CG11" s="1278">
        <f>CF11/CE11</f>
        <v>1</v>
      </c>
      <c r="CH11" s="1277" t="s">
        <v>834</v>
      </c>
      <c r="CI11" s="225" t="s">
        <v>835</v>
      </c>
      <c r="CJ11" s="1240">
        <v>0.08</v>
      </c>
      <c r="CK11" s="1533" t="s">
        <v>836</v>
      </c>
      <c r="CL11"/>
    </row>
    <row r="12" spans="1:90" ht="87.5" customHeight="1">
      <c r="A12" s="1390"/>
      <c r="B12" s="1312"/>
      <c r="C12" s="1293"/>
      <c r="D12" s="132" t="s">
        <v>837</v>
      </c>
      <c r="E12" s="553" t="s">
        <v>78</v>
      </c>
      <c r="F12" s="185">
        <v>0.3</v>
      </c>
      <c r="G12" s="97"/>
      <c r="H12" s="68"/>
      <c r="I12" s="98"/>
      <c r="J12" s="209"/>
      <c r="K12" s="688"/>
      <c r="L12" s="135">
        <v>0</v>
      </c>
      <c r="M12" s="687"/>
      <c r="N12" s="688"/>
      <c r="O12" s="135"/>
      <c r="P12" s="686"/>
      <c r="Q12" s="686"/>
      <c r="R12" s="209"/>
      <c r="S12" s="152"/>
      <c r="T12" s="135">
        <v>0</v>
      </c>
      <c r="U12" s="687"/>
      <c r="V12" s="688"/>
      <c r="W12" s="135"/>
      <c r="X12" s="686"/>
      <c r="Y12" s="677" t="s">
        <v>838</v>
      </c>
      <c r="Z12" s="189">
        <v>0.7</v>
      </c>
      <c r="AA12" s="141">
        <v>0</v>
      </c>
      <c r="AB12" s="135">
        <v>0</v>
      </c>
      <c r="AC12" s="687"/>
      <c r="AD12" s="688"/>
      <c r="AE12" s="135"/>
      <c r="AF12" s="686"/>
      <c r="AG12" s="142" t="s">
        <v>839</v>
      </c>
      <c r="AH12" s="687"/>
      <c r="AI12" s="152"/>
      <c r="AJ12" s="135">
        <v>0</v>
      </c>
      <c r="AK12" s="687"/>
      <c r="AL12" s="688"/>
      <c r="AM12" s="135"/>
      <c r="AN12" s="686"/>
      <c r="AO12" s="677"/>
      <c r="AP12" s="687"/>
      <c r="AQ12" s="152"/>
      <c r="AR12" s="135">
        <v>0</v>
      </c>
      <c r="AS12" s="687"/>
      <c r="AT12" s="688"/>
      <c r="AU12" s="135"/>
      <c r="AV12" s="686"/>
      <c r="AW12" s="677"/>
      <c r="AX12" s="70"/>
      <c r="AY12" s="67"/>
      <c r="AZ12" s="67"/>
      <c r="BA12" s="67"/>
      <c r="BB12" s="71" t="s">
        <v>64</v>
      </c>
      <c r="BC12" s="571" t="s">
        <v>64</v>
      </c>
      <c r="BD12" s="571" t="s">
        <v>64</v>
      </c>
      <c r="BE12" s="506"/>
      <c r="BF12" s="571" t="s">
        <v>64</v>
      </c>
      <c r="BG12" s="571" t="s">
        <v>64</v>
      </c>
      <c r="BH12" s="704"/>
      <c r="BI12" s="577" t="s">
        <v>840</v>
      </c>
      <c r="BJ12" s="571" t="s">
        <v>64</v>
      </c>
      <c r="BK12" s="571" t="s">
        <v>64</v>
      </c>
      <c r="BL12" s="480"/>
      <c r="BM12" s="571" t="s">
        <v>64</v>
      </c>
      <c r="BN12" s="571" t="s">
        <v>64</v>
      </c>
      <c r="BO12" s="480"/>
      <c r="BP12" s="577" t="s">
        <v>840</v>
      </c>
      <c r="BQ12" s="156">
        <v>6</v>
      </c>
      <c r="BR12" s="156">
        <v>5</v>
      </c>
      <c r="BS12" s="72">
        <f t="shared" si="6"/>
        <v>0.83333333333333337</v>
      </c>
      <c r="BT12" s="159">
        <v>27558000</v>
      </c>
      <c r="BU12" s="159">
        <v>27558000</v>
      </c>
      <c r="BV12" s="705">
        <f t="shared" si="7"/>
        <v>1</v>
      </c>
      <c r="BW12" s="146" t="s">
        <v>840</v>
      </c>
      <c r="BX12" s="571">
        <v>370</v>
      </c>
      <c r="BY12" s="571">
        <v>400</v>
      </c>
      <c r="BZ12" s="570">
        <v>1</v>
      </c>
      <c r="CA12" s="571" t="s">
        <v>64</v>
      </c>
      <c r="CB12" s="571" t="s">
        <v>64</v>
      </c>
      <c r="CC12" s="483">
        <v>0</v>
      </c>
      <c r="CD12" s="577" t="s">
        <v>841</v>
      </c>
      <c r="CE12" s="1275" t="s">
        <v>64</v>
      </c>
      <c r="CF12" s="571" t="s">
        <v>64</v>
      </c>
      <c r="CG12" s="1204" t="s">
        <v>64</v>
      </c>
      <c r="CH12" s="1280" t="s">
        <v>64</v>
      </c>
      <c r="CI12" s="1281" t="s">
        <v>64</v>
      </c>
      <c r="CJ12" s="1203" t="s">
        <v>64</v>
      </c>
      <c r="CK12" s="1537" t="s">
        <v>1721</v>
      </c>
      <c r="CL12"/>
    </row>
    <row r="13" spans="1:90" ht="72.75" customHeight="1">
      <c r="A13" s="1390"/>
      <c r="B13" s="1293"/>
      <c r="C13" s="132" t="s">
        <v>842</v>
      </c>
      <c r="D13" s="132" t="s">
        <v>843</v>
      </c>
      <c r="E13" s="553">
        <v>7.5999999999999998E-2</v>
      </c>
      <c r="F13" s="285" t="s">
        <v>844</v>
      </c>
      <c r="G13" s="204" t="s">
        <v>444</v>
      </c>
      <c r="H13" s="132" t="s">
        <v>845</v>
      </c>
      <c r="I13" s="202" t="s">
        <v>846</v>
      </c>
      <c r="J13" s="258">
        <v>0</v>
      </c>
      <c r="K13" s="148">
        <v>0</v>
      </c>
      <c r="L13" s="203">
        <v>0</v>
      </c>
      <c r="M13" s="258">
        <v>0</v>
      </c>
      <c r="N13" s="148">
        <v>0</v>
      </c>
      <c r="O13" s="203">
        <v>0</v>
      </c>
      <c r="P13" s="317" t="s">
        <v>847</v>
      </c>
      <c r="Q13" s="317" t="s">
        <v>847</v>
      </c>
      <c r="R13" s="258">
        <v>1</v>
      </c>
      <c r="S13" s="148">
        <v>1</v>
      </c>
      <c r="T13" s="203">
        <v>1</v>
      </c>
      <c r="U13" s="136">
        <v>25000000</v>
      </c>
      <c r="V13" s="137">
        <v>25000000</v>
      </c>
      <c r="W13" s="203">
        <v>1</v>
      </c>
      <c r="X13" s="104" t="s">
        <v>848</v>
      </c>
      <c r="Y13" s="317" t="s">
        <v>730</v>
      </c>
      <c r="Z13" s="138">
        <v>1</v>
      </c>
      <c r="AA13" s="706">
        <v>0.4</v>
      </c>
      <c r="AB13" s="203">
        <v>0.4</v>
      </c>
      <c r="AC13" s="136">
        <v>14000000</v>
      </c>
      <c r="AD13" s="137">
        <v>14000000</v>
      </c>
      <c r="AE13" s="203"/>
      <c r="AF13" s="104" t="s">
        <v>849</v>
      </c>
      <c r="AG13" s="104"/>
      <c r="AH13" s="258">
        <v>1</v>
      </c>
      <c r="AI13" s="148">
        <v>0</v>
      </c>
      <c r="AJ13" s="203">
        <v>0</v>
      </c>
      <c r="AK13" s="136">
        <v>22170000</v>
      </c>
      <c r="AL13" s="137">
        <v>3360000</v>
      </c>
      <c r="AM13" s="203"/>
      <c r="AN13" s="460" t="s">
        <v>850</v>
      </c>
      <c r="AO13" s="317"/>
      <c r="AP13" s="258"/>
      <c r="AQ13" s="148"/>
      <c r="AR13" s="203">
        <v>0</v>
      </c>
      <c r="AS13" s="136">
        <v>22170000</v>
      </c>
      <c r="AT13" s="137">
        <v>13440000</v>
      </c>
      <c r="AU13" s="203">
        <v>0.60622462787550746</v>
      </c>
      <c r="AV13" s="707" t="s">
        <v>851</v>
      </c>
      <c r="AW13" s="708"/>
      <c r="AX13" s="709" t="s">
        <v>452</v>
      </c>
      <c r="AY13" s="710" t="s">
        <v>384</v>
      </c>
      <c r="AZ13" s="710" t="s">
        <v>852</v>
      </c>
      <c r="BA13" s="710" t="s">
        <v>853</v>
      </c>
      <c r="BB13" s="711" t="s">
        <v>854</v>
      </c>
      <c r="BC13" s="712">
        <v>0.214</v>
      </c>
      <c r="BD13" s="713">
        <v>0.214</v>
      </c>
      <c r="BE13" s="714">
        <f>+BD13/BC13</f>
        <v>1</v>
      </c>
      <c r="BF13" s="492">
        <v>40000000</v>
      </c>
      <c r="BG13" s="492">
        <v>15424999</v>
      </c>
      <c r="BH13" s="510">
        <f>+BG13/BF13</f>
        <v>0.38562497499999998</v>
      </c>
      <c r="BI13" s="693" t="s">
        <v>855</v>
      </c>
      <c r="BJ13" s="715">
        <v>0.23599999999999999</v>
      </c>
      <c r="BK13" s="716">
        <v>0.23599999999999999</v>
      </c>
      <c r="BL13" s="717">
        <f>+BK13/BJ13</f>
        <v>1</v>
      </c>
      <c r="BM13" s="718">
        <v>325000000</v>
      </c>
      <c r="BN13" s="492">
        <v>324995000</v>
      </c>
      <c r="BO13" s="238">
        <f>+BN13/BM13</f>
        <v>0.99998461538461536</v>
      </c>
      <c r="BP13" s="719" t="s">
        <v>856</v>
      </c>
      <c r="BQ13" s="720">
        <v>0.25800000000000001</v>
      </c>
      <c r="BR13" s="721">
        <v>0.25800000000000001</v>
      </c>
      <c r="BS13" s="717">
        <f t="shared" si="6"/>
        <v>1</v>
      </c>
      <c r="BT13" s="722">
        <v>50795000</v>
      </c>
      <c r="BU13" s="723">
        <v>45168500</v>
      </c>
      <c r="BV13" s="257">
        <f t="shared" si="7"/>
        <v>0.88923122354562456</v>
      </c>
      <c r="BW13" s="724" t="s">
        <v>857</v>
      </c>
      <c r="BX13" s="725">
        <v>0.27900000000000003</v>
      </c>
      <c r="BY13" s="726">
        <v>0.27900000000000003</v>
      </c>
      <c r="BZ13" s="674">
        <f>+BY13/BX13</f>
        <v>1</v>
      </c>
      <c r="CA13" s="332">
        <v>61807909</v>
      </c>
      <c r="CB13" s="333">
        <v>56667500</v>
      </c>
      <c r="CC13" s="674">
        <f>+CB13/CA13</f>
        <v>0.91683250439680786</v>
      </c>
      <c r="CD13" s="194" t="s">
        <v>858</v>
      </c>
      <c r="CE13" s="727" t="s">
        <v>64</v>
      </c>
      <c r="CF13" s="1279" t="s">
        <v>64</v>
      </c>
      <c r="CG13" s="1256" t="s">
        <v>64</v>
      </c>
      <c r="CH13" s="1256" t="s">
        <v>64</v>
      </c>
      <c r="CI13" s="1256" t="s">
        <v>64</v>
      </c>
      <c r="CJ13" s="1256" t="s">
        <v>64</v>
      </c>
      <c r="CK13" s="1533" t="s">
        <v>1751</v>
      </c>
      <c r="CL13"/>
    </row>
    <row r="14" spans="1:90" ht="63" customHeight="1">
      <c r="A14" s="1390"/>
      <c r="B14" s="1311" t="s">
        <v>859</v>
      </c>
      <c r="C14" s="68" t="s">
        <v>860</v>
      </c>
      <c r="D14" s="68" t="s">
        <v>861</v>
      </c>
      <c r="E14" s="75">
        <v>27.7</v>
      </c>
      <c r="F14" s="593" t="s">
        <v>862</v>
      </c>
      <c r="G14" s="97" t="s">
        <v>444</v>
      </c>
      <c r="H14" s="68" t="s">
        <v>725</v>
      </c>
      <c r="I14" s="98" t="s">
        <v>863</v>
      </c>
      <c r="J14" s="209">
        <v>0</v>
      </c>
      <c r="K14" s="152">
        <v>0</v>
      </c>
      <c r="L14" s="474">
        <v>0</v>
      </c>
      <c r="M14" s="209">
        <v>0</v>
      </c>
      <c r="N14" s="152">
        <v>0</v>
      </c>
      <c r="O14" s="474">
        <v>0</v>
      </c>
      <c r="P14" s="677" t="s">
        <v>864</v>
      </c>
      <c r="Q14" s="677" t="s">
        <v>847</v>
      </c>
      <c r="R14" s="209">
        <v>4</v>
      </c>
      <c r="S14" s="152">
        <v>4</v>
      </c>
      <c r="T14" s="474">
        <v>1</v>
      </c>
      <c r="U14" s="154">
        <v>50000000</v>
      </c>
      <c r="V14" s="76">
        <v>27925000</v>
      </c>
      <c r="W14" s="474">
        <v>0.5585</v>
      </c>
      <c r="X14" s="142" t="s">
        <v>865</v>
      </c>
      <c r="Y14" s="677" t="s">
        <v>730</v>
      </c>
      <c r="Z14" s="140">
        <v>0.45</v>
      </c>
      <c r="AA14" s="728">
        <v>0</v>
      </c>
      <c r="AB14" s="474">
        <v>0</v>
      </c>
      <c r="AC14" s="154"/>
      <c r="AD14" s="76"/>
      <c r="AE14" s="474"/>
      <c r="AF14" s="142"/>
      <c r="AG14" s="142" t="s">
        <v>866</v>
      </c>
      <c r="AH14" s="209"/>
      <c r="AI14" s="152"/>
      <c r="AJ14" s="474">
        <v>0</v>
      </c>
      <c r="AK14" s="154"/>
      <c r="AL14" s="76"/>
      <c r="AM14" s="474"/>
      <c r="AN14" s="729" t="s">
        <v>867</v>
      </c>
      <c r="AO14" s="677"/>
      <c r="AP14" s="209"/>
      <c r="AQ14" s="152"/>
      <c r="AR14" s="474">
        <v>0</v>
      </c>
      <c r="AS14" s="154"/>
      <c r="AT14" s="76"/>
      <c r="AU14" s="474"/>
      <c r="AV14" s="730"/>
      <c r="AW14" s="691"/>
      <c r="AX14" s="731"/>
      <c r="AY14" s="68"/>
      <c r="AZ14" s="68"/>
      <c r="BA14" s="68"/>
      <c r="BB14" s="680" t="s">
        <v>64</v>
      </c>
      <c r="BC14" s="732">
        <v>19648</v>
      </c>
      <c r="BD14" s="733">
        <v>19648</v>
      </c>
      <c r="BE14" s="72">
        <f>BD14/BC14</f>
        <v>1</v>
      </c>
      <c r="BF14" s="76" t="s">
        <v>64</v>
      </c>
      <c r="BG14" s="76" t="s">
        <v>64</v>
      </c>
      <c r="BH14" s="494"/>
      <c r="BI14" s="290" t="s">
        <v>868</v>
      </c>
      <c r="BJ14" s="734">
        <v>18871</v>
      </c>
      <c r="BK14" s="475">
        <v>18871</v>
      </c>
      <c r="BL14" s="468">
        <f>BK14/BJ14</f>
        <v>1</v>
      </c>
      <c r="BM14" s="667"/>
      <c r="BN14" s="76"/>
      <c r="BO14" s="469"/>
      <c r="BP14" s="142" t="s">
        <v>869</v>
      </c>
      <c r="BQ14" s="571">
        <v>18.436</v>
      </c>
      <c r="BR14" s="571">
        <v>18.436</v>
      </c>
      <c r="BS14" s="570">
        <f>BR14/BQ14</f>
        <v>1</v>
      </c>
      <c r="BT14" s="571" t="s">
        <v>64</v>
      </c>
      <c r="BU14" s="571" t="s">
        <v>64</v>
      </c>
      <c r="BV14" s="480"/>
      <c r="BW14" s="577" t="s">
        <v>870</v>
      </c>
      <c r="BX14" s="735">
        <v>18063</v>
      </c>
      <c r="BY14" s="156">
        <v>18063</v>
      </c>
      <c r="BZ14" s="468">
        <v>1</v>
      </c>
      <c r="CA14" s="280" t="s">
        <v>64</v>
      </c>
      <c r="CB14" s="281" t="s">
        <v>64</v>
      </c>
      <c r="CC14" s="468">
        <v>0</v>
      </c>
      <c r="CD14" s="192" t="s">
        <v>871</v>
      </c>
      <c r="CE14" s="736">
        <v>18063</v>
      </c>
      <c r="CF14" s="134">
        <v>18063</v>
      </c>
      <c r="CG14" s="1232">
        <v>1</v>
      </c>
      <c r="CH14" s="332" t="s">
        <v>64</v>
      </c>
      <c r="CI14" s="333" t="s">
        <v>64</v>
      </c>
      <c r="CJ14" s="1241">
        <v>0</v>
      </c>
      <c r="CK14" s="1533" t="s">
        <v>872</v>
      </c>
      <c r="CL14"/>
    </row>
    <row r="15" spans="1:90" ht="138" customHeight="1">
      <c r="A15" s="1390"/>
      <c r="B15" s="1312"/>
      <c r="C15" s="132" t="s">
        <v>873</v>
      </c>
      <c r="D15" s="132" t="s">
        <v>874</v>
      </c>
      <c r="E15" s="139" t="s">
        <v>875</v>
      </c>
      <c r="F15" s="347" t="s">
        <v>876</v>
      </c>
      <c r="G15" s="138"/>
      <c r="H15" s="139"/>
      <c r="I15" s="347"/>
      <c r="J15" s="193">
        <v>0.1</v>
      </c>
      <c r="K15" s="177">
        <v>3.4000000000000002E-2</v>
      </c>
      <c r="L15" s="135">
        <v>3.4000000000000002E-2</v>
      </c>
      <c r="M15" s="737" t="s">
        <v>877</v>
      </c>
      <c r="N15" s="146" t="s">
        <v>877</v>
      </c>
      <c r="O15" s="135"/>
      <c r="P15" s="677" t="s">
        <v>878</v>
      </c>
      <c r="Q15" s="307" t="s">
        <v>879</v>
      </c>
      <c r="R15" s="193">
        <v>0.15</v>
      </c>
      <c r="S15" s="177">
        <v>0.151</v>
      </c>
      <c r="T15" s="143">
        <v>1.0066666666666666</v>
      </c>
      <c r="U15" s="737" t="s">
        <v>880</v>
      </c>
      <c r="V15" s="146" t="s">
        <v>881</v>
      </c>
      <c r="W15" s="143">
        <v>1.01</v>
      </c>
      <c r="X15" s="677" t="s">
        <v>882</v>
      </c>
      <c r="Y15" s="142" t="s">
        <v>883</v>
      </c>
      <c r="Z15" s="189">
        <v>0.17</v>
      </c>
      <c r="AA15" s="286">
        <v>0.17</v>
      </c>
      <c r="AB15" s="135">
        <v>1</v>
      </c>
      <c r="AC15" s="737" t="s">
        <v>884</v>
      </c>
      <c r="AD15" s="146" t="s">
        <v>881</v>
      </c>
      <c r="AE15" s="135">
        <v>1</v>
      </c>
      <c r="AF15" s="686"/>
      <c r="AG15" s="142" t="s">
        <v>885</v>
      </c>
      <c r="AH15" s="687"/>
      <c r="AI15" s="152"/>
      <c r="AJ15" s="135">
        <v>0</v>
      </c>
      <c r="AK15" s="687"/>
      <c r="AL15" s="688"/>
      <c r="AM15" s="135"/>
      <c r="AN15" s="686"/>
      <c r="AO15" s="142" t="s">
        <v>886</v>
      </c>
      <c r="AP15" s="687"/>
      <c r="AQ15" s="152"/>
      <c r="AR15" s="135">
        <v>0</v>
      </c>
      <c r="AS15" s="687"/>
      <c r="AT15" s="688"/>
      <c r="AU15" s="135"/>
      <c r="AV15" s="686"/>
      <c r="AW15" s="192" t="s">
        <v>886</v>
      </c>
      <c r="AX15" s="97" t="s">
        <v>428</v>
      </c>
      <c r="AY15" s="68" t="s">
        <v>384</v>
      </c>
      <c r="AZ15" s="68" t="s">
        <v>527</v>
      </c>
      <c r="BA15" s="68" t="s">
        <v>887</v>
      </c>
      <c r="BB15" s="319" t="s">
        <v>431</v>
      </c>
      <c r="BC15" s="334">
        <v>14</v>
      </c>
      <c r="BD15" s="141">
        <v>15</v>
      </c>
      <c r="BE15" s="72">
        <v>1</v>
      </c>
      <c r="BF15" s="76">
        <v>148013333</v>
      </c>
      <c r="BG15" s="76">
        <v>148013333</v>
      </c>
      <c r="BH15" s="494">
        <f>+BG15/BF15</f>
        <v>1</v>
      </c>
      <c r="BI15" s="290" t="s">
        <v>888</v>
      </c>
      <c r="BJ15" s="209">
        <v>14</v>
      </c>
      <c r="BK15" s="152">
        <v>14</v>
      </c>
      <c r="BL15" s="468">
        <f>+BK15/BJ15</f>
        <v>1</v>
      </c>
      <c r="BM15" s="667">
        <v>30000000</v>
      </c>
      <c r="BN15" s="76">
        <v>22420000</v>
      </c>
      <c r="BO15" s="469">
        <f>+BN15/BM15</f>
        <v>0.74733333333333329</v>
      </c>
      <c r="BP15" s="142" t="s">
        <v>889</v>
      </c>
      <c r="BQ15" s="329">
        <v>14</v>
      </c>
      <c r="BR15" s="330">
        <v>350</v>
      </c>
      <c r="BS15" s="674">
        <v>1</v>
      </c>
      <c r="BT15" s="332">
        <v>21504000</v>
      </c>
      <c r="BU15" s="333">
        <v>21504000</v>
      </c>
      <c r="BV15" s="674">
        <f>+BU15/BT15</f>
        <v>1</v>
      </c>
      <c r="BW15" s="194" t="s">
        <v>890</v>
      </c>
      <c r="BX15" s="193">
        <v>-0.33</v>
      </c>
      <c r="BY15" s="72">
        <v>-0.33</v>
      </c>
      <c r="BZ15" s="468">
        <v>1</v>
      </c>
      <c r="CA15" s="280">
        <v>319986739</v>
      </c>
      <c r="CB15" s="281">
        <v>298983739</v>
      </c>
      <c r="CC15" s="468">
        <f>+CB15/CA15</f>
        <v>0.93436290495775831</v>
      </c>
      <c r="CD15" s="192" t="s">
        <v>891</v>
      </c>
      <c r="CE15" s="209" t="s">
        <v>64</v>
      </c>
      <c r="CF15" s="152" t="s">
        <v>64</v>
      </c>
      <c r="CG15" s="1167" t="s">
        <v>64</v>
      </c>
      <c r="CH15" s="280" t="s">
        <v>64</v>
      </c>
      <c r="CI15" s="281" t="s">
        <v>64</v>
      </c>
      <c r="CJ15" s="1233" t="s">
        <v>64</v>
      </c>
      <c r="CK15" s="1533" t="s">
        <v>1722</v>
      </c>
      <c r="CL15"/>
    </row>
    <row r="16" spans="1:90" ht="66.75" customHeight="1">
      <c r="A16" s="1390"/>
      <c r="B16" s="1312"/>
      <c r="C16" s="1292" t="s">
        <v>892</v>
      </c>
      <c r="D16" s="132" t="s">
        <v>893</v>
      </c>
      <c r="E16" s="139" t="s">
        <v>894</v>
      </c>
      <c r="F16" s="347" t="s">
        <v>895</v>
      </c>
      <c r="G16" s="138"/>
      <c r="H16" s="139"/>
      <c r="I16" s="347"/>
      <c r="J16" s="738">
        <v>0.42</v>
      </c>
      <c r="K16" s="298">
        <v>0.97599999999999998</v>
      </c>
      <c r="L16" s="203">
        <v>2.323809523809524</v>
      </c>
      <c r="M16" s="471"/>
      <c r="N16" s="64"/>
      <c r="O16" s="203"/>
      <c r="P16" s="317" t="s">
        <v>896</v>
      </c>
      <c r="Q16" s="107"/>
      <c r="R16" s="738">
        <v>0.45</v>
      </c>
      <c r="S16" s="298">
        <v>0.97299999999999998</v>
      </c>
      <c r="T16" s="203">
        <v>2.1622222222222223</v>
      </c>
      <c r="U16" s="471"/>
      <c r="V16" s="64"/>
      <c r="W16" s="203"/>
      <c r="X16" s="317" t="s">
        <v>897</v>
      </c>
      <c r="Y16" s="104" t="s">
        <v>898</v>
      </c>
      <c r="Z16" s="188">
        <v>0.94499999999999995</v>
      </c>
      <c r="AA16" s="66">
        <v>0.95</v>
      </c>
      <c r="AB16" s="203">
        <v>0.95</v>
      </c>
      <c r="AC16" s="471"/>
      <c r="AD16" s="64"/>
      <c r="AE16" s="203"/>
      <c r="AF16" s="739" t="s">
        <v>899</v>
      </c>
      <c r="AG16" s="104" t="s">
        <v>900</v>
      </c>
      <c r="AH16" s="583"/>
      <c r="AI16" s="148"/>
      <c r="AJ16" s="203">
        <v>0</v>
      </c>
      <c r="AK16" s="583"/>
      <c r="AL16" s="521"/>
      <c r="AM16" s="203"/>
      <c r="AN16" s="739"/>
      <c r="AO16" s="104" t="s">
        <v>886</v>
      </c>
      <c r="AP16" s="583"/>
      <c r="AQ16" s="148"/>
      <c r="AR16" s="203">
        <v>0</v>
      </c>
      <c r="AS16" s="583"/>
      <c r="AT16" s="521"/>
      <c r="AU16" s="203"/>
      <c r="AV16" s="739"/>
      <c r="AW16" s="507" t="s">
        <v>886</v>
      </c>
      <c r="AX16" s="204" t="s">
        <v>901</v>
      </c>
      <c r="AY16" s="132"/>
      <c r="AZ16" s="132"/>
      <c r="BA16" s="132"/>
      <c r="BB16" s="339" t="s">
        <v>64</v>
      </c>
      <c r="BC16" s="740">
        <v>1.1100000000000001</v>
      </c>
      <c r="BD16" s="66">
        <v>1.1100000000000001</v>
      </c>
      <c r="BE16" s="257">
        <f>BD16/BC16</f>
        <v>1</v>
      </c>
      <c r="BF16" s="137" t="s">
        <v>64</v>
      </c>
      <c r="BG16" s="137" t="s">
        <v>64</v>
      </c>
      <c r="BH16" s="464"/>
      <c r="BI16" s="741" t="s">
        <v>902</v>
      </c>
      <c r="BJ16" s="738">
        <v>1.1100000000000001</v>
      </c>
      <c r="BK16" s="257">
        <v>1.1100000000000001</v>
      </c>
      <c r="BL16" s="246">
        <f>BK16/BJ16</f>
        <v>1</v>
      </c>
      <c r="BM16" s="742" t="s">
        <v>64</v>
      </c>
      <c r="BN16" s="137" t="s">
        <v>64</v>
      </c>
      <c r="BO16" s="247"/>
      <c r="BP16" s="142" t="s">
        <v>903</v>
      </c>
      <c r="BQ16" s="248" t="s">
        <v>64</v>
      </c>
      <c r="BR16" s="249" t="s">
        <v>64</v>
      </c>
      <c r="BS16" s="246"/>
      <c r="BT16" s="250" t="s">
        <v>64</v>
      </c>
      <c r="BU16" s="251" t="s">
        <v>64</v>
      </c>
      <c r="BV16" s="246"/>
      <c r="BW16" s="192" t="s">
        <v>904</v>
      </c>
      <c r="BX16" s="743">
        <v>1.0999999999999999E-2</v>
      </c>
      <c r="BY16" s="328">
        <v>0</v>
      </c>
      <c r="BZ16" s="246">
        <v>0</v>
      </c>
      <c r="CA16" s="250" t="s">
        <v>64</v>
      </c>
      <c r="CB16" s="251" t="s">
        <v>64</v>
      </c>
      <c r="CC16" s="246">
        <v>0</v>
      </c>
      <c r="CD16" s="192" t="s">
        <v>905</v>
      </c>
      <c r="CE16" s="258" t="s">
        <v>64</v>
      </c>
      <c r="CF16" s="201" t="s">
        <v>64</v>
      </c>
      <c r="CG16" s="1169" t="s">
        <v>64</v>
      </c>
      <c r="CH16" s="1239" t="s">
        <v>64</v>
      </c>
      <c r="CI16" s="1238" t="s">
        <v>64</v>
      </c>
      <c r="CJ16" s="1235" t="s">
        <v>64</v>
      </c>
      <c r="CK16" s="1533" t="s">
        <v>1723</v>
      </c>
      <c r="CL16"/>
    </row>
    <row r="17" spans="1:90" ht="83" customHeight="1">
      <c r="A17" s="1390"/>
      <c r="B17" s="1293"/>
      <c r="C17" s="1293"/>
      <c r="D17" s="68" t="s">
        <v>906</v>
      </c>
      <c r="E17" s="75">
        <v>1.0999999999999999E-2</v>
      </c>
      <c r="F17" s="744" t="s">
        <v>907</v>
      </c>
      <c r="G17" s="140"/>
      <c r="H17" s="141"/>
      <c r="I17" s="744"/>
      <c r="J17" s="193">
        <v>1.2E-2</v>
      </c>
      <c r="K17" s="177">
        <v>1.2999999999999999E-2</v>
      </c>
      <c r="L17" s="474">
        <v>1.0833333333333333</v>
      </c>
      <c r="M17" s="737" t="s">
        <v>908</v>
      </c>
      <c r="N17" s="146" t="s">
        <v>908</v>
      </c>
      <c r="O17" s="474"/>
      <c r="P17" s="677"/>
      <c r="Q17" s="307"/>
      <c r="R17" s="193">
        <v>0.02</v>
      </c>
      <c r="S17" s="177">
        <v>1.2999999999999999E-2</v>
      </c>
      <c r="T17" s="474">
        <v>0.64999999999999991</v>
      </c>
      <c r="U17" s="737" t="s">
        <v>909</v>
      </c>
      <c r="V17" s="146" t="s">
        <v>909</v>
      </c>
      <c r="W17" s="474"/>
      <c r="X17" s="677"/>
      <c r="Y17" s="142"/>
      <c r="Z17" s="189">
        <v>0.02</v>
      </c>
      <c r="AA17" s="286">
        <v>1.4999999999999999E-2</v>
      </c>
      <c r="AB17" s="474">
        <v>0.66</v>
      </c>
      <c r="AC17" s="737" t="s">
        <v>910</v>
      </c>
      <c r="AD17" s="146" t="s">
        <v>910</v>
      </c>
      <c r="AE17" s="474"/>
      <c r="AF17" s="686" t="s">
        <v>911</v>
      </c>
      <c r="AG17" s="142"/>
      <c r="AH17" s="687"/>
      <c r="AI17" s="152"/>
      <c r="AJ17" s="474">
        <v>0</v>
      </c>
      <c r="AK17" s="687"/>
      <c r="AL17" s="688"/>
      <c r="AM17" s="474"/>
      <c r="AN17" s="686"/>
      <c r="AO17" s="142"/>
      <c r="AP17" s="687"/>
      <c r="AQ17" s="152"/>
      <c r="AR17" s="474">
        <v>0</v>
      </c>
      <c r="AS17" s="687"/>
      <c r="AT17" s="688"/>
      <c r="AU17" s="474"/>
      <c r="AV17" s="686"/>
      <c r="AW17" s="192"/>
      <c r="AX17" s="97"/>
      <c r="AY17" s="68"/>
      <c r="AZ17" s="68"/>
      <c r="BA17" s="68"/>
      <c r="BB17" s="680" t="s">
        <v>64</v>
      </c>
      <c r="BC17" s="745" t="s">
        <v>64</v>
      </c>
      <c r="BD17" s="141" t="s">
        <v>64</v>
      </c>
      <c r="BE17" s="72"/>
      <c r="BF17" s="76" t="s">
        <v>64</v>
      </c>
      <c r="BG17" s="76" t="s">
        <v>64</v>
      </c>
      <c r="BH17" s="494"/>
      <c r="BI17" s="290" t="s">
        <v>689</v>
      </c>
      <c r="BJ17" s="209" t="s">
        <v>64</v>
      </c>
      <c r="BK17" s="152" t="s">
        <v>64</v>
      </c>
      <c r="BL17" s="468"/>
      <c r="BM17" s="667" t="s">
        <v>64</v>
      </c>
      <c r="BN17" s="76" t="s">
        <v>64</v>
      </c>
      <c r="BO17" s="469"/>
      <c r="BP17" s="142" t="s">
        <v>689</v>
      </c>
      <c r="BQ17" s="155" t="s">
        <v>64</v>
      </c>
      <c r="BR17" s="156" t="s">
        <v>64</v>
      </c>
      <c r="BS17" s="468"/>
      <c r="BT17" s="280" t="s">
        <v>64</v>
      </c>
      <c r="BU17" s="281" t="s">
        <v>64</v>
      </c>
      <c r="BV17" s="468"/>
      <c r="BW17" s="192" t="s">
        <v>689</v>
      </c>
      <c r="BX17" s="684">
        <v>0.214</v>
      </c>
      <c r="BY17" s="73">
        <v>0.214</v>
      </c>
      <c r="BZ17" s="468">
        <f>BY17/BX17</f>
        <v>1</v>
      </c>
      <c r="CA17" s="280" t="s">
        <v>64</v>
      </c>
      <c r="CB17" s="281" t="s">
        <v>64</v>
      </c>
      <c r="CC17" s="468">
        <v>0</v>
      </c>
      <c r="CD17" s="192" t="s">
        <v>912</v>
      </c>
      <c r="CE17" s="209" t="s">
        <v>64</v>
      </c>
      <c r="CF17" s="152" t="s">
        <v>64</v>
      </c>
      <c r="CG17" s="1167" t="s">
        <v>64</v>
      </c>
      <c r="CH17" s="280" t="s">
        <v>64</v>
      </c>
      <c r="CI17" s="281" t="s">
        <v>64</v>
      </c>
      <c r="CJ17" s="1233" t="s">
        <v>64</v>
      </c>
      <c r="CK17" s="1533" t="s">
        <v>1724</v>
      </c>
      <c r="CL17"/>
    </row>
    <row r="18" spans="1:90" ht="75.75" customHeight="1">
      <c r="A18" s="1390"/>
      <c r="B18" s="1311" t="s">
        <v>913</v>
      </c>
      <c r="C18" s="132" t="s">
        <v>914</v>
      </c>
      <c r="D18" s="132" t="s">
        <v>915</v>
      </c>
      <c r="E18" s="65" t="s">
        <v>78</v>
      </c>
      <c r="F18" s="185">
        <v>0.6</v>
      </c>
      <c r="G18" s="188"/>
      <c r="H18" s="66"/>
      <c r="I18" s="185"/>
      <c r="J18" s="140" t="s">
        <v>916</v>
      </c>
      <c r="K18" s="152">
        <v>1198</v>
      </c>
      <c r="L18" s="135">
        <v>0.6</v>
      </c>
      <c r="M18" s="687"/>
      <c r="N18" s="688"/>
      <c r="O18" s="135"/>
      <c r="P18" s="307" t="s">
        <v>916</v>
      </c>
      <c r="Q18" s="686"/>
      <c r="R18" s="737"/>
      <c r="S18" s="152">
        <v>1202</v>
      </c>
      <c r="T18" s="135">
        <v>0.69</v>
      </c>
      <c r="U18" s="687"/>
      <c r="V18" s="688"/>
      <c r="W18" s="135"/>
      <c r="X18" s="307" t="s">
        <v>917</v>
      </c>
      <c r="Y18" s="677"/>
      <c r="Z18" s="746"/>
      <c r="AA18" s="141">
        <v>985</v>
      </c>
      <c r="AB18" s="135">
        <v>0.4</v>
      </c>
      <c r="AC18" s="687"/>
      <c r="AD18" s="688"/>
      <c r="AE18" s="135"/>
      <c r="AF18" s="307" t="s">
        <v>918</v>
      </c>
      <c r="AG18" s="142" t="s">
        <v>919</v>
      </c>
      <c r="AH18" s="687"/>
      <c r="AI18" s="152"/>
      <c r="AJ18" s="135">
        <v>0</v>
      </c>
      <c r="AK18" s="687"/>
      <c r="AL18" s="688"/>
      <c r="AM18" s="135"/>
      <c r="AN18" s="686"/>
      <c r="AO18" s="677" t="s">
        <v>886</v>
      </c>
      <c r="AP18" s="687"/>
      <c r="AQ18" s="152"/>
      <c r="AR18" s="135">
        <v>0</v>
      </c>
      <c r="AS18" s="687"/>
      <c r="AT18" s="688"/>
      <c r="AU18" s="135"/>
      <c r="AV18" s="686"/>
      <c r="AW18" s="691" t="s">
        <v>886</v>
      </c>
      <c r="AX18" s="213" t="s">
        <v>428</v>
      </c>
      <c r="AY18" s="50" t="s">
        <v>384</v>
      </c>
      <c r="AZ18" s="50" t="s">
        <v>527</v>
      </c>
      <c r="BA18" s="50" t="s">
        <v>815</v>
      </c>
      <c r="BB18" s="214" t="s">
        <v>920</v>
      </c>
      <c r="BC18" s="286">
        <v>0.3</v>
      </c>
      <c r="BD18" s="747">
        <v>0.3</v>
      </c>
      <c r="BE18" s="90">
        <f t="shared" ref="BE18:BE19" si="11">+BD18/BC18</f>
        <v>1</v>
      </c>
      <c r="BF18" s="87">
        <v>47586667</v>
      </c>
      <c r="BG18" s="87">
        <v>19400000</v>
      </c>
      <c r="BH18" s="468">
        <f t="shared" ref="BH18:BH19" si="12">+BG18/BF18</f>
        <v>0.4076772176542644</v>
      </c>
      <c r="BI18" s="748" t="s">
        <v>921</v>
      </c>
      <c r="BJ18" s="151">
        <v>0.7</v>
      </c>
      <c r="BK18" s="184">
        <v>0.7</v>
      </c>
      <c r="BL18" s="468">
        <f t="shared" ref="BL18:BL19" si="13">+BK18/BJ18</f>
        <v>1</v>
      </c>
      <c r="BM18" s="696">
        <v>18000000</v>
      </c>
      <c r="BN18" s="87">
        <v>18000000</v>
      </c>
      <c r="BO18" s="469">
        <f t="shared" ref="BO18:BO19" si="14">+BN18/BM18</f>
        <v>1</v>
      </c>
      <c r="BP18" s="216" t="s">
        <v>922</v>
      </c>
      <c r="BQ18" s="749">
        <v>1</v>
      </c>
      <c r="BR18" s="90">
        <v>1</v>
      </c>
      <c r="BS18" s="468">
        <f>BR18/BQ18</f>
        <v>1</v>
      </c>
      <c r="BT18" s="128">
        <v>16200000</v>
      </c>
      <c r="BU18" s="129">
        <v>16200000</v>
      </c>
      <c r="BV18" s="468">
        <f>BU18/BT18</f>
        <v>1</v>
      </c>
      <c r="BW18" s="89" t="s">
        <v>923</v>
      </c>
      <c r="BX18" s="749" t="s">
        <v>64</v>
      </c>
      <c r="BY18" s="90" t="s">
        <v>64</v>
      </c>
      <c r="BZ18" s="468">
        <v>0</v>
      </c>
      <c r="CA18" s="128" t="s">
        <v>64</v>
      </c>
      <c r="CB18" s="129" t="s">
        <v>64</v>
      </c>
      <c r="CC18" s="468">
        <v>0</v>
      </c>
      <c r="CD18" s="89" t="s">
        <v>924</v>
      </c>
      <c r="CE18" s="151" t="s">
        <v>64</v>
      </c>
      <c r="CF18" s="1242" t="s">
        <v>64</v>
      </c>
      <c r="CG18" s="1169" t="s">
        <v>64</v>
      </c>
      <c r="CH18" s="1188" t="s">
        <v>64</v>
      </c>
      <c r="CI18" s="1243" t="s">
        <v>64</v>
      </c>
      <c r="CJ18" s="1169" t="s">
        <v>64</v>
      </c>
      <c r="CK18" s="1533" t="s">
        <v>1725</v>
      </c>
      <c r="CL18"/>
    </row>
    <row r="19" spans="1:90" ht="49.5" customHeight="1">
      <c r="A19" s="1390"/>
      <c r="B19" s="1312"/>
      <c r="C19" s="1292" t="s">
        <v>925</v>
      </c>
      <c r="D19" s="132" t="s">
        <v>926</v>
      </c>
      <c r="E19" s="139" t="s">
        <v>78</v>
      </c>
      <c r="F19" s="185" t="s">
        <v>927</v>
      </c>
      <c r="G19" s="188"/>
      <c r="H19" s="66"/>
      <c r="I19" s="185"/>
      <c r="J19" s="209"/>
      <c r="K19" s="152" t="s">
        <v>928</v>
      </c>
      <c r="L19" s="135">
        <v>1</v>
      </c>
      <c r="M19" s="209" t="s">
        <v>928</v>
      </c>
      <c r="N19" s="688"/>
      <c r="O19" s="135"/>
      <c r="P19" s="686"/>
      <c r="Q19" s="686"/>
      <c r="R19" s="750"/>
      <c r="S19" s="152" t="s">
        <v>929</v>
      </c>
      <c r="T19" s="135">
        <v>1</v>
      </c>
      <c r="U19" s="209" t="s">
        <v>929</v>
      </c>
      <c r="V19" s="688"/>
      <c r="W19" s="135"/>
      <c r="X19" s="686"/>
      <c r="Y19" s="677" t="s">
        <v>930</v>
      </c>
      <c r="Z19" s="751"/>
      <c r="AA19" s="752">
        <v>675</v>
      </c>
      <c r="AB19" s="135">
        <v>0.5</v>
      </c>
      <c r="AC19" s="687"/>
      <c r="AD19" s="688"/>
      <c r="AE19" s="135"/>
      <c r="AF19" s="686"/>
      <c r="AG19" s="142" t="s">
        <v>931</v>
      </c>
      <c r="AH19" s="687"/>
      <c r="AI19" s="152"/>
      <c r="AJ19" s="135">
        <v>0</v>
      </c>
      <c r="AK19" s="687"/>
      <c r="AL19" s="688"/>
      <c r="AM19" s="135"/>
      <c r="AN19" s="686"/>
      <c r="AO19" s="677" t="s">
        <v>886</v>
      </c>
      <c r="AP19" s="687"/>
      <c r="AQ19" s="152"/>
      <c r="AR19" s="135">
        <v>0</v>
      </c>
      <c r="AS19" s="687"/>
      <c r="AT19" s="688"/>
      <c r="AU19" s="135"/>
      <c r="AV19" s="686"/>
      <c r="AW19" s="677" t="s">
        <v>886</v>
      </c>
      <c r="AX19" s="146" t="s">
        <v>428</v>
      </c>
      <c r="AY19" s="146" t="s">
        <v>384</v>
      </c>
      <c r="AZ19" s="146" t="s">
        <v>527</v>
      </c>
      <c r="BA19" s="146" t="s">
        <v>932</v>
      </c>
      <c r="BB19" s="146" t="s">
        <v>933</v>
      </c>
      <c r="BC19" s="139">
        <v>1</v>
      </c>
      <c r="BD19" s="139">
        <v>1</v>
      </c>
      <c r="BE19" s="74">
        <f t="shared" si="11"/>
        <v>1</v>
      </c>
      <c r="BF19" s="168">
        <v>933596635.85000002</v>
      </c>
      <c r="BG19" s="168">
        <v>283654552</v>
      </c>
      <c r="BH19" s="74">
        <f t="shared" si="12"/>
        <v>0.30382987803051004</v>
      </c>
      <c r="BI19" s="64" t="s">
        <v>934</v>
      </c>
      <c r="BJ19" s="152">
        <v>1</v>
      </c>
      <c r="BK19" s="152">
        <v>1</v>
      </c>
      <c r="BL19" s="74">
        <f t="shared" si="13"/>
        <v>1</v>
      </c>
      <c r="BM19" s="753">
        <v>1260231673.6099999</v>
      </c>
      <c r="BN19" s="753">
        <v>659325228.50999999</v>
      </c>
      <c r="BO19" s="506">
        <f t="shared" si="14"/>
        <v>0.52317779525515984</v>
      </c>
      <c r="BP19" s="754" t="s">
        <v>935</v>
      </c>
      <c r="BQ19" s="755">
        <v>1</v>
      </c>
      <c r="BR19" s="755">
        <v>1</v>
      </c>
      <c r="BS19" s="506">
        <f>+BR19/BQ19</f>
        <v>1</v>
      </c>
      <c r="BT19" s="756">
        <v>1511034344.1099999</v>
      </c>
      <c r="BU19" s="756">
        <v>1240754039.95</v>
      </c>
      <c r="BV19" s="506">
        <f>+BU19/BT19</f>
        <v>0.82112894705964135</v>
      </c>
      <c r="BW19" s="757" t="s">
        <v>936</v>
      </c>
      <c r="BX19" s="755">
        <v>1</v>
      </c>
      <c r="BY19" s="755">
        <v>1</v>
      </c>
      <c r="BZ19" s="506">
        <f>+BY19/BX19</f>
        <v>1</v>
      </c>
      <c r="CA19" s="756">
        <v>2127798054</v>
      </c>
      <c r="CB19" s="756">
        <v>1918658899.01</v>
      </c>
      <c r="CC19" s="506">
        <f>+CB19/CA19</f>
        <v>0.90171099433198376</v>
      </c>
      <c r="CD19" s="757" t="s">
        <v>937</v>
      </c>
      <c r="CE19" s="758" t="s">
        <v>64</v>
      </c>
      <c r="CF19" s="1244" t="s">
        <v>64</v>
      </c>
      <c r="CG19" s="1169" t="s">
        <v>64</v>
      </c>
      <c r="CH19" s="1246" t="s">
        <v>64</v>
      </c>
      <c r="CI19" s="1248" t="s">
        <v>64</v>
      </c>
      <c r="CJ19" s="1235" t="s">
        <v>64</v>
      </c>
      <c r="CK19" s="1535" t="s">
        <v>1726</v>
      </c>
      <c r="CL19"/>
    </row>
    <row r="20" spans="1:90" ht="39" customHeight="1">
      <c r="A20" s="1390"/>
      <c r="B20" s="1312"/>
      <c r="C20" s="1312"/>
      <c r="D20" s="132" t="s">
        <v>938</v>
      </c>
      <c r="E20" s="65">
        <v>2.2000000000000001E-3</v>
      </c>
      <c r="F20" s="285" t="s">
        <v>939</v>
      </c>
      <c r="G20" s="300"/>
      <c r="H20" s="25"/>
      <c r="I20" s="285"/>
      <c r="J20" s="209">
        <v>323480</v>
      </c>
      <c r="K20" s="152">
        <v>323480</v>
      </c>
      <c r="L20" s="135">
        <v>1</v>
      </c>
      <c r="M20" s="687"/>
      <c r="N20" s="688"/>
      <c r="O20" s="135"/>
      <c r="P20" s="686" t="s">
        <v>940</v>
      </c>
      <c r="Q20" s="686"/>
      <c r="R20" s="140">
        <v>227661</v>
      </c>
      <c r="S20" s="141">
        <v>227661</v>
      </c>
      <c r="T20" s="135">
        <v>1</v>
      </c>
      <c r="U20" s="687"/>
      <c r="V20" s="688"/>
      <c r="W20" s="135"/>
      <c r="X20" s="686"/>
      <c r="Y20" s="677" t="s">
        <v>940</v>
      </c>
      <c r="Z20" s="761">
        <v>290774</v>
      </c>
      <c r="AA20" s="733">
        <v>290774</v>
      </c>
      <c r="AB20" s="135">
        <v>1</v>
      </c>
      <c r="AC20" s="687"/>
      <c r="AD20" s="688"/>
      <c r="AE20" s="135"/>
      <c r="AF20" s="686"/>
      <c r="AG20" s="142" t="s">
        <v>940</v>
      </c>
      <c r="AH20" s="687"/>
      <c r="AI20" s="152"/>
      <c r="AJ20" s="135">
        <v>0</v>
      </c>
      <c r="AK20" s="687"/>
      <c r="AL20" s="688"/>
      <c r="AM20" s="135"/>
      <c r="AN20" s="686"/>
      <c r="AO20" s="677" t="s">
        <v>886</v>
      </c>
      <c r="AP20" s="687"/>
      <c r="AQ20" s="152"/>
      <c r="AR20" s="135">
        <v>0</v>
      </c>
      <c r="AS20" s="687"/>
      <c r="AT20" s="688"/>
      <c r="AU20" s="135"/>
      <c r="AV20" s="686"/>
      <c r="AW20" s="677" t="s">
        <v>886</v>
      </c>
      <c r="AX20" s="538" t="s">
        <v>941</v>
      </c>
      <c r="AY20" s="67"/>
      <c r="AZ20" s="67"/>
      <c r="BA20" s="67"/>
      <c r="BB20" s="538" t="s">
        <v>942</v>
      </c>
      <c r="BC20" s="478" t="s">
        <v>64</v>
      </c>
      <c r="BD20" s="478" t="s">
        <v>64</v>
      </c>
      <c r="BE20" s="480"/>
      <c r="BF20" s="478" t="s">
        <v>64</v>
      </c>
      <c r="BG20" s="478" t="s">
        <v>64</v>
      </c>
      <c r="BH20" s="480"/>
      <c r="BI20" s="762" t="s">
        <v>943</v>
      </c>
      <c r="BJ20" s="478" t="s">
        <v>64</v>
      </c>
      <c r="BK20" s="478" t="s">
        <v>64</v>
      </c>
      <c r="BL20" s="483"/>
      <c r="BM20" s="478" t="s">
        <v>64</v>
      </c>
      <c r="BN20" s="478" t="s">
        <v>64</v>
      </c>
      <c r="BO20" s="480"/>
      <c r="BP20" s="762" t="s">
        <v>944</v>
      </c>
      <c r="BQ20" s="478"/>
      <c r="BR20" s="478">
        <v>6547</v>
      </c>
      <c r="BS20" s="704"/>
      <c r="BT20" s="478"/>
      <c r="BU20" s="478" t="s">
        <v>64</v>
      </c>
      <c r="BV20" s="480"/>
      <c r="BW20" s="763" t="s">
        <v>945</v>
      </c>
      <c r="BX20" s="764">
        <v>3465</v>
      </c>
      <c r="BY20" s="764">
        <v>3465</v>
      </c>
      <c r="BZ20" s="570">
        <f>BX20/BY20</f>
        <v>1</v>
      </c>
      <c r="CA20" s="478" t="s">
        <v>64</v>
      </c>
      <c r="CB20" s="478" t="s">
        <v>64</v>
      </c>
      <c r="CC20" s="483">
        <v>0</v>
      </c>
      <c r="CD20" s="572" t="s">
        <v>946</v>
      </c>
      <c r="CE20" s="764" t="s">
        <v>64</v>
      </c>
      <c r="CF20" s="1245" t="s">
        <v>64</v>
      </c>
      <c r="CG20" s="1169" t="s">
        <v>64</v>
      </c>
      <c r="CH20" s="1199" t="s">
        <v>64</v>
      </c>
      <c r="CI20" s="477" t="s">
        <v>64</v>
      </c>
      <c r="CJ20" s="1235" t="s">
        <v>64</v>
      </c>
      <c r="CK20" s="1538" t="s">
        <v>1727</v>
      </c>
      <c r="CL20"/>
    </row>
    <row r="21" spans="1:90" ht="39" customHeight="1">
      <c r="A21" s="1390"/>
      <c r="B21" s="1312"/>
      <c r="C21" s="1312"/>
      <c r="D21" s="132" t="s">
        <v>947</v>
      </c>
      <c r="E21" s="139">
        <v>233</v>
      </c>
      <c r="F21" s="285" t="s">
        <v>948</v>
      </c>
      <c r="G21" s="300"/>
      <c r="H21" s="25"/>
      <c r="I21" s="285"/>
      <c r="J21" s="195">
        <v>5.7999999999999996E-3</v>
      </c>
      <c r="K21" s="152">
        <v>0.57999999999999996</v>
      </c>
      <c r="L21" s="135">
        <v>1</v>
      </c>
      <c r="M21" s="687"/>
      <c r="N21" s="688"/>
      <c r="O21" s="135"/>
      <c r="P21" s="677" t="s">
        <v>949</v>
      </c>
      <c r="Q21" s="686"/>
      <c r="R21" s="209">
        <v>0.56999999999999995</v>
      </c>
      <c r="S21" s="152">
        <v>0.56999999999999995</v>
      </c>
      <c r="T21" s="135">
        <v>1</v>
      </c>
      <c r="U21" s="687"/>
      <c r="V21" s="688"/>
      <c r="W21" s="135"/>
      <c r="X21" s="686"/>
      <c r="Y21" s="677" t="s">
        <v>949</v>
      </c>
      <c r="Z21" s="140">
        <v>0.52</v>
      </c>
      <c r="AA21" s="141">
        <v>0.52</v>
      </c>
      <c r="AB21" s="135">
        <v>1</v>
      </c>
      <c r="AC21" s="687"/>
      <c r="AD21" s="688"/>
      <c r="AE21" s="135"/>
      <c r="AF21" s="686"/>
      <c r="AG21" s="677" t="s">
        <v>949</v>
      </c>
      <c r="AH21" s="687"/>
      <c r="AI21" s="152"/>
      <c r="AJ21" s="135">
        <v>0</v>
      </c>
      <c r="AK21" s="687"/>
      <c r="AL21" s="688"/>
      <c r="AM21" s="135"/>
      <c r="AN21" s="686"/>
      <c r="AO21" s="677" t="s">
        <v>886</v>
      </c>
      <c r="AP21" s="687"/>
      <c r="AQ21" s="152"/>
      <c r="AR21" s="135">
        <v>0</v>
      </c>
      <c r="AS21" s="687"/>
      <c r="AT21" s="688"/>
      <c r="AU21" s="135"/>
      <c r="AV21" s="686"/>
      <c r="AW21" s="677" t="s">
        <v>886</v>
      </c>
      <c r="AX21" s="71" t="s">
        <v>941</v>
      </c>
      <c r="AY21" s="67"/>
      <c r="AZ21" s="67"/>
      <c r="BA21" s="67"/>
      <c r="BB21" s="765" t="s">
        <v>64</v>
      </c>
      <c r="BC21" s="478">
        <v>0.64</v>
      </c>
      <c r="BD21" s="478">
        <v>0.64</v>
      </c>
      <c r="BE21" s="570">
        <f>BD21/BC21</f>
        <v>1</v>
      </c>
      <c r="BF21" s="478" t="s">
        <v>64</v>
      </c>
      <c r="BG21" s="478" t="s">
        <v>64</v>
      </c>
      <c r="BH21" s="480"/>
      <c r="BI21" s="577" t="s">
        <v>950</v>
      </c>
      <c r="BJ21" s="478">
        <v>0.79</v>
      </c>
      <c r="BK21" s="478">
        <v>0.79</v>
      </c>
      <c r="BL21" s="570">
        <f>BK21/BJ21</f>
        <v>1</v>
      </c>
      <c r="BM21" s="478" t="s">
        <v>64</v>
      </c>
      <c r="BN21" s="478" t="s">
        <v>64</v>
      </c>
      <c r="BO21" s="480"/>
      <c r="BP21" s="762" t="s">
        <v>951</v>
      </c>
      <c r="BQ21" s="478">
        <v>0.69</v>
      </c>
      <c r="BR21" s="478">
        <v>0.69</v>
      </c>
      <c r="BS21" s="570">
        <f>BR21/BQ21</f>
        <v>1</v>
      </c>
      <c r="BT21" s="67" t="s">
        <v>64</v>
      </c>
      <c r="BU21" s="67" t="s">
        <v>64</v>
      </c>
      <c r="BV21" s="480"/>
      <c r="BW21" s="762" t="s">
        <v>952</v>
      </c>
      <c r="BX21" s="764">
        <v>83204</v>
      </c>
      <c r="BY21" s="766">
        <v>83204</v>
      </c>
      <c r="BZ21" s="570">
        <v>1</v>
      </c>
      <c r="CA21" s="478" t="s">
        <v>64</v>
      </c>
      <c r="CB21" s="478" t="s">
        <v>64</v>
      </c>
      <c r="CC21" s="483">
        <v>0</v>
      </c>
      <c r="CD21" s="577" t="s">
        <v>953</v>
      </c>
      <c r="CE21" s="764">
        <v>88300</v>
      </c>
      <c r="CF21" s="764">
        <v>88300</v>
      </c>
      <c r="CG21" s="1247">
        <v>1</v>
      </c>
      <c r="CH21" s="478" t="s">
        <v>64</v>
      </c>
      <c r="CI21" s="478" t="s">
        <v>64</v>
      </c>
      <c r="CJ21" s="1249">
        <v>0</v>
      </c>
      <c r="CK21" s="1533" t="s">
        <v>954</v>
      </c>
      <c r="CL21"/>
    </row>
    <row r="22" spans="1:90" ht="39" customHeight="1">
      <c r="A22" s="1390"/>
      <c r="B22" s="1312"/>
      <c r="C22" s="1293"/>
      <c r="D22" s="132" t="s">
        <v>955</v>
      </c>
      <c r="E22" s="65" t="s">
        <v>956</v>
      </c>
      <c r="F22" s="347" t="s">
        <v>957</v>
      </c>
      <c r="G22" s="138"/>
      <c r="H22" s="139"/>
      <c r="I22" s="347"/>
      <c r="J22" s="209" t="s">
        <v>958</v>
      </c>
      <c r="K22" s="152" t="s">
        <v>959</v>
      </c>
      <c r="L22" s="135">
        <v>0.33329999999999999</v>
      </c>
      <c r="M22" s="687"/>
      <c r="N22" s="688"/>
      <c r="O22" s="135"/>
      <c r="P22" s="677" t="s">
        <v>960</v>
      </c>
      <c r="Q22" s="686"/>
      <c r="R22" s="209">
        <v>6</v>
      </c>
      <c r="S22" s="152">
        <v>6</v>
      </c>
      <c r="T22" s="135">
        <v>0.7</v>
      </c>
      <c r="U22" s="687"/>
      <c r="V22" s="688"/>
      <c r="W22" s="135"/>
      <c r="X22" s="686"/>
      <c r="Y22" s="677"/>
      <c r="Z22" s="140">
        <v>5</v>
      </c>
      <c r="AA22" s="141">
        <v>8</v>
      </c>
      <c r="AB22" s="135">
        <v>1</v>
      </c>
      <c r="AC22" s="687"/>
      <c r="AD22" s="688"/>
      <c r="AE22" s="135"/>
      <c r="AF22" s="686"/>
      <c r="AG22" s="142"/>
      <c r="AH22" s="687"/>
      <c r="AI22" s="152"/>
      <c r="AJ22" s="135">
        <v>0</v>
      </c>
      <c r="AK22" s="687"/>
      <c r="AL22" s="688"/>
      <c r="AM22" s="135"/>
      <c r="AN22" s="686"/>
      <c r="AO22" s="677" t="s">
        <v>886</v>
      </c>
      <c r="AP22" s="687"/>
      <c r="AQ22" s="152"/>
      <c r="AR22" s="135">
        <v>0</v>
      </c>
      <c r="AS22" s="687"/>
      <c r="AT22" s="688"/>
      <c r="AU22" s="135"/>
      <c r="AV22" s="686"/>
      <c r="AW22" s="677" t="s">
        <v>886</v>
      </c>
      <c r="AX22" s="71" t="s">
        <v>961</v>
      </c>
      <c r="AY22" s="67"/>
      <c r="AZ22" s="67"/>
      <c r="BA22" s="67"/>
      <c r="BB22" s="765" t="s">
        <v>64</v>
      </c>
      <c r="BC22" s="478" t="s">
        <v>64</v>
      </c>
      <c r="BD22" s="478" t="s">
        <v>64</v>
      </c>
      <c r="BE22" s="480"/>
      <c r="BF22" s="478" t="s">
        <v>64</v>
      </c>
      <c r="BG22" s="478" t="s">
        <v>64</v>
      </c>
      <c r="BH22" s="480"/>
      <c r="BI22" s="577" t="s">
        <v>962</v>
      </c>
      <c r="BJ22" s="767" t="s">
        <v>64</v>
      </c>
      <c r="BK22" s="767" t="s">
        <v>64</v>
      </c>
      <c r="BL22" s="768"/>
      <c r="BM22" s="767" t="s">
        <v>64</v>
      </c>
      <c r="BN22" s="767" t="s">
        <v>64</v>
      </c>
      <c r="BO22" s="768"/>
      <c r="BP22" s="769" t="s">
        <v>963</v>
      </c>
      <c r="BQ22" s="478" t="s">
        <v>64</v>
      </c>
      <c r="BR22" s="478" t="s">
        <v>64</v>
      </c>
      <c r="BS22" s="704"/>
      <c r="BT22" s="478" t="s">
        <v>64</v>
      </c>
      <c r="BU22" s="478" t="s">
        <v>64</v>
      </c>
      <c r="BV22" s="480"/>
      <c r="BW22" s="572" t="s">
        <v>964</v>
      </c>
      <c r="BX22" s="478" t="s">
        <v>64</v>
      </c>
      <c r="BY22" s="478" t="s">
        <v>64</v>
      </c>
      <c r="BZ22" s="483">
        <v>0</v>
      </c>
      <c r="CA22" s="478" t="s">
        <v>64</v>
      </c>
      <c r="CB22" s="478" t="s">
        <v>64</v>
      </c>
      <c r="CC22" s="483">
        <v>0</v>
      </c>
      <c r="CD22" s="572" t="s">
        <v>965</v>
      </c>
      <c r="CE22" s="478" t="s">
        <v>64</v>
      </c>
      <c r="CF22" s="478" t="s">
        <v>64</v>
      </c>
      <c r="CG22" s="1167" t="s">
        <v>64</v>
      </c>
      <c r="CH22" s="478" t="s">
        <v>64</v>
      </c>
      <c r="CI22" s="478" t="s">
        <v>64</v>
      </c>
      <c r="CJ22" s="1233" t="s">
        <v>64</v>
      </c>
      <c r="CK22" s="1535" t="s">
        <v>1728</v>
      </c>
      <c r="CL22"/>
    </row>
    <row r="23" spans="1:90" ht="39" customHeight="1">
      <c r="A23" s="1390"/>
      <c r="B23" s="1312"/>
      <c r="C23" s="1292" t="s">
        <v>966</v>
      </c>
      <c r="D23" s="132" t="s">
        <v>967</v>
      </c>
      <c r="E23" s="139">
        <v>1104</v>
      </c>
      <c r="F23" s="285" t="s">
        <v>968</v>
      </c>
      <c r="G23" s="300"/>
      <c r="H23" s="25"/>
      <c r="I23" s="285"/>
      <c r="J23" s="209">
        <v>36000</v>
      </c>
      <c r="K23" s="152">
        <v>35590</v>
      </c>
      <c r="L23" s="135">
        <v>0.98861111111111111</v>
      </c>
      <c r="M23" s="687"/>
      <c r="N23" s="688"/>
      <c r="O23" s="135"/>
      <c r="P23" s="677" t="s">
        <v>969</v>
      </c>
      <c r="Q23" s="686"/>
      <c r="R23" s="209">
        <v>168201</v>
      </c>
      <c r="S23" s="152">
        <v>168201</v>
      </c>
      <c r="T23" s="135">
        <v>1</v>
      </c>
      <c r="U23" s="687"/>
      <c r="V23" s="688"/>
      <c r="W23" s="135"/>
      <c r="X23" s="686"/>
      <c r="Y23" s="677" t="s">
        <v>970</v>
      </c>
      <c r="Z23" s="140">
        <v>250854</v>
      </c>
      <c r="AA23" s="141">
        <v>250854</v>
      </c>
      <c r="AB23" s="135">
        <v>1</v>
      </c>
      <c r="AC23" s="687"/>
      <c r="AD23" s="688"/>
      <c r="AE23" s="135"/>
      <c r="AF23" s="686"/>
      <c r="AG23" s="677" t="s">
        <v>971</v>
      </c>
      <c r="AH23" s="687"/>
      <c r="AI23" s="152"/>
      <c r="AJ23" s="135">
        <v>0</v>
      </c>
      <c r="AK23" s="687"/>
      <c r="AL23" s="688"/>
      <c r="AM23" s="135"/>
      <c r="AN23" s="686"/>
      <c r="AO23" s="677"/>
      <c r="AP23" s="687"/>
      <c r="AQ23" s="152"/>
      <c r="AR23" s="135">
        <v>0</v>
      </c>
      <c r="AS23" s="687"/>
      <c r="AT23" s="688"/>
      <c r="AU23" s="135"/>
      <c r="AV23" s="686"/>
      <c r="AW23" s="677"/>
      <c r="AX23" s="71" t="s">
        <v>941</v>
      </c>
      <c r="AY23" s="67"/>
      <c r="AZ23" s="67"/>
      <c r="BA23" s="67"/>
      <c r="BB23" s="765" t="s">
        <v>64</v>
      </c>
      <c r="BC23" s="478" t="s">
        <v>64</v>
      </c>
      <c r="BD23" s="478" t="s">
        <v>64</v>
      </c>
      <c r="BE23" s="480"/>
      <c r="BF23" s="478" t="s">
        <v>64</v>
      </c>
      <c r="BG23" s="478" t="s">
        <v>64</v>
      </c>
      <c r="BH23" s="480"/>
      <c r="BI23" s="770" t="s">
        <v>689</v>
      </c>
      <c r="BJ23" s="767" t="s">
        <v>64</v>
      </c>
      <c r="BK23" s="767" t="s">
        <v>64</v>
      </c>
      <c r="BL23" s="768"/>
      <c r="BM23" s="767" t="s">
        <v>64</v>
      </c>
      <c r="BN23" s="767" t="s">
        <v>64</v>
      </c>
      <c r="BO23" s="768"/>
      <c r="BP23" s="770" t="s">
        <v>689</v>
      </c>
      <c r="BQ23" s="478" t="s">
        <v>64</v>
      </c>
      <c r="BR23" s="478" t="s">
        <v>64</v>
      </c>
      <c r="BS23" s="704"/>
      <c r="BT23" s="478" t="s">
        <v>64</v>
      </c>
      <c r="BU23" s="478" t="s">
        <v>64</v>
      </c>
      <c r="BV23" s="480"/>
      <c r="BW23" s="770" t="s">
        <v>689</v>
      </c>
      <c r="BX23" s="764">
        <v>584952</v>
      </c>
      <c r="BY23" s="478">
        <v>584952</v>
      </c>
      <c r="BZ23" s="570">
        <v>1</v>
      </c>
      <c r="CA23" s="478" t="s">
        <v>64</v>
      </c>
      <c r="CB23" s="478" t="s">
        <v>64</v>
      </c>
      <c r="CC23" s="483">
        <v>0</v>
      </c>
      <c r="CD23" s="769" t="s">
        <v>972</v>
      </c>
      <c r="CE23" s="764">
        <v>634936</v>
      </c>
      <c r="CF23" s="764">
        <v>634936</v>
      </c>
      <c r="CG23" s="570">
        <v>1</v>
      </c>
      <c r="CH23" s="478" t="s">
        <v>64</v>
      </c>
      <c r="CI23" s="478" t="s">
        <v>64</v>
      </c>
      <c r="CJ23" s="1250">
        <v>0</v>
      </c>
      <c r="CK23" s="1539" t="s">
        <v>973</v>
      </c>
      <c r="CL23"/>
    </row>
    <row r="24" spans="1:90" ht="39" customHeight="1">
      <c r="A24" s="1390"/>
      <c r="B24" s="1312"/>
      <c r="C24" s="1312"/>
      <c r="D24" s="132" t="s">
        <v>974</v>
      </c>
      <c r="E24" s="553">
        <v>2.1000000000000001E-2</v>
      </c>
      <c r="F24" s="285" t="s">
        <v>975</v>
      </c>
      <c r="G24" s="300"/>
      <c r="H24" s="25"/>
      <c r="I24" s="285"/>
      <c r="J24" s="193">
        <v>0.9</v>
      </c>
      <c r="K24" s="177">
        <v>0.89600000000000002</v>
      </c>
      <c r="L24" s="135">
        <v>0.99555555555555553</v>
      </c>
      <c r="M24" s="687"/>
      <c r="N24" s="688"/>
      <c r="O24" s="135"/>
      <c r="P24" s="677" t="s">
        <v>976</v>
      </c>
      <c r="Q24" s="686"/>
      <c r="R24" s="209">
        <v>1266078</v>
      </c>
      <c r="S24" s="152">
        <v>1266078</v>
      </c>
      <c r="T24" s="135">
        <v>1</v>
      </c>
      <c r="U24" s="687"/>
      <c r="V24" s="688"/>
      <c r="W24" s="135"/>
      <c r="X24" s="686"/>
      <c r="Y24" s="677" t="s">
        <v>977</v>
      </c>
      <c r="Z24" s="140">
        <v>1345678</v>
      </c>
      <c r="AA24" s="141">
        <v>1345678</v>
      </c>
      <c r="AB24" s="135">
        <v>0.88</v>
      </c>
      <c r="AC24" s="687"/>
      <c r="AD24" s="688"/>
      <c r="AE24" s="135"/>
      <c r="AF24" s="686"/>
      <c r="AG24" s="142" t="s">
        <v>978</v>
      </c>
      <c r="AH24" s="687"/>
      <c r="AI24" s="152"/>
      <c r="AJ24" s="135">
        <v>0</v>
      </c>
      <c r="AK24" s="687"/>
      <c r="AL24" s="688"/>
      <c r="AM24" s="135"/>
      <c r="AN24" s="686"/>
      <c r="AO24" s="677" t="s">
        <v>886</v>
      </c>
      <c r="AP24" s="687"/>
      <c r="AQ24" s="152"/>
      <c r="AR24" s="135">
        <v>0</v>
      </c>
      <c r="AS24" s="687"/>
      <c r="AT24" s="688"/>
      <c r="AU24" s="135"/>
      <c r="AV24" s="686"/>
      <c r="AW24" s="677" t="s">
        <v>886</v>
      </c>
      <c r="AX24" s="71" t="s">
        <v>64</v>
      </c>
      <c r="AY24" s="67"/>
      <c r="AZ24" s="67"/>
      <c r="BA24" s="67"/>
      <c r="BB24" s="765" t="s">
        <v>64</v>
      </c>
      <c r="BC24" s="478" t="s">
        <v>64</v>
      </c>
      <c r="BD24" s="478" t="s">
        <v>64</v>
      </c>
      <c r="BE24" s="480"/>
      <c r="BF24" s="478" t="s">
        <v>64</v>
      </c>
      <c r="BG24" s="478" t="s">
        <v>64</v>
      </c>
      <c r="BH24" s="480"/>
      <c r="BI24" s="770" t="s">
        <v>689</v>
      </c>
      <c r="BJ24" s="767" t="s">
        <v>64</v>
      </c>
      <c r="BK24" s="767" t="s">
        <v>64</v>
      </c>
      <c r="BL24" s="768"/>
      <c r="BM24" s="767" t="s">
        <v>64</v>
      </c>
      <c r="BN24" s="767" t="s">
        <v>64</v>
      </c>
      <c r="BO24" s="768"/>
      <c r="BP24" s="770" t="s">
        <v>689</v>
      </c>
      <c r="BQ24" s="478" t="s">
        <v>64</v>
      </c>
      <c r="BR24" s="478" t="s">
        <v>64</v>
      </c>
      <c r="BS24" s="704"/>
      <c r="BT24" s="478" t="s">
        <v>64</v>
      </c>
      <c r="BU24" s="478" t="s">
        <v>64</v>
      </c>
      <c r="BV24" s="480"/>
      <c r="BW24" s="770" t="s">
        <v>689</v>
      </c>
      <c r="BX24" s="478">
        <v>0.6</v>
      </c>
      <c r="BY24" s="478">
        <v>0.6</v>
      </c>
      <c r="BZ24" s="570">
        <f>BY24/BX24</f>
        <v>1</v>
      </c>
      <c r="CA24" s="478" t="s">
        <v>64</v>
      </c>
      <c r="CB24" s="478" t="s">
        <v>64</v>
      </c>
      <c r="CC24" s="483">
        <v>0</v>
      </c>
      <c r="CD24" s="572" t="s">
        <v>979</v>
      </c>
      <c r="CE24" s="478" t="s">
        <v>64</v>
      </c>
      <c r="CF24" s="478" t="s">
        <v>64</v>
      </c>
      <c r="CG24" s="1167" t="s">
        <v>64</v>
      </c>
      <c r="CH24" s="478" t="s">
        <v>64</v>
      </c>
      <c r="CI24" s="478" t="s">
        <v>64</v>
      </c>
      <c r="CJ24" s="1167" t="s">
        <v>64</v>
      </c>
      <c r="CK24" s="1540" t="s">
        <v>1729</v>
      </c>
      <c r="CL24"/>
    </row>
    <row r="25" spans="1:90" ht="39" customHeight="1">
      <c r="A25" s="1295"/>
      <c r="B25" s="1293"/>
      <c r="C25" s="1293"/>
      <c r="D25" s="132" t="s">
        <v>980</v>
      </c>
      <c r="E25" s="65">
        <v>0.28199999999999997</v>
      </c>
      <c r="F25" s="285" t="s">
        <v>981</v>
      </c>
      <c r="G25" s="300"/>
      <c r="H25" s="25"/>
      <c r="I25" s="285"/>
      <c r="J25" s="193">
        <v>0.48</v>
      </c>
      <c r="K25" s="177">
        <v>0.45300000000000001</v>
      </c>
      <c r="L25" s="135">
        <v>0.94375000000000009</v>
      </c>
      <c r="M25" s="687"/>
      <c r="N25" s="688"/>
      <c r="O25" s="135"/>
      <c r="P25" s="677" t="s">
        <v>982</v>
      </c>
      <c r="Q25" s="686"/>
      <c r="R25" s="193">
        <v>0.43080000000000002</v>
      </c>
      <c r="S25" s="72">
        <v>0.43</v>
      </c>
      <c r="T25" s="143">
        <v>0.89219999999999999</v>
      </c>
      <c r="U25" s="687"/>
      <c r="V25" s="688"/>
      <c r="W25" s="135"/>
      <c r="X25" s="686"/>
      <c r="Y25" s="677" t="s">
        <v>983</v>
      </c>
      <c r="Z25" s="189">
        <v>0.5</v>
      </c>
      <c r="AA25" s="286">
        <v>0.49680000000000002</v>
      </c>
      <c r="AB25" s="135">
        <v>1.03</v>
      </c>
      <c r="AC25" s="687"/>
      <c r="AD25" s="688"/>
      <c r="AE25" s="135"/>
      <c r="AF25" s="686"/>
      <c r="AG25" s="677" t="s">
        <v>984</v>
      </c>
      <c r="AH25" s="687"/>
      <c r="AI25" s="152"/>
      <c r="AJ25" s="135">
        <v>0</v>
      </c>
      <c r="AK25" s="687"/>
      <c r="AL25" s="688"/>
      <c r="AM25" s="135"/>
      <c r="AN25" s="686"/>
      <c r="AO25" s="677" t="s">
        <v>886</v>
      </c>
      <c r="AP25" s="687"/>
      <c r="AQ25" s="152"/>
      <c r="AR25" s="135">
        <v>0</v>
      </c>
      <c r="AS25" s="687"/>
      <c r="AT25" s="688"/>
      <c r="AU25" s="135"/>
      <c r="AV25" s="686"/>
      <c r="AW25" s="677" t="s">
        <v>886</v>
      </c>
      <c r="AX25" s="71" t="s">
        <v>64</v>
      </c>
      <c r="AY25" s="67"/>
      <c r="AZ25" s="67"/>
      <c r="BA25" s="67"/>
      <c r="BB25" s="765" t="s">
        <v>64</v>
      </c>
      <c r="BC25" s="478" t="s">
        <v>64</v>
      </c>
      <c r="BD25" s="478" t="s">
        <v>64</v>
      </c>
      <c r="BE25" s="480"/>
      <c r="BF25" s="478" t="s">
        <v>64</v>
      </c>
      <c r="BG25" s="478" t="s">
        <v>64</v>
      </c>
      <c r="BH25" s="480"/>
      <c r="BI25" s="771" t="s">
        <v>689</v>
      </c>
      <c r="BJ25" s="772">
        <v>0.36</v>
      </c>
      <c r="BK25" s="773">
        <v>0.3745</v>
      </c>
      <c r="BL25" s="570">
        <v>1</v>
      </c>
      <c r="BM25" s="767" t="s">
        <v>64</v>
      </c>
      <c r="BN25" s="767" t="s">
        <v>64</v>
      </c>
      <c r="BO25" s="774"/>
      <c r="BP25" s="770" t="s">
        <v>985</v>
      </c>
      <c r="BQ25" s="772">
        <v>0.42</v>
      </c>
      <c r="BR25" s="773">
        <v>0.49149999999999999</v>
      </c>
      <c r="BS25" s="570">
        <v>1</v>
      </c>
      <c r="BT25" s="478" t="s">
        <v>64</v>
      </c>
      <c r="BU25" s="478" t="s">
        <v>64</v>
      </c>
      <c r="BV25" s="480"/>
      <c r="BW25" s="770" t="s">
        <v>986</v>
      </c>
      <c r="BX25" s="478">
        <v>46.8</v>
      </c>
      <c r="BY25" s="478">
        <v>46.8</v>
      </c>
      <c r="BZ25" s="570">
        <v>1</v>
      </c>
      <c r="CA25" s="478" t="s">
        <v>64</v>
      </c>
      <c r="CB25" s="478" t="s">
        <v>64</v>
      </c>
      <c r="CC25" s="483">
        <v>0</v>
      </c>
      <c r="CD25" s="572" t="s">
        <v>987</v>
      </c>
      <c r="CE25" s="478" t="s">
        <v>64</v>
      </c>
      <c r="CF25" s="477" t="s">
        <v>64</v>
      </c>
      <c r="CG25" s="1169" t="s">
        <v>64</v>
      </c>
      <c r="CH25" s="1199" t="s">
        <v>64</v>
      </c>
      <c r="CI25" s="477" t="s">
        <v>64</v>
      </c>
      <c r="CJ25" s="1169" t="s">
        <v>64</v>
      </c>
      <c r="CK25" s="1540" t="s">
        <v>1730</v>
      </c>
      <c r="CL25"/>
    </row>
    <row r="26" spans="1:90" ht="61.5" customHeight="1">
      <c r="A26" s="1409" t="s">
        <v>988</v>
      </c>
      <c r="B26" s="1311" t="s">
        <v>989</v>
      </c>
      <c r="C26" s="132" t="s">
        <v>990</v>
      </c>
      <c r="D26" s="132" t="s">
        <v>991</v>
      </c>
      <c r="E26" s="148" t="s">
        <v>78</v>
      </c>
      <c r="F26" s="285" t="s">
        <v>992</v>
      </c>
      <c r="G26" s="300"/>
      <c r="H26" s="25"/>
      <c r="I26" s="285"/>
      <c r="J26" s="258">
        <v>2</v>
      </c>
      <c r="K26" s="148">
        <v>2</v>
      </c>
      <c r="L26" s="203">
        <v>1</v>
      </c>
      <c r="M26" s="258"/>
      <c r="N26" s="148"/>
      <c r="O26" s="203"/>
      <c r="P26" s="739" t="s">
        <v>993</v>
      </c>
      <c r="Q26" s="739"/>
      <c r="R26" s="258">
        <v>1</v>
      </c>
      <c r="S26" s="775">
        <v>8300000</v>
      </c>
      <c r="T26" s="203">
        <v>1</v>
      </c>
      <c r="U26" s="583"/>
      <c r="V26" s="521"/>
      <c r="W26" s="203"/>
      <c r="X26" s="739"/>
      <c r="Y26" s="317" t="s">
        <v>994</v>
      </c>
      <c r="Z26" s="138">
        <v>1</v>
      </c>
      <c r="AA26" s="776">
        <v>93811000</v>
      </c>
      <c r="AB26" s="203">
        <v>0.7</v>
      </c>
      <c r="AC26" s="583"/>
      <c r="AD26" s="521"/>
      <c r="AE26" s="203"/>
      <c r="AF26" s="739"/>
      <c r="AG26" s="107" t="s">
        <v>995</v>
      </c>
      <c r="AH26" s="583"/>
      <c r="AI26" s="148"/>
      <c r="AJ26" s="203">
        <v>0</v>
      </c>
      <c r="AK26" s="583"/>
      <c r="AL26" s="521"/>
      <c r="AM26" s="203"/>
      <c r="AN26" s="739"/>
      <c r="AO26" s="317"/>
      <c r="AP26" s="583"/>
      <c r="AQ26" s="139" t="s">
        <v>996</v>
      </c>
      <c r="AR26" s="203">
        <v>1</v>
      </c>
      <c r="AS26" s="583"/>
      <c r="AT26" s="521"/>
      <c r="AU26" s="203"/>
      <c r="AV26" s="739"/>
      <c r="AW26" s="708" t="s">
        <v>997</v>
      </c>
      <c r="AX26" s="777" t="s">
        <v>998</v>
      </c>
      <c r="AY26" s="778"/>
      <c r="AZ26" s="778"/>
      <c r="BA26" s="778"/>
      <c r="BB26" s="123" t="s">
        <v>1590</v>
      </c>
      <c r="BC26" s="779" t="s">
        <v>64</v>
      </c>
      <c r="BD26" s="780" t="s">
        <v>64</v>
      </c>
      <c r="BE26" s="781" t="s">
        <v>64</v>
      </c>
      <c r="BF26" s="119" t="s">
        <v>64</v>
      </c>
      <c r="BG26" s="119" t="s">
        <v>64</v>
      </c>
      <c r="BH26" s="782"/>
      <c r="BI26" s="770" t="s">
        <v>689</v>
      </c>
      <c r="BJ26" s="783" t="s">
        <v>64</v>
      </c>
      <c r="BK26" s="784"/>
      <c r="BL26" s="785"/>
      <c r="BM26" s="718" t="s">
        <v>64</v>
      </c>
      <c r="BN26" s="492" t="s">
        <v>64</v>
      </c>
      <c r="BO26" s="267"/>
      <c r="BP26" s="770" t="s">
        <v>689</v>
      </c>
      <c r="BQ26" s="786" t="s">
        <v>64</v>
      </c>
      <c r="BR26" s="787" t="s">
        <v>64</v>
      </c>
      <c r="BS26" s="717"/>
      <c r="BT26" s="788" t="s">
        <v>64</v>
      </c>
      <c r="BU26" s="500" t="s">
        <v>64</v>
      </c>
      <c r="BV26" s="717"/>
      <c r="BW26" s="770" t="s">
        <v>689</v>
      </c>
      <c r="BX26" s="786" t="s">
        <v>64</v>
      </c>
      <c r="BY26" s="787" t="s">
        <v>64</v>
      </c>
      <c r="BZ26" s="717">
        <v>0</v>
      </c>
      <c r="CA26" s="788" t="s">
        <v>64</v>
      </c>
      <c r="CB26" s="500" t="s">
        <v>64</v>
      </c>
      <c r="CC26" s="717">
        <v>0</v>
      </c>
      <c r="CD26" s="194" t="s">
        <v>999</v>
      </c>
      <c r="CE26" s="786" t="s">
        <v>64</v>
      </c>
      <c r="CF26" s="787" t="s">
        <v>64</v>
      </c>
      <c r="CG26" s="1167" t="s">
        <v>64</v>
      </c>
      <c r="CH26" s="788" t="s">
        <v>64</v>
      </c>
      <c r="CI26" s="500" t="s">
        <v>64</v>
      </c>
      <c r="CJ26" s="1167" t="s">
        <v>64</v>
      </c>
      <c r="CK26" s="1533" t="s">
        <v>1731</v>
      </c>
      <c r="CL26"/>
    </row>
    <row r="27" spans="1:90" ht="42" customHeight="1">
      <c r="A27" s="1390"/>
      <c r="B27" s="1312"/>
      <c r="C27" s="1292" t="s">
        <v>1000</v>
      </c>
      <c r="D27" s="132" t="s">
        <v>1001</v>
      </c>
      <c r="E27" s="148">
        <v>7</v>
      </c>
      <c r="F27" s="285" t="s">
        <v>1002</v>
      </c>
      <c r="G27" s="300"/>
      <c r="H27" s="25"/>
      <c r="I27" s="285"/>
      <c r="J27" s="258">
        <v>6</v>
      </c>
      <c r="K27" s="148">
        <v>7</v>
      </c>
      <c r="L27" s="203">
        <v>0.8571428571428571</v>
      </c>
      <c r="M27" s="583"/>
      <c r="N27" s="521"/>
      <c r="O27" s="203"/>
      <c r="P27" s="317" t="s">
        <v>1003</v>
      </c>
      <c r="Q27" s="739"/>
      <c r="R27" s="258">
        <v>5</v>
      </c>
      <c r="S27" s="148">
        <v>5</v>
      </c>
      <c r="T27" s="203">
        <v>0.61</v>
      </c>
      <c r="U27" s="583"/>
      <c r="V27" s="521"/>
      <c r="W27" s="203"/>
      <c r="X27" s="739"/>
      <c r="Y27" s="317"/>
      <c r="Z27" s="138">
        <v>3</v>
      </c>
      <c r="AA27" s="139">
        <v>0</v>
      </c>
      <c r="AB27" s="203">
        <v>0</v>
      </c>
      <c r="AC27" s="583"/>
      <c r="AD27" s="521"/>
      <c r="AE27" s="203"/>
      <c r="AF27" s="739"/>
      <c r="AG27" s="107" t="s">
        <v>1004</v>
      </c>
      <c r="AH27" s="258"/>
      <c r="AI27" s="148"/>
      <c r="AJ27" s="203">
        <v>0</v>
      </c>
      <c r="AK27" s="583"/>
      <c r="AL27" s="521"/>
      <c r="AM27" s="203"/>
      <c r="AN27" s="739"/>
      <c r="AO27" s="317"/>
      <c r="AP27" s="258"/>
      <c r="AQ27" s="148"/>
      <c r="AR27" s="203">
        <v>0</v>
      </c>
      <c r="AS27" s="583"/>
      <c r="AT27" s="521"/>
      <c r="AU27" s="203"/>
      <c r="AV27" s="739"/>
      <c r="AW27" s="708" t="s">
        <v>886</v>
      </c>
      <c r="AX27" s="601" t="s">
        <v>1005</v>
      </c>
      <c r="AY27" s="584"/>
      <c r="AZ27" s="584"/>
      <c r="BA27" s="789"/>
      <c r="BB27" s="790" t="s">
        <v>64</v>
      </c>
      <c r="BC27" s="139" t="s">
        <v>64</v>
      </c>
      <c r="BD27" s="139" t="s">
        <v>64</v>
      </c>
      <c r="BE27" s="257"/>
      <c r="BF27" s="137" t="s">
        <v>64</v>
      </c>
      <c r="BG27" s="137" t="s">
        <v>64</v>
      </c>
      <c r="BH27" s="257"/>
      <c r="BI27" s="68" t="s">
        <v>1006</v>
      </c>
      <c r="BJ27" s="692" t="s">
        <v>64</v>
      </c>
      <c r="BK27" s="139" t="s">
        <v>64</v>
      </c>
      <c r="BL27" s="182"/>
      <c r="BM27" s="742" t="s">
        <v>64</v>
      </c>
      <c r="BN27" s="137" t="s">
        <v>64</v>
      </c>
      <c r="BO27" s="181"/>
      <c r="BP27" s="142" t="s">
        <v>1007</v>
      </c>
      <c r="BQ27" s="248" t="s">
        <v>64</v>
      </c>
      <c r="BR27" s="249" t="s">
        <v>64</v>
      </c>
      <c r="BS27" s="246"/>
      <c r="BT27" s="250" t="s">
        <v>64</v>
      </c>
      <c r="BU27" s="251" t="s">
        <v>64</v>
      </c>
      <c r="BV27" s="246"/>
      <c r="BW27" s="192" t="s">
        <v>1008</v>
      </c>
      <c r="BX27" s="248" t="s">
        <v>64</v>
      </c>
      <c r="BY27" s="249" t="s">
        <v>64</v>
      </c>
      <c r="BZ27" s="246">
        <v>0</v>
      </c>
      <c r="CA27" s="250" t="s">
        <v>64</v>
      </c>
      <c r="CB27" s="251" t="s">
        <v>64</v>
      </c>
      <c r="CC27" s="246">
        <v>0</v>
      </c>
      <c r="CD27" s="192" t="s">
        <v>1009</v>
      </c>
      <c r="CE27" s="248" t="s">
        <v>64</v>
      </c>
      <c r="CF27" s="1253" t="s">
        <v>64</v>
      </c>
      <c r="CG27" s="1169" t="s">
        <v>64</v>
      </c>
      <c r="CH27" s="1239" t="s">
        <v>64</v>
      </c>
      <c r="CI27" s="1238" t="s">
        <v>64</v>
      </c>
      <c r="CJ27" s="1169" t="s">
        <v>64</v>
      </c>
      <c r="CK27" s="1541" t="s">
        <v>1732</v>
      </c>
      <c r="CL27"/>
    </row>
    <row r="28" spans="1:90" ht="54" customHeight="1">
      <c r="A28" s="1390"/>
      <c r="B28" s="1312"/>
      <c r="C28" s="1293"/>
      <c r="D28" s="132" t="s">
        <v>1010</v>
      </c>
      <c r="E28" s="148" t="s">
        <v>78</v>
      </c>
      <c r="F28" s="285" t="s">
        <v>1011</v>
      </c>
      <c r="G28" s="300"/>
      <c r="H28" s="25"/>
      <c r="I28" s="285"/>
      <c r="J28" s="258"/>
      <c r="K28" s="521"/>
      <c r="L28" s="203">
        <v>0</v>
      </c>
      <c r="M28" s="583"/>
      <c r="N28" s="521"/>
      <c r="O28" s="203"/>
      <c r="P28" s="739"/>
      <c r="Q28" s="739"/>
      <c r="R28" s="258"/>
      <c r="S28" s="148"/>
      <c r="T28" s="203">
        <v>0</v>
      </c>
      <c r="U28" s="583"/>
      <c r="V28" s="521"/>
      <c r="W28" s="203"/>
      <c r="X28" s="739"/>
      <c r="Y28" s="317"/>
      <c r="Z28" s="138">
        <v>8</v>
      </c>
      <c r="AA28" s="139" t="s">
        <v>1012</v>
      </c>
      <c r="AB28" s="203">
        <v>0</v>
      </c>
      <c r="AC28" s="583"/>
      <c r="AD28" s="521"/>
      <c r="AE28" s="203"/>
      <c r="AF28" s="739"/>
      <c r="AG28" s="107" t="s">
        <v>1013</v>
      </c>
      <c r="AH28" s="583"/>
      <c r="AI28" s="148"/>
      <c r="AJ28" s="203">
        <v>0</v>
      </c>
      <c r="AK28" s="583"/>
      <c r="AL28" s="521"/>
      <c r="AM28" s="203"/>
      <c r="AN28" s="739"/>
      <c r="AO28" s="317" t="s">
        <v>1013</v>
      </c>
      <c r="AP28" s="583"/>
      <c r="AQ28" s="148"/>
      <c r="AR28" s="203">
        <v>0</v>
      </c>
      <c r="AS28" s="583"/>
      <c r="AT28" s="521"/>
      <c r="AU28" s="203"/>
      <c r="AV28" s="739"/>
      <c r="AW28" s="708" t="s">
        <v>886</v>
      </c>
      <c r="AX28" s="318" t="s">
        <v>1014</v>
      </c>
      <c r="AY28" s="791"/>
      <c r="AZ28" s="791"/>
      <c r="BA28" s="792"/>
      <c r="BB28" s="316" t="s">
        <v>64</v>
      </c>
      <c r="BC28" s="793" t="s">
        <v>64</v>
      </c>
      <c r="BD28" s="794" t="s">
        <v>64</v>
      </c>
      <c r="BE28" s="795" t="s">
        <v>64</v>
      </c>
      <c r="BF28" s="796" t="s">
        <v>64</v>
      </c>
      <c r="BG28" s="796" t="s">
        <v>64</v>
      </c>
      <c r="BH28" s="795" t="s">
        <v>64</v>
      </c>
      <c r="BI28" s="797" t="s">
        <v>1015</v>
      </c>
      <c r="BJ28" s="798" t="s">
        <v>64</v>
      </c>
      <c r="BK28" s="759">
        <v>150</v>
      </c>
      <c r="BL28" s="799">
        <v>1</v>
      </c>
      <c r="BM28" s="800" t="s">
        <v>64</v>
      </c>
      <c r="BN28" s="753" t="s">
        <v>64</v>
      </c>
      <c r="BO28" s="801"/>
      <c r="BP28" s="802" t="s">
        <v>1016</v>
      </c>
      <c r="BQ28" s="803" t="s">
        <v>64</v>
      </c>
      <c r="BR28" s="755" t="s">
        <v>64</v>
      </c>
      <c r="BS28" s="799"/>
      <c r="BT28" s="804" t="s">
        <v>64</v>
      </c>
      <c r="BU28" s="805" t="s">
        <v>64</v>
      </c>
      <c r="BV28" s="799"/>
      <c r="BW28" s="336" t="s">
        <v>1017</v>
      </c>
      <c r="BX28" s="803" t="s">
        <v>64</v>
      </c>
      <c r="BY28" s="755" t="s">
        <v>64</v>
      </c>
      <c r="BZ28" s="799">
        <v>0</v>
      </c>
      <c r="CA28" s="804" t="s">
        <v>64</v>
      </c>
      <c r="CB28" s="805" t="s">
        <v>64</v>
      </c>
      <c r="CC28" s="799">
        <v>0</v>
      </c>
      <c r="CD28" s="192" t="s">
        <v>1018</v>
      </c>
      <c r="CE28" s="806" t="s">
        <v>64</v>
      </c>
      <c r="CF28" s="758" t="s">
        <v>64</v>
      </c>
      <c r="CG28" s="1233" t="s">
        <v>64</v>
      </c>
      <c r="CH28" s="807" t="s">
        <v>64</v>
      </c>
      <c r="CI28" s="760" t="s">
        <v>64</v>
      </c>
      <c r="CJ28" s="1254" t="s">
        <v>64</v>
      </c>
      <c r="CK28" s="1541" t="s">
        <v>1733</v>
      </c>
      <c r="CL28"/>
    </row>
    <row r="29" spans="1:90" ht="52.5" customHeight="1">
      <c r="A29" s="1390"/>
      <c r="B29" s="1312"/>
      <c r="C29" s="1296" t="s">
        <v>1019</v>
      </c>
      <c r="D29" s="50" t="s">
        <v>1020</v>
      </c>
      <c r="E29" s="184">
        <v>0</v>
      </c>
      <c r="F29" s="808" t="s">
        <v>1021</v>
      </c>
      <c r="G29" s="99"/>
      <c r="H29" s="100"/>
      <c r="I29" s="808"/>
      <c r="J29" s="209">
        <v>140</v>
      </c>
      <c r="K29" s="152">
        <v>140</v>
      </c>
      <c r="L29" s="469">
        <v>1</v>
      </c>
      <c r="M29" s="292">
        <v>21000000</v>
      </c>
      <c r="N29" s="293">
        <v>21000000</v>
      </c>
      <c r="O29" s="474">
        <v>1</v>
      </c>
      <c r="P29" s="142" t="s">
        <v>1022</v>
      </c>
      <c r="Q29" s="142" t="s">
        <v>1023</v>
      </c>
      <c r="R29" s="209">
        <v>125</v>
      </c>
      <c r="S29" s="152">
        <v>125</v>
      </c>
      <c r="T29" s="469">
        <v>1.249271137026239</v>
      </c>
      <c r="U29" s="292">
        <v>36000000</v>
      </c>
      <c r="V29" s="293">
        <v>36000000</v>
      </c>
      <c r="W29" s="474">
        <v>1</v>
      </c>
      <c r="X29" s="142" t="s">
        <v>1024</v>
      </c>
      <c r="Y29" s="677" t="s">
        <v>1023</v>
      </c>
      <c r="Z29" s="140">
        <v>50</v>
      </c>
      <c r="AA29" s="141">
        <v>50</v>
      </c>
      <c r="AB29" s="469">
        <v>1</v>
      </c>
      <c r="AC29" s="292"/>
      <c r="AD29" s="293"/>
      <c r="AE29" s="474"/>
      <c r="AF29" s="142"/>
      <c r="AG29" s="170" t="s">
        <v>1025</v>
      </c>
      <c r="AH29" s="209"/>
      <c r="AI29" s="152"/>
      <c r="AJ29" s="469">
        <v>0</v>
      </c>
      <c r="AK29" s="292"/>
      <c r="AL29" s="293"/>
      <c r="AM29" s="474"/>
      <c r="AN29" s="142"/>
      <c r="AO29" s="677"/>
      <c r="AP29" s="209"/>
      <c r="AQ29" s="152">
        <v>220</v>
      </c>
      <c r="AR29" s="469">
        <v>0</v>
      </c>
      <c r="AS29" s="292"/>
      <c r="AT29" s="293"/>
      <c r="AU29" s="474"/>
      <c r="AV29" s="142"/>
      <c r="AW29" s="677" t="s">
        <v>1026</v>
      </c>
      <c r="AX29" s="809" t="s">
        <v>1027</v>
      </c>
      <c r="AY29" s="810"/>
      <c r="AZ29" s="811"/>
      <c r="BA29" s="812"/>
      <c r="BB29" s="286" t="s">
        <v>64</v>
      </c>
      <c r="BC29" s="286" t="s">
        <v>64</v>
      </c>
      <c r="BD29" s="286" t="s">
        <v>64</v>
      </c>
      <c r="BE29" s="813"/>
      <c r="BF29" s="286" t="s">
        <v>64</v>
      </c>
      <c r="BG29" s="286" t="s">
        <v>64</v>
      </c>
      <c r="BH29" s="813"/>
      <c r="BI29" s="809" t="s">
        <v>689</v>
      </c>
      <c r="BJ29" s="206" t="s">
        <v>64</v>
      </c>
      <c r="BK29" s="148" t="s">
        <v>64</v>
      </c>
      <c r="BL29" s="246"/>
      <c r="BM29" s="742" t="s">
        <v>64</v>
      </c>
      <c r="BN29" s="137" t="s">
        <v>64</v>
      </c>
      <c r="BO29" s="247"/>
      <c r="BP29" s="142" t="s">
        <v>689</v>
      </c>
      <c r="BQ29" s="248" t="s">
        <v>64</v>
      </c>
      <c r="BR29" s="249" t="s">
        <v>64</v>
      </c>
      <c r="BS29" s="246"/>
      <c r="BT29" s="250" t="s">
        <v>64</v>
      </c>
      <c r="BU29" s="251" t="s">
        <v>64</v>
      </c>
      <c r="BV29" s="246"/>
      <c r="BW29" s="192" t="s">
        <v>689</v>
      </c>
      <c r="BX29" s="248" t="s">
        <v>64</v>
      </c>
      <c r="BY29" s="249" t="s">
        <v>64</v>
      </c>
      <c r="BZ29" s="246">
        <v>0</v>
      </c>
      <c r="CA29" s="250" t="s">
        <v>64</v>
      </c>
      <c r="CB29" s="251" t="s">
        <v>64</v>
      </c>
      <c r="CC29" s="246">
        <v>0</v>
      </c>
      <c r="CD29" s="192" t="s">
        <v>1028</v>
      </c>
      <c r="CE29" s="248" t="s">
        <v>64</v>
      </c>
      <c r="CF29" s="1253" t="s">
        <v>64</v>
      </c>
      <c r="CG29" s="1169" t="s">
        <v>64</v>
      </c>
      <c r="CH29" s="1239" t="s">
        <v>64</v>
      </c>
      <c r="CI29" s="1238" t="s">
        <v>64</v>
      </c>
      <c r="CJ29" s="1169" t="s">
        <v>64</v>
      </c>
      <c r="CK29" s="1533" t="s">
        <v>1734</v>
      </c>
      <c r="CL29"/>
    </row>
    <row r="30" spans="1:90" ht="36.75" customHeight="1">
      <c r="A30" s="1390"/>
      <c r="B30" s="1312"/>
      <c r="C30" s="1293"/>
      <c r="D30" s="68" t="s">
        <v>1029</v>
      </c>
      <c r="E30" s="152" t="s">
        <v>78</v>
      </c>
      <c r="F30" s="744" t="s">
        <v>1030</v>
      </c>
      <c r="G30" s="140"/>
      <c r="H30" s="141"/>
      <c r="I30" s="744"/>
      <c r="J30" s="209">
        <v>0</v>
      </c>
      <c r="K30" s="152">
        <v>0</v>
      </c>
      <c r="L30" s="474">
        <v>0</v>
      </c>
      <c r="M30" s="209">
        <v>0</v>
      </c>
      <c r="N30" s="152">
        <v>0</v>
      </c>
      <c r="O30" s="474"/>
      <c r="P30" s="142" t="s">
        <v>1031</v>
      </c>
      <c r="Q30" s="686"/>
      <c r="R30" s="209"/>
      <c r="S30" s="152"/>
      <c r="T30" s="474">
        <v>0</v>
      </c>
      <c r="U30" s="687"/>
      <c r="V30" s="688"/>
      <c r="W30" s="474"/>
      <c r="X30" s="686"/>
      <c r="Y30" s="677" t="s">
        <v>1032</v>
      </c>
      <c r="Z30" s="189">
        <v>0.65</v>
      </c>
      <c r="AA30" s="141">
        <v>0</v>
      </c>
      <c r="AB30" s="474">
        <v>0</v>
      </c>
      <c r="AC30" s="687"/>
      <c r="AD30" s="688"/>
      <c r="AE30" s="474"/>
      <c r="AF30" s="686"/>
      <c r="AG30" s="307" t="s">
        <v>1013</v>
      </c>
      <c r="AH30" s="687"/>
      <c r="AI30" s="152"/>
      <c r="AJ30" s="474">
        <v>0</v>
      </c>
      <c r="AK30" s="687"/>
      <c r="AL30" s="688"/>
      <c r="AM30" s="474"/>
      <c r="AN30" s="686"/>
      <c r="AO30" s="677"/>
      <c r="AP30" s="687"/>
      <c r="AQ30" s="152"/>
      <c r="AR30" s="474">
        <v>0</v>
      </c>
      <c r="AS30" s="687"/>
      <c r="AT30" s="688"/>
      <c r="AU30" s="474"/>
      <c r="AV30" s="686"/>
      <c r="AW30" s="677"/>
      <c r="AX30" s="286" t="s">
        <v>64</v>
      </c>
      <c r="AY30" s="814"/>
      <c r="AZ30" s="815"/>
      <c r="BA30" s="816"/>
      <c r="BB30" s="286" t="s">
        <v>64</v>
      </c>
      <c r="BC30" s="286" t="s">
        <v>64</v>
      </c>
      <c r="BD30" s="286" t="s">
        <v>64</v>
      </c>
      <c r="BE30" s="817"/>
      <c r="BF30" s="76" t="s">
        <v>64</v>
      </c>
      <c r="BG30" s="76" t="s">
        <v>64</v>
      </c>
      <c r="BH30" s="817"/>
      <c r="BI30" s="809" t="s">
        <v>689</v>
      </c>
      <c r="BJ30" s="818" t="s">
        <v>64</v>
      </c>
      <c r="BK30" s="819" t="s">
        <v>64</v>
      </c>
      <c r="BL30" s="820"/>
      <c r="BM30" s="821" t="s">
        <v>64</v>
      </c>
      <c r="BN30" s="822" t="s">
        <v>1033</v>
      </c>
      <c r="BO30" s="823"/>
      <c r="BP30" s="142" t="s">
        <v>689</v>
      </c>
      <c r="BQ30" s="824" t="s">
        <v>64</v>
      </c>
      <c r="BR30" s="825" t="s">
        <v>64</v>
      </c>
      <c r="BS30" s="820"/>
      <c r="BT30" s="826" t="s">
        <v>64</v>
      </c>
      <c r="BU30" s="827" t="s">
        <v>64</v>
      </c>
      <c r="BV30" s="820"/>
      <c r="BW30" s="192" t="s">
        <v>689</v>
      </c>
      <c r="BX30" s="824" t="s">
        <v>64</v>
      </c>
      <c r="BY30" s="825" t="s">
        <v>64</v>
      </c>
      <c r="BZ30" s="820">
        <v>0</v>
      </c>
      <c r="CA30" s="826" t="s">
        <v>64</v>
      </c>
      <c r="CB30" s="827" t="s">
        <v>64</v>
      </c>
      <c r="CC30" s="820">
        <v>0</v>
      </c>
      <c r="CD30" s="192" t="s">
        <v>1034</v>
      </c>
      <c r="CE30" s="806" t="s">
        <v>64</v>
      </c>
      <c r="CF30" s="1244" t="s">
        <v>64</v>
      </c>
      <c r="CG30" s="1169" t="s">
        <v>64</v>
      </c>
      <c r="CH30" s="1246" t="s">
        <v>64</v>
      </c>
      <c r="CI30" s="760" t="s">
        <v>64</v>
      </c>
      <c r="CJ30" s="1254" t="s">
        <v>64</v>
      </c>
      <c r="CK30" s="1533" t="s">
        <v>1735</v>
      </c>
      <c r="CL30"/>
    </row>
    <row r="31" spans="1:90" ht="48.75" customHeight="1">
      <c r="A31" s="1390"/>
      <c r="B31" s="1312"/>
      <c r="C31" s="132" t="s">
        <v>1035</v>
      </c>
      <c r="D31" s="132" t="s">
        <v>1036</v>
      </c>
      <c r="E31" s="148">
        <v>0</v>
      </c>
      <c r="F31" s="347" t="s">
        <v>1037</v>
      </c>
      <c r="G31" s="138"/>
      <c r="H31" s="139"/>
      <c r="I31" s="347"/>
      <c r="J31" s="738">
        <v>0.42</v>
      </c>
      <c r="K31" s="257">
        <v>0.59</v>
      </c>
      <c r="L31" s="203">
        <v>1.4047619047619047</v>
      </c>
      <c r="M31" s="261">
        <v>50400000</v>
      </c>
      <c r="N31" s="828">
        <v>70800000</v>
      </c>
      <c r="O31" s="203">
        <v>1.4047619047619047</v>
      </c>
      <c r="P31" s="107" t="s">
        <v>1038</v>
      </c>
      <c r="Q31" s="104" t="s">
        <v>1039</v>
      </c>
      <c r="R31" s="188">
        <v>0.15</v>
      </c>
      <c r="S31" s="66">
        <v>0.15</v>
      </c>
      <c r="T31" s="203">
        <v>1</v>
      </c>
      <c r="U31" s="261">
        <v>1042711430</v>
      </c>
      <c r="V31" s="828">
        <v>1042711430</v>
      </c>
      <c r="W31" s="203">
        <v>1</v>
      </c>
      <c r="X31" s="104" t="s">
        <v>1040</v>
      </c>
      <c r="Y31" s="317"/>
      <c r="Z31" s="138"/>
      <c r="AA31" s="139">
        <v>0</v>
      </c>
      <c r="AB31" s="203">
        <v>0</v>
      </c>
      <c r="AC31" s="261"/>
      <c r="AD31" s="828"/>
      <c r="AE31" s="203"/>
      <c r="AF31" s="104"/>
      <c r="AG31" s="107" t="s">
        <v>1041</v>
      </c>
      <c r="AH31" s="188"/>
      <c r="AI31" s="66"/>
      <c r="AJ31" s="203">
        <v>0</v>
      </c>
      <c r="AK31" s="261"/>
      <c r="AL31" s="828"/>
      <c r="AM31" s="203"/>
      <c r="AN31" s="104"/>
      <c r="AO31" s="317"/>
      <c r="AP31" s="188"/>
      <c r="AQ31" s="66"/>
      <c r="AR31" s="203">
        <v>0</v>
      </c>
      <c r="AS31" s="261"/>
      <c r="AT31" s="828"/>
      <c r="AU31" s="203"/>
      <c r="AV31" s="104"/>
      <c r="AW31" s="708" t="s">
        <v>886</v>
      </c>
      <c r="AX31" s="777" t="s">
        <v>1042</v>
      </c>
      <c r="AY31" s="602"/>
      <c r="AZ31" s="602"/>
      <c r="BA31" s="602"/>
      <c r="BB31" s="331" t="s">
        <v>64</v>
      </c>
      <c r="BC31" s="829" t="s">
        <v>64</v>
      </c>
      <c r="BD31" s="830" t="s">
        <v>64</v>
      </c>
      <c r="BE31" s="714"/>
      <c r="BF31" s="492" t="s">
        <v>64</v>
      </c>
      <c r="BG31" s="492" t="s">
        <v>64</v>
      </c>
      <c r="BH31" s="510"/>
      <c r="BI31" s="809" t="s">
        <v>689</v>
      </c>
      <c r="BJ31" s="258" t="s">
        <v>64</v>
      </c>
      <c r="BK31" s="148" t="s">
        <v>64</v>
      </c>
      <c r="BL31" s="246"/>
      <c r="BM31" s="742" t="s">
        <v>64</v>
      </c>
      <c r="BN31" s="137" t="s">
        <v>64</v>
      </c>
      <c r="BO31" s="247"/>
      <c r="BP31" s="142" t="s">
        <v>689</v>
      </c>
      <c r="BQ31" s="248" t="s">
        <v>64</v>
      </c>
      <c r="BR31" s="249" t="s">
        <v>64</v>
      </c>
      <c r="BS31" s="246"/>
      <c r="BT31" s="250" t="s">
        <v>64</v>
      </c>
      <c r="BU31" s="251" t="s">
        <v>64</v>
      </c>
      <c r="BV31" s="246"/>
      <c r="BW31" s="192" t="s">
        <v>689</v>
      </c>
      <c r="BX31" s="248" t="s">
        <v>64</v>
      </c>
      <c r="BY31" s="249" t="s">
        <v>64</v>
      </c>
      <c r="BZ31" s="246">
        <v>0</v>
      </c>
      <c r="CA31" s="250" t="s">
        <v>64</v>
      </c>
      <c r="CB31" s="251" t="s">
        <v>64</v>
      </c>
      <c r="CC31" s="246">
        <v>0</v>
      </c>
      <c r="CD31" s="192" t="s">
        <v>1043</v>
      </c>
      <c r="CE31" s="248" t="s">
        <v>64</v>
      </c>
      <c r="CF31" s="1253" t="s">
        <v>64</v>
      </c>
      <c r="CG31" s="1169" t="s">
        <v>64</v>
      </c>
      <c r="CH31" s="1239" t="s">
        <v>64</v>
      </c>
      <c r="CI31" s="1238" t="s">
        <v>64</v>
      </c>
      <c r="CJ31" s="1169" t="s">
        <v>64</v>
      </c>
      <c r="CK31" s="1533" t="s">
        <v>1736</v>
      </c>
      <c r="CL31"/>
    </row>
    <row r="32" spans="1:90" ht="47.25" customHeight="1">
      <c r="A32" s="1390"/>
      <c r="B32" s="1312"/>
      <c r="C32" s="132" t="s">
        <v>1044</v>
      </c>
      <c r="D32" s="132" t="s">
        <v>1045</v>
      </c>
      <c r="E32" s="148">
        <v>0</v>
      </c>
      <c r="F32" s="347" t="s">
        <v>1046</v>
      </c>
      <c r="G32" s="258"/>
      <c r="H32" s="148"/>
      <c r="I32" s="201"/>
      <c r="J32" s="258">
        <v>182</v>
      </c>
      <c r="K32" s="148">
        <v>182</v>
      </c>
      <c r="L32" s="203">
        <v>1</v>
      </c>
      <c r="M32" s="261">
        <v>1021770828</v>
      </c>
      <c r="N32" s="828">
        <v>1021770828</v>
      </c>
      <c r="O32" s="203">
        <v>1</v>
      </c>
      <c r="P32" s="107" t="s">
        <v>1047</v>
      </c>
      <c r="Q32" s="739" t="s">
        <v>1039</v>
      </c>
      <c r="R32" s="258">
        <v>189</v>
      </c>
      <c r="S32" s="148">
        <v>140</v>
      </c>
      <c r="T32" s="203">
        <v>0.7407407407407407</v>
      </c>
      <c r="U32" s="261">
        <v>2000000000</v>
      </c>
      <c r="V32" s="828">
        <v>939113741</v>
      </c>
      <c r="W32" s="203">
        <v>0.4695568705</v>
      </c>
      <c r="X32" s="104" t="s">
        <v>1048</v>
      </c>
      <c r="Y32" s="317"/>
      <c r="Z32" s="138">
        <v>306</v>
      </c>
      <c r="AA32" s="139">
        <v>339</v>
      </c>
      <c r="AB32" s="203">
        <v>1.107843137254902</v>
      </c>
      <c r="AC32" s="261"/>
      <c r="AD32" s="828"/>
      <c r="AE32" s="203"/>
      <c r="AF32" s="104"/>
      <c r="AG32" s="104" t="s">
        <v>1049</v>
      </c>
      <c r="AH32" s="258"/>
      <c r="AI32" s="148"/>
      <c r="AJ32" s="203">
        <v>0</v>
      </c>
      <c r="AK32" s="261"/>
      <c r="AL32" s="828"/>
      <c r="AM32" s="203"/>
      <c r="AN32" s="104"/>
      <c r="AO32" s="317"/>
      <c r="AP32" s="258"/>
      <c r="AQ32" s="148"/>
      <c r="AR32" s="203">
        <v>0</v>
      </c>
      <c r="AS32" s="261"/>
      <c r="AT32" s="828"/>
      <c r="AU32" s="203"/>
      <c r="AV32" s="104"/>
      <c r="AW32" s="708" t="s">
        <v>886</v>
      </c>
      <c r="AX32" s="831" t="s">
        <v>1027</v>
      </c>
      <c r="AY32" s="602"/>
      <c r="AZ32" s="602"/>
      <c r="BA32" s="602"/>
      <c r="BB32" s="157" t="s">
        <v>64</v>
      </c>
      <c r="BC32" s="740" t="s">
        <v>64</v>
      </c>
      <c r="BD32" s="66" t="s">
        <v>64</v>
      </c>
      <c r="BE32" s="257"/>
      <c r="BF32" s="137" t="s">
        <v>64</v>
      </c>
      <c r="BG32" s="137" t="s">
        <v>64</v>
      </c>
      <c r="BH32" s="464"/>
      <c r="BI32" s="809" t="s">
        <v>689</v>
      </c>
      <c r="BJ32" s="258" t="s">
        <v>64</v>
      </c>
      <c r="BK32" s="148" t="s">
        <v>64</v>
      </c>
      <c r="BL32" s="246"/>
      <c r="BM32" s="742" t="s">
        <v>64</v>
      </c>
      <c r="BN32" s="137" t="s">
        <v>64</v>
      </c>
      <c r="BO32" s="247"/>
      <c r="BP32" s="142" t="s">
        <v>689</v>
      </c>
      <c r="BQ32" s="248" t="s">
        <v>64</v>
      </c>
      <c r="BR32" s="249" t="s">
        <v>64</v>
      </c>
      <c r="BS32" s="246"/>
      <c r="BT32" s="250" t="s">
        <v>64</v>
      </c>
      <c r="BU32" s="251" t="s">
        <v>64</v>
      </c>
      <c r="BV32" s="246"/>
      <c r="BW32" s="192" t="s">
        <v>689</v>
      </c>
      <c r="BX32" s="738">
        <v>0.24</v>
      </c>
      <c r="BY32" s="257">
        <v>0.24</v>
      </c>
      <c r="BZ32" s="246">
        <v>1</v>
      </c>
      <c r="CA32" s="250" t="s">
        <v>64</v>
      </c>
      <c r="CB32" s="251" t="s">
        <v>64</v>
      </c>
      <c r="CC32" s="246">
        <v>0</v>
      </c>
      <c r="CD32" s="192" t="s">
        <v>1050</v>
      </c>
      <c r="CE32" s="258" t="s">
        <v>64</v>
      </c>
      <c r="CF32" s="148" t="s">
        <v>64</v>
      </c>
      <c r="CG32" s="1214" t="s">
        <v>64</v>
      </c>
      <c r="CH32" s="250" t="s">
        <v>64</v>
      </c>
      <c r="CI32" s="251" t="s">
        <v>64</v>
      </c>
      <c r="CJ32" s="1254" t="s">
        <v>64</v>
      </c>
      <c r="CK32" s="1533" t="s">
        <v>1752</v>
      </c>
      <c r="CL32"/>
    </row>
    <row r="33" spans="1:90" ht="50.5" customHeight="1">
      <c r="A33" s="1390"/>
      <c r="B33" s="1312"/>
      <c r="C33" s="1296" t="s">
        <v>1051</v>
      </c>
      <c r="D33" s="132" t="s">
        <v>1052</v>
      </c>
      <c r="E33" s="328">
        <v>0.36599999999999999</v>
      </c>
      <c r="F33" s="347" t="s">
        <v>1053</v>
      </c>
      <c r="G33" s="138"/>
      <c r="H33" s="139"/>
      <c r="I33" s="347"/>
      <c r="J33" s="258">
        <v>3128</v>
      </c>
      <c r="K33" s="148">
        <v>3128</v>
      </c>
      <c r="L33" s="203">
        <v>1</v>
      </c>
      <c r="M33" s="583"/>
      <c r="N33" s="521"/>
      <c r="O33" s="203"/>
      <c r="P33" s="739"/>
      <c r="Q33" s="739" t="s">
        <v>1054</v>
      </c>
      <c r="R33" s="258">
        <v>3067</v>
      </c>
      <c r="S33" s="148">
        <v>3067</v>
      </c>
      <c r="T33" s="203">
        <v>1</v>
      </c>
      <c r="U33" s="583"/>
      <c r="V33" s="521"/>
      <c r="W33" s="203"/>
      <c r="X33" s="739" t="s">
        <v>1055</v>
      </c>
      <c r="Y33" s="317"/>
      <c r="Z33" s="138">
        <v>0</v>
      </c>
      <c r="AA33" s="139">
        <v>0</v>
      </c>
      <c r="AB33" s="203">
        <v>0</v>
      </c>
      <c r="AC33" s="583"/>
      <c r="AD33" s="521"/>
      <c r="AE33" s="203"/>
      <c r="AF33" s="739"/>
      <c r="AG33" s="104" t="s">
        <v>1056</v>
      </c>
      <c r="AH33" s="583"/>
      <c r="AI33" s="148"/>
      <c r="AJ33" s="203">
        <v>0</v>
      </c>
      <c r="AK33" s="583"/>
      <c r="AL33" s="521"/>
      <c r="AM33" s="203"/>
      <c r="AN33" s="739"/>
      <c r="AO33" s="317"/>
      <c r="AP33" s="583"/>
      <c r="AQ33" s="148"/>
      <c r="AR33" s="203">
        <v>0</v>
      </c>
      <c r="AS33" s="583"/>
      <c r="AT33" s="521"/>
      <c r="AU33" s="203"/>
      <c r="AV33" s="739"/>
      <c r="AW33" s="708" t="s">
        <v>886</v>
      </c>
      <c r="AX33" s="601" t="s">
        <v>1057</v>
      </c>
      <c r="AY33" s="602"/>
      <c r="AZ33" s="602"/>
      <c r="BA33" s="602"/>
      <c r="BB33" s="157" t="s">
        <v>64</v>
      </c>
      <c r="BC33" s="740">
        <v>4.4999999999999998E-2</v>
      </c>
      <c r="BD33" s="66" t="s">
        <v>1058</v>
      </c>
      <c r="BE33" s="257">
        <v>1</v>
      </c>
      <c r="BF33" s="137" t="s">
        <v>64</v>
      </c>
      <c r="BG33" s="137" t="s">
        <v>64</v>
      </c>
      <c r="BH33" s="464"/>
      <c r="BI33" s="741" t="s">
        <v>1059</v>
      </c>
      <c r="BJ33" s="738" t="s">
        <v>1058</v>
      </c>
      <c r="BK33" s="257" t="s">
        <v>1058</v>
      </c>
      <c r="BL33" s="246">
        <v>1</v>
      </c>
      <c r="BM33" s="742" t="s">
        <v>64</v>
      </c>
      <c r="BN33" s="137" t="s">
        <v>64</v>
      </c>
      <c r="BO33" s="247"/>
      <c r="BP33" s="104" t="s">
        <v>1060</v>
      </c>
      <c r="BQ33" s="248" t="s">
        <v>64</v>
      </c>
      <c r="BR33" s="249" t="s">
        <v>64</v>
      </c>
      <c r="BS33" s="246"/>
      <c r="BT33" s="250" t="s">
        <v>64</v>
      </c>
      <c r="BU33" s="251" t="s">
        <v>64</v>
      </c>
      <c r="BV33" s="246"/>
      <c r="BW33" s="192" t="s">
        <v>1061</v>
      </c>
      <c r="BX33" s="738">
        <v>0.02</v>
      </c>
      <c r="BY33" s="328">
        <v>8.2000000000000003E-2</v>
      </c>
      <c r="BZ33" s="246">
        <v>1</v>
      </c>
      <c r="CA33" s="250" t="s">
        <v>64</v>
      </c>
      <c r="CB33" s="251" t="s">
        <v>64</v>
      </c>
      <c r="CC33" s="246">
        <v>0</v>
      </c>
      <c r="CD33" s="192" t="s">
        <v>1062</v>
      </c>
      <c r="CE33" s="258" t="s">
        <v>64</v>
      </c>
      <c r="CF33" s="201" t="s">
        <v>64</v>
      </c>
      <c r="CG33" s="1169" t="s">
        <v>64</v>
      </c>
      <c r="CH33" s="1239" t="s">
        <v>64</v>
      </c>
      <c r="CI33" s="1238" t="s">
        <v>64</v>
      </c>
      <c r="CJ33" s="1169" t="s">
        <v>64</v>
      </c>
      <c r="CK33" s="1533" t="s">
        <v>1737</v>
      </c>
      <c r="CL33"/>
    </row>
    <row r="34" spans="1:90" ht="26.25" customHeight="1">
      <c r="A34" s="1390"/>
      <c r="B34" s="1312"/>
      <c r="C34" s="1386"/>
      <c r="D34" s="50" t="s">
        <v>1063</v>
      </c>
      <c r="E34" s="832">
        <v>0.23</v>
      </c>
      <c r="F34" s="808" t="s">
        <v>1053</v>
      </c>
      <c r="G34" s="140"/>
      <c r="H34" s="141"/>
      <c r="I34" s="744"/>
      <c r="J34" s="209">
        <v>772</v>
      </c>
      <c r="K34" s="152">
        <v>772</v>
      </c>
      <c r="L34" s="474">
        <v>1</v>
      </c>
      <c r="M34" s="687"/>
      <c r="N34" s="688"/>
      <c r="O34" s="474"/>
      <c r="P34" s="686"/>
      <c r="Q34" s="686" t="s">
        <v>1054</v>
      </c>
      <c r="R34" s="209">
        <v>654</v>
      </c>
      <c r="S34" s="152">
        <v>654</v>
      </c>
      <c r="T34" s="474">
        <v>0</v>
      </c>
      <c r="U34" s="687"/>
      <c r="V34" s="688"/>
      <c r="W34" s="474"/>
      <c r="X34" s="686" t="s">
        <v>1055</v>
      </c>
      <c r="Y34" s="677"/>
      <c r="Z34" s="140"/>
      <c r="AA34" s="141">
        <v>0</v>
      </c>
      <c r="AB34" s="474">
        <v>0</v>
      </c>
      <c r="AC34" s="687"/>
      <c r="AD34" s="688"/>
      <c r="AE34" s="474"/>
      <c r="AF34" s="686"/>
      <c r="AG34" s="142" t="s">
        <v>1056</v>
      </c>
      <c r="AH34" s="687"/>
      <c r="AI34" s="152"/>
      <c r="AJ34" s="474">
        <v>0</v>
      </c>
      <c r="AK34" s="687"/>
      <c r="AL34" s="688"/>
      <c r="AM34" s="474"/>
      <c r="AN34" s="686"/>
      <c r="AO34" s="677"/>
      <c r="AP34" s="687"/>
      <c r="AQ34" s="152"/>
      <c r="AR34" s="474">
        <v>0</v>
      </c>
      <c r="AS34" s="687"/>
      <c r="AT34" s="688"/>
      <c r="AU34" s="474"/>
      <c r="AV34" s="686"/>
      <c r="AW34" s="691" t="s">
        <v>886</v>
      </c>
      <c r="AX34" s="189" t="s">
        <v>64</v>
      </c>
      <c r="AY34" s="811"/>
      <c r="AZ34" s="811"/>
      <c r="BA34" s="811"/>
      <c r="BB34" s="833" t="s">
        <v>64</v>
      </c>
      <c r="BC34" s="834" t="s">
        <v>64</v>
      </c>
      <c r="BD34" s="286" t="s">
        <v>64</v>
      </c>
      <c r="BE34" s="817"/>
      <c r="BF34" s="76" t="s">
        <v>64</v>
      </c>
      <c r="BG34" s="76" t="s">
        <v>64</v>
      </c>
      <c r="BH34" s="835"/>
      <c r="BI34" s="290" t="s">
        <v>689</v>
      </c>
      <c r="BJ34" s="836" t="s">
        <v>64</v>
      </c>
      <c r="BK34" s="819" t="s">
        <v>64</v>
      </c>
      <c r="BL34" s="820"/>
      <c r="BM34" s="821" t="s">
        <v>64</v>
      </c>
      <c r="BN34" s="822" t="s">
        <v>64</v>
      </c>
      <c r="BO34" s="823"/>
      <c r="BP34" s="142" t="s">
        <v>689</v>
      </c>
      <c r="BQ34" s="824" t="s">
        <v>64</v>
      </c>
      <c r="BR34" s="825" t="s">
        <v>64</v>
      </c>
      <c r="BS34" s="820"/>
      <c r="BT34" s="826" t="s">
        <v>64</v>
      </c>
      <c r="BU34" s="827" t="s">
        <v>64</v>
      </c>
      <c r="BV34" s="820"/>
      <c r="BW34" s="192" t="s">
        <v>689</v>
      </c>
      <c r="BX34" s="193">
        <v>0.02</v>
      </c>
      <c r="BY34" s="156">
        <v>0</v>
      </c>
      <c r="BZ34" s="468">
        <v>0</v>
      </c>
      <c r="CA34" s="280" t="s">
        <v>64</v>
      </c>
      <c r="CB34" s="281" t="s">
        <v>64</v>
      </c>
      <c r="CC34" s="820">
        <v>0</v>
      </c>
      <c r="CD34" s="192" t="s">
        <v>1064</v>
      </c>
      <c r="CE34" s="209" t="s">
        <v>64</v>
      </c>
      <c r="CF34" s="1197" t="s">
        <v>64</v>
      </c>
      <c r="CG34" s="1169" t="s">
        <v>64</v>
      </c>
      <c r="CH34" s="1198" t="s">
        <v>64</v>
      </c>
      <c r="CI34" s="1196" t="s">
        <v>64</v>
      </c>
      <c r="CJ34" s="1169" t="s">
        <v>64</v>
      </c>
      <c r="CK34" s="1533" t="s">
        <v>1738</v>
      </c>
      <c r="CL34"/>
    </row>
    <row r="35" spans="1:90" ht="88.5" customHeight="1">
      <c r="A35" s="1410" t="s">
        <v>1065</v>
      </c>
      <c r="B35" s="1394" t="s">
        <v>1066</v>
      </c>
      <c r="C35" s="837" t="s">
        <v>1067</v>
      </c>
      <c r="D35" s="838" t="s">
        <v>1068</v>
      </c>
      <c r="E35" s="839">
        <v>0.14219999999999999</v>
      </c>
      <c r="F35" s="840" t="s">
        <v>1069</v>
      </c>
      <c r="G35" s="204" t="s">
        <v>1070</v>
      </c>
      <c r="H35" s="132" t="s">
        <v>1071</v>
      </c>
      <c r="I35" s="202" t="s">
        <v>1072</v>
      </c>
      <c r="J35" s="258">
        <v>4</v>
      </c>
      <c r="K35" s="148">
        <v>4</v>
      </c>
      <c r="L35" s="203">
        <v>1</v>
      </c>
      <c r="M35" s="261">
        <v>0</v>
      </c>
      <c r="N35" s="828">
        <v>0</v>
      </c>
      <c r="O35" s="203"/>
      <c r="P35" s="104" t="s">
        <v>1073</v>
      </c>
      <c r="Q35" s="104" t="s">
        <v>1074</v>
      </c>
      <c r="R35" s="258">
        <v>14</v>
      </c>
      <c r="S35" s="148">
        <v>14</v>
      </c>
      <c r="T35" s="203">
        <v>1</v>
      </c>
      <c r="U35" s="261">
        <v>0</v>
      </c>
      <c r="V35" s="828">
        <v>0</v>
      </c>
      <c r="W35" s="203"/>
      <c r="X35" s="104" t="s">
        <v>1075</v>
      </c>
      <c r="Y35" s="317" t="s">
        <v>1076</v>
      </c>
      <c r="Z35" s="188">
        <v>0.25</v>
      </c>
      <c r="AA35" s="66">
        <v>0.16300000000000001</v>
      </c>
      <c r="AB35" s="203">
        <v>0.65200000000000002</v>
      </c>
      <c r="AC35" s="261"/>
      <c r="AD35" s="828"/>
      <c r="AE35" s="203"/>
      <c r="AF35" s="104" t="s">
        <v>1077</v>
      </c>
      <c r="AG35" s="104" t="s">
        <v>1078</v>
      </c>
      <c r="AH35" s="258" t="s">
        <v>1069</v>
      </c>
      <c r="AI35" s="298">
        <v>0.16400000000000001</v>
      </c>
      <c r="AJ35" s="203">
        <v>0.65</v>
      </c>
      <c r="AK35" s="261"/>
      <c r="AL35" s="828"/>
      <c r="AM35" s="203"/>
      <c r="AN35" s="104"/>
      <c r="AO35" s="317" t="s">
        <v>1079</v>
      </c>
      <c r="AP35" s="258"/>
      <c r="AQ35" s="298"/>
      <c r="AR35" s="203">
        <v>0.65</v>
      </c>
      <c r="AS35" s="261"/>
      <c r="AT35" s="828"/>
      <c r="AU35" s="203"/>
      <c r="AV35" s="104"/>
      <c r="AW35" s="708"/>
      <c r="AX35" s="145" t="s">
        <v>428</v>
      </c>
      <c r="AY35" s="132" t="s">
        <v>384</v>
      </c>
      <c r="AZ35" s="132" t="s">
        <v>527</v>
      </c>
      <c r="BA35" s="132" t="s">
        <v>887</v>
      </c>
      <c r="BB35" s="190" t="s">
        <v>431</v>
      </c>
      <c r="BC35" s="692">
        <v>14</v>
      </c>
      <c r="BD35" s="139">
        <v>15</v>
      </c>
      <c r="BE35" s="257">
        <v>1</v>
      </c>
      <c r="BF35" s="137">
        <v>148013333</v>
      </c>
      <c r="BG35" s="137">
        <v>148013333</v>
      </c>
      <c r="BH35" s="464">
        <f>+BG35/BF35</f>
        <v>1</v>
      </c>
      <c r="BI35" s="741" t="s">
        <v>888</v>
      </c>
      <c r="BJ35" s="258">
        <v>14</v>
      </c>
      <c r="BK35" s="148">
        <v>14</v>
      </c>
      <c r="BL35" s="246">
        <f>+BK35/BJ35</f>
        <v>1</v>
      </c>
      <c r="BM35" s="742">
        <v>30000000</v>
      </c>
      <c r="BN35" s="137">
        <v>22420000</v>
      </c>
      <c r="BO35" s="247">
        <f>+BN35/BM35</f>
        <v>0.74733333333333329</v>
      </c>
      <c r="BP35" s="104" t="s">
        <v>1080</v>
      </c>
      <c r="BQ35" s="248">
        <v>14</v>
      </c>
      <c r="BR35" s="249">
        <v>14</v>
      </c>
      <c r="BS35" s="246">
        <f>+BR35/BQ35</f>
        <v>1</v>
      </c>
      <c r="BT35" s="250">
        <v>361919168</v>
      </c>
      <c r="BU35" s="251">
        <v>346311832</v>
      </c>
      <c r="BV35" s="246">
        <f>+BU35/BT35</f>
        <v>0.95687618291607035</v>
      </c>
      <c r="BW35" s="507" t="s">
        <v>1081</v>
      </c>
      <c r="BX35" s="738">
        <v>0.25</v>
      </c>
      <c r="BY35" s="257">
        <v>0.23</v>
      </c>
      <c r="BZ35" s="246">
        <f>+BY35/BX35</f>
        <v>0.92</v>
      </c>
      <c r="CA35" s="250">
        <v>319986739</v>
      </c>
      <c r="CB35" s="251">
        <v>298983739</v>
      </c>
      <c r="CC35" s="246">
        <f>+CB35/CA35</f>
        <v>0.93436290495775831</v>
      </c>
      <c r="CD35" s="192" t="s">
        <v>1082</v>
      </c>
      <c r="CE35" s="738">
        <v>0.23</v>
      </c>
      <c r="CF35" s="257">
        <v>0.23</v>
      </c>
      <c r="CG35" s="717">
        <f>+CF35/CE35</f>
        <v>1</v>
      </c>
      <c r="CH35" s="250" t="s">
        <v>64</v>
      </c>
      <c r="CI35" s="251" t="s">
        <v>64</v>
      </c>
      <c r="CJ35" s="1251">
        <v>0</v>
      </c>
      <c r="CK35" s="1541" t="s">
        <v>1739</v>
      </c>
      <c r="CL35"/>
    </row>
    <row r="36" spans="1:90" ht="49.5" customHeight="1">
      <c r="A36" s="1390"/>
      <c r="B36" s="1312"/>
      <c r="C36" s="132" t="s">
        <v>1083</v>
      </c>
      <c r="D36" s="132" t="s">
        <v>1084</v>
      </c>
      <c r="E36" s="66">
        <v>0.4</v>
      </c>
      <c r="F36" s="347" t="s">
        <v>1085</v>
      </c>
      <c r="G36" s="138"/>
      <c r="H36" s="139"/>
      <c r="I36" s="347"/>
      <c r="J36" s="738">
        <v>0.15789473684210525</v>
      </c>
      <c r="K36" s="257">
        <v>0.15789473684210525</v>
      </c>
      <c r="L36" s="203">
        <v>1</v>
      </c>
      <c r="M36" s="261">
        <v>1900000000</v>
      </c>
      <c r="N36" s="828">
        <v>1600000000</v>
      </c>
      <c r="O36" s="203">
        <v>0.84210526315789469</v>
      </c>
      <c r="P36" s="841"/>
      <c r="Q36" s="739"/>
      <c r="R36" s="258">
        <v>20</v>
      </c>
      <c r="S36" s="148">
        <v>9</v>
      </c>
      <c r="T36" s="203">
        <v>0.45</v>
      </c>
      <c r="U36" s="261">
        <v>2000000000</v>
      </c>
      <c r="V36" s="828">
        <v>939113741</v>
      </c>
      <c r="W36" s="203">
        <v>0.4695568705</v>
      </c>
      <c r="X36" s="104" t="s">
        <v>1086</v>
      </c>
      <c r="Y36" s="317"/>
      <c r="Z36" s="188">
        <v>0.21</v>
      </c>
      <c r="AA36" s="66">
        <v>0.25</v>
      </c>
      <c r="AB36" s="203">
        <v>1.1904761904761905</v>
      </c>
      <c r="AC36" s="261"/>
      <c r="AD36" s="828"/>
      <c r="AE36" s="203"/>
      <c r="AF36" s="104"/>
      <c r="AG36" s="104" t="s">
        <v>1087</v>
      </c>
      <c r="AH36" s="258"/>
      <c r="AI36" s="148"/>
      <c r="AJ36" s="203">
        <v>0</v>
      </c>
      <c r="AK36" s="261"/>
      <c r="AL36" s="828"/>
      <c r="AM36" s="203"/>
      <c r="AN36" s="104"/>
      <c r="AO36" s="317"/>
      <c r="AP36" s="258"/>
      <c r="AQ36" s="148">
        <v>6</v>
      </c>
      <c r="AR36" s="203">
        <v>0</v>
      </c>
      <c r="AS36" s="261"/>
      <c r="AT36" s="828"/>
      <c r="AU36" s="203"/>
      <c r="AV36" s="104"/>
      <c r="AW36" s="708" t="s">
        <v>1088</v>
      </c>
      <c r="AX36" s="601" t="s">
        <v>1089</v>
      </c>
      <c r="AY36" s="602"/>
      <c r="AZ36" s="602"/>
      <c r="BA36" s="602"/>
      <c r="BB36" s="157" t="s">
        <v>64</v>
      </c>
      <c r="BC36" s="740" t="s">
        <v>64</v>
      </c>
      <c r="BD36" s="66" t="s">
        <v>64</v>
      </c>
      <c r="BE36" s="257"/>
      <c r="BF36" s="137" t="s">
        <v>64</v>
      </c>
      <c r="BG36" s="137" t="s">
        <v>64</v>
      </c>
      <c r="BH36" s="464"/>
      <c r="BI36" s="842" t="s">
        <v>1090</v>
      </c>
      <c r="BJ36" s="258" t="s">
        <v>64</v>
      </c>
      <c r="BK36" s="148" t="s">
        <v>64</v>
      </c>
      <c r="BL36" s="246"/>
      <c r="BM36" s="742" t="s">
        <v>64</v>
      </c>
      <c r="BN36" s="137" t="s">
        <v>64</v>
      </c>
      <c r="BO36" s="247"/>
      <c r="BP36" s="324" t="s">
        <v>1090</v>
      </c>
      <c r="BQ36" s="248" t="s">
        <v>64</v>
      </c>
      <c r="BR36" s="249" t="s">
        <v>64</v>
      </c>
      <c r="BS36" s="246"/>
      <c r="BT36" s="250" t="s">
        <v>64</v>
      </c>
      <c r="BU36" s="251" t="s">
        <v>64</v>
      </c>
      <c r="BV36" s="246"/>
      <c r="BW36" s="222" t="s">
        <v>1090</v>
      </c>
      <c r="BX36" s="843">
        <v>7.69</v>
      </c>
      <c r="BY36" s="597">
        <v>7.69</v>
      </c>
      <c r="BZ36" s="246">
        <f>BY36/BX36</f>
        <v>1</v>
      </c>
      <c r="CA36" s="250" t="s">
        <v>64</v>
      </c>
      <c r="CB36" s="251" t="s">
        <v>64</v>
      </c>
      <c r="CC36" s="246">
        <v>0</v>
      </c>
      <c r="CD36" s="192" t="s">
        <v>1091</v>
      </c>
      <c r="CE36" s="738">
        <v>0</v>
      </c>
      <c r="CF36" s="257">
        <v>0</v>
      </c>
      <c r="CG36" s="246">
        <v>1</v>
      </c>
      <c r="CH36" s="250" t="s">
        <v>64</v>
      </c>
      <c r="CI36" s="251" t="s">
        <v>64</v>
      </c>
      <c r="CJ36" s="1252">
        <v>0</v>
      </c>
      <c r="CK36" s="1533" t="s">
        <v>1092</v>
      </c>
      <c r="CL36"/>
    </row>
    <row r="37" spans="1:90" ht="84" customHeight="1">
      <c r="A37" s="1390"/>
      <c r="B37" s="1312"/>
      <c r="C37" s="844" t="s">
        <v>1093</v>
      </c>
      <c r="D37" s="844" t="s">
        <v>1094</v>
      </c>
      <c r="E37" s="784">
        <v>0</v>
      </c>
      <c r="F37" s="845">
        <v>1</v>
      </c>
      <c r="G37" s="138"/>
      <c r="H37" s="139"/>
      <c r="I37" s="347"/>
      <c r="J37" s="258">
        <v>1</v>
      </c>
      <c r="K37" s="148">
        <v>1</v>
      </c>
      <c r="L37" s="510"/>
      <c r="M37" s="261">
        <v>40000000000</v>
      </c>
      <c r="N37" s="828">
        <v>40000000000</v>
      </c>
      <c r="O37" s="203">
        <v>1</v>
      </c>
      <c r="P37" s="104" t="s">
        <v>1095</v>
      </c>
      <c r="Q37" s="107" t="s">
        <v>1096</v>
      </c>
      <c r="R37" s="258">
        <v>1</v>
      </c>
      <c r="S37" s="148">
        <v>1</v>
      </c>
      <c r="T37" s="510"/>
      <c r="U37" s="261">
        <v>120000000000</v>
      </c>
      <c r="V37" s="521"/>
      <c r="W37" s="203"/>
      <c r="X37" s="104" t="s">
        <v>1097</v>
      </c>
      <c r="Y37" s="739" t="s">
        <v>1039</v>
      </c>
      <c r="Z37" s="783"/>
      <c r="AA37" s="784"/>
      <c r="AB37" s="510"/>
      <c r="AC37" s="261"/>
      <c r="AD37" s="521"/>
      <c r="AE37" s="203"/>
      <c r="AF37" s="104"/>
      <c r="AG37" s="846"/>
      <c r="AH37" s="258"/>
      <c r="AI37" s="148"/>
      <c r="AJ37" s="510"/>
      <c r="AK37" s="261"/>
      <c r="AL37" s="521"/>
      <c r="AM37" s="203"/>
      <c r="AN37" s="104"/>
      <c r="AO37" s="739"/>
      <c r="AP37" s="258"/>
      <c r="AQ37" s="148"/>
      <c r="AR37" s="510"/>
      <c r="AS37" s="261"/>
      <c r="AT37" s="521"/>
      <c r="AU37" s="203"/>
      <c r="AV37" s="104"/>
      <c r="AW37" s="847"/>
      <c r="AX37" s="601" t="s">
        <v>428</v>
      </c>
      <c r="AY37" s="602" t="s">
        <v>384</v>
      </c>
      <c r="AZ37" s="602" t="s">
        <v>503</v>
      </c>
      <c r="BA37" s="602" t="s">
        <v>504</v>
      </c>
      <c r="BB37" s="848" t="s">
        <v>505</v>
      </c>
      <c r="BC37" s="692">
        <v>3</v>
      </c>
      <c r="BD37" s="139">
        <v>3</v>
      </c>
      <c r="BE37" s="257">
        <f>+BD37/BC37</f>
        <v>1</v>
      </c>
      <c r="BF37" s="137">
        <v>1110285000</v>
      </c>
      <c r="BG37" s="137">
        <v>1009000000</v>
      </c>
      <c r="BH37" s="464">
        <f>+BG37/BF37</f>
        <v>0.90877567471414999</v>
      </c>
      <c r="BI37" s="849" t="s">
        <v>1098</v>
      </c>
      <c r="BJ37" s="463">
        <v>1</v>
      </c>
      <c r="BK37" s="245">
        <v>1</v>
      </c>
      <c r="BL37" s="246">
        <f>+BK37/BJ37</f>
        <v>1</v>
      </c>
      <c r="BM37" s="102" t="s">
        <v>64</v>
      </c>
      <c r="BN37" s="103" t="s">
        <v>64</v>
      </c>
      <c r="BO37" s="246">
        <v>0</v>
      </c>
      <c r="BP37" s="530" t="s">
        <v>1099</v>
      </c>
      <c r="BQ37" s="248">
        <v>7</v>
      </c>
      <c r="BR37" s="249">
        <v>4</v>
      </c>
      <c r="BS37" s="246">
        <f>+BR37/BQ37</f>
        <v>0.5714285714285714</v>
      </c>
      <c r="BT37" s="250">
        <v>350000000</v>
      </c>
      <c r="BU37" s="251">
        <v>0</v>
      </c>
      <c r="BV37" s="246">
        <f>+BU37/BT37</f>
        <v>0</v>
      </c>
      <c r="BW37" s="507" t="s">
        <v>1100</v>
      </c>
      <c r="BX37" s="850">
        <v>1</v>
      </c>
      <c r="BY37" s="851">
        <v>48</v>
      </c>
      <c r="BZ37" s="246">
        <v>1</v>
      </c>
      <c r="CA37" s="250">
        <v>513305167</v>
      </c>
      <c r="CB37" s="251">
        <v>449494079.48000002</v>
      </c>
      <c r="CC37" s="246">
        <f>+CB37/CA37</f>
        <v>0.87568586559737482</v>
      </c>
      <c r="CD37" s="192" t="s">
        <v>1101</v>
      </c>
      <c r="CE37" s="1282">
        <v>18</v>
      </c>
      <c r="CF37" s="1283">
        <v>18</v>
      </c>
      <c r="CG37" s="246">
        <v>1</v>
      </c>
      <c r="CH37" s="250" t="s">
        <v>64</v>
      </c>
      <c r="CI37" s="251" t="s">
        <v>64</v>
      </c>
      <c r="CJ37" s="1252">
        <v>0</v>
      </c>
      <c r="CK37" s="1533" t="s">
        <v>1102</v>
      </c>
      <c r="CL37"/>
    </row>
    <row r="38" spans="1:90" ht="36.75" customHeight="1">
      <c r="A38" s="1390"/>
      <c r="B38" s="1312"/>
      <c r="C38" s="1296" t="s">
        <v>1103</v>
      </c>
      <c r="D38" s="132" t="s">
        <v>1104</v>
      </c>
      <c r="E38" s="139">
        <v>12</v>
      </c>
      <c r="F38" s="285" t="s">
        <v>1105</v>
      </c>
      <c r="G38" s="300"/>
      <c r="H38" s="25"/>
      <c r="I38" s="285"/>
      <c r="J38" s="258">
        <v>84</v>
      </c>
      <c r="K38" s="148">
        <v>81</v>
      </c>
      <c r="L38" s="203">
        <v>0.9642857142857143</v>
      </c>
      <c r="M38" s="261">
        <v>84000000</v>
      </c>
      <c r="N38" s="828">
        <v>81000000</v>
      </c>
      <c r="O38" s="203">
        <v>0.9642857142857143</v>
      </c>
      <c r="P38" s="104" t="s">
        <v>1106</v>
      </c>
      <c r="Q38" s="739"/>
      <c r="R38" s="258">
        <v>148</v>
      </c>
      <c r="S38" s="148">
        <v>156</v>
      </c>
      <c r="T38" s="203">
        <v>1.0540540540540539</v>
      </c>
      <c r="U38" s="261">
        <v>148000000</v>
      </c>
      <c r="V38" s="828">
        <v>156000000</v>
      </c>
      <c r="W38" s="203">
        <v>1.0540540540540539</v>
      </c>
      <c r="X38" s="104" t="s">
        <v>1107</v>
      </c>
      <c r="Y38" s="739"/>
      <c r="Z38" s="138">
        <v>91</v>
      </c>
      <c r="AA38" s="139">
        <v>91</v>
      </c>
      <c r="AB38" s="203">
        <v>1</v>
      </c>
      <c r="AC38" s="261"/>
      <c r="AD38" s="828"/>
      <c r="AE38" s="203"/>
      <c r="AF38" s="104"/>
      <c r="AG38" s="104" t="s">
        <v>1108</v>
      </c>
      <c r="AH38" s="258"/>
      <c r="AI38" s="148"/>
      <c r="AJ38" s="203">
        <v>0</v>
      </c>
      <c r="AK38" s="261"/>
      <c r="AL38" s="828"/>
      <c r="AM38" s="203"/>
      <c r="AN38" s="104"/>
      <c r="AO38" s="739"/>
      <c r="AP38" s="258"/>
      <c r="AQ38" s="148">
        <v>32</v>
      </c>
      <c r="AR38" s="203">
        <v>1</v>
      </c>
      <c r="AS38" s="261"/>
      <c r="AT38" s="828"/>
      <c r="AU38" s="203"/>
      <c r="AV38" s="104"/>
      <c r="AW38" s="252" t="s">
        <v>1109</v>
      </c>
      <c r="AX38" s="601" t="s">
        <v>1110</v>
      </c>
      <c r="AY38" s="602"/>
      <c r="AZ38" s="602"/>
      <c r="BA38" s="602"/>
      <c r="BB38" s="157" t="s">
        <v>64</v>
      </c>
      <c r="BC38" s="740" t="s">
        <v>64</v>
      </c>
      <c r="BD38" s="66" t="s">
        <v>64</v>
      </c>
      <c r="BE38" s="257"/>
      <c r="BF38" s="137" t="s">
        <v>64</v>
      </c>
      <c r="BG38" s="137" t="s">
        <v>64</v>
      </c>
      <c r="BH38" s="464"/>
      <c r="BI38" s="842" t="s">
        <v>689</v>
      </c>
      <c r="BJ38" s="258" t="s">
        <v>64</v>
      </c>
      <c r="BK38" s="148" t="s">
        <v>64</v>
      </c>
      <c r="BL38" s="246"/>
      <c r="BM38" s="742" t="s">
        <v>64</v>
      </c>
      <c r="BN38" s="137" t="s">
        <v>64</v>
      </c>
      <c r="BO38" s="247"/>
      <c r="BP38" s="324" t="s">
        <v>689</v>
      </c>
      <c r="BQ38" s="248" t="s">
        <v>64</v>
      </c>
      <c r="BR38" s="249" t="s">
        <v>64</v>
      </c>
      <c r="BS38" s="246"/>
      <c r="BT38" s="250" t="s">
        <v>64</v>
      </c>
      <c r="BU38" s="251" t="s">
        <v>64</v>
      </c>
      <c r="BV38" s="246"/>
      <c r="BW38" s="222" t="s">
        <v>689</v>
      </c>
      <c r="BX38" s="248">
        <v>48</v>
      </c>
      <c r="BY38" s="249">
        <v>48</v>
      </c>
      <c r="BZ38" s="246">
        <v>1</v>
      </c>
      <c r="CA38" s="250" t="s">
        <v>64</v>
      </c>
      <c r="CB38" s="251" t="s">
        <v>64</v>
      </c>
      <c r="CC38" s="246">
        <v>0</v>
      </c>
      <c r="CD38" s="142" t="s">
        <v>1111</v>
      </c>
      <c r="CE38" s="1169">
        <v>18</v>
      </c>
      <c r="CF38" s="1169">
        <v>18</v>
      </c>
      <c r="CG38" s="558">
        <v>1</v>
      </c>
      <c r="CH38" s="250" t="s">
        <v>64</v>
      </c>
      <c r="CI38" s="251" t="s">
        <v>64</v>
      </c>
      <c r="CJ38" s="1252">
        <v>0</v>
      </c>
      <c r="CK38" s="1533" t="s">
        <v>1112</v>
      </c>
      <c r="CL38"/>
    </row>
    <row r="39" spans="1:90" ht="36.75" customHeight="1">
      <c r="A39" s="1390"/>
      <c r="B39" s="1293"/>
      <c r="C39" s="1293"/>
      <c r="D39" s="68" t="s">
        <v>1113</v>
      </c>
      <c r="E39" s="141">
        <v>8</v>
      </c>
      <c r="F39" s="593" t="s">
        <v>1114</v>
      </c>
      <c r="G39" s="685"/>
      <c r="H39" s="476"/>
      <c r="I39" s="593"/>
      <c r="J39" s="209">
        <v>15</v>
      </c>
      <c r="K39" s="152">
        <v>15</v>
      </c>
      <c r="L39" s="474">
        <v>1</v>
      </c>
      <c r="M39" s="292">
        <v>580000000</v>
      </c>
      <c r="N39" s="293">
        <v>580000000</v>
      </c>
      <c r="O39" s="474">
        <v>1</v>
      </c>
      <c r="P39" s="307" t="s">
        <v>1115</v>
      </c>
      <c r="Q39" s="686"/>
      <c r="R39" s="209">
        <v>14</v>
      </c>
      <c r="S39" s="152">
        <v>14</v>
      </c>
      <c r="T39" s="474">
        <v>1</v>
      </c>
      <c r="U39" s="292">
        <v>560000000</v>
      </c>
      <c r="V39" s="293">
        <v>560000000</v>
      </c>
      <c r="W39" s="474">
        <v>1</v>
      </c>
      <c r="X39" s="142" t="s">
        <v>1116</v>
      </c>
      <c r="Y39" s="686"/>
      <c r="Z39" s="140">
        <v>19</v>
      </c>
      <c r="AA39" s="141">
        <v>19</v>
      </c>
      <c r="AB39" s="474">
        <v>1</v>
      </c>
      <c r="AC39" s="292"/>
      <c r="AD39" s="293"/>
      <c r="AE39" s="474"/>
      <c r="AF39" s="142"/>
      <c r="AG39" s="142" t="s">
        <v>1117</v>
      </c>
      <c r="AH39" s="209"/>
      <c r="AI39" s="152"/>
      <c r="AJ39" s="474">
        <v>0</v>
      </c>
      <c r="AK39" s="292"/>
      <c r="AL39" s="293"/>
      <c r="AM39" s="474"/>
      <c r="AN39" s="142"/>
      <c r="AO39" s="686"/>
      <c r="AP39" s="209"/>
      <c r="AQ39" s="152"/>
      <c r="AR39" s="474">
        <v>0</v>
      </c>
      <c r="AS39" s="292"/>
      <c r="AT39" s="293"/>
      <c r="AU39" s="474"/>
      <c r="AV39" s="142"/>
      <c r="AW39" s="852"/>
      <c r="AX39" s="189" t="s">
        <v>64</v>
      </c>
      <c r="AY39" s="811"/>
      <c r="AZ39" s="811"/>
      <c r="BA39" s="811"/>
      <c r="BB39" s="833" t="s">
        <v>64</v>
      </c>
      <c r="BC39" s="834" t="s">
        <v>64</v>
      </c>
      <c r="BD39" s="286" t="s">
        <v>64</v>
      </c>
      <c r="BE39" s="72"/>
      <c r="BF39" s="76" t="s">
        <v>64</v>
      </c>
      <c r="BG39" s="76" t="s">
        <v>64</v>
      </c>
      <c r="BH39" s="494"/>
      <c r="BI39" s="842" t="s">
        <v>689</v>
      </c>
      <c r="BJ39" s="836" t="s">
        <v>64</v>
      </c>
      <c r="BK39" s="819" t="s">
        <v>64</v>
      </c>
      <c r="BL39" s="820"/>
      <c r="BM39" s="821" t="s">
        <v>64</v>
      </c>
      <c r="BN39" s="822" t="s">
        <v>64</v>
      </c>
      <c r="BO39" s="823"/>
      <c r="BP39" s="324" t="s">
        <v>689</v>
      </c>
      <c r="BQ39" s="824" t="s">
        <v>64</v>
      </c>
      <c r="BR39" s="825" t="s">
        <v>64</v>
      </c>
      <c r="BS39" s="820"/>
      <c r="BT39" s="826" t="s">
        <v>64</v>
      </c>
      <c r="BU39" s="827" t="s">
        <v>64</v>
      </c>
      <c r="BV39" s="820"/>
      <c r="BW39" s="222" t="s">
        <v>689</v>
      </c>
      <c r="BX39" s="155" t="s">
        <v>64</v>
      </c>
      <c r="BY39" s="156" t="s">
        <v>64</v>
      </c>
      <c r="BZ39" s="820">
        <v>0</v>
      </c>
      <c r="CA39" s="280" t="s">
        <v>64</v>
      </c>
      <c r="CB39" s="281" t="s">
        <v>64</v>
      </c>
      <c r="CC39" s="820">
        <v>0</v>
      </c>
      <c r="CD39" s="192" t="s">
        <v>1118</v>
      </c>
      <c r="CE39" s="329" t="s">
        <v>64</v>
      </c>
      <c r="CF39" s="330" t="s">
        <v>64</v>
      </c>
      <c r="CG39" s="1255" t="s">
        <v>64</v>
      </c>
      <c r="CH39" s="280" t="s">
        <v>64</v>
      </c>
      <c r="CI39" s="281" t="s">
        <v>64</v>
      </c>
      <c r="CJ39" s="1255" t="s">
        <v>64</v>
      </c>
      <c r="CK39" s="1533" t="s">
        <v>1740</v>
      </c>
      <c r="CL39"/>
    </row>
    <row r="40" spans="1:90" ht="87" customHeight="1">
      <c r="A40" s="1390"/>
      <c r="B40" s="1311" t="s">
        <v>1119</v>
      </c>
      <c r="C40" s="132" t="s">
        <v>1120</v>
      </c>
      <c r="D40" s="132" t="s">
        <v>1121</v>
      </c>
      <c r="E40" s="328" t="s">
        <v>78</v>
      </c>
      <c r="F40" s="185">
        <v>0.8</v>
      </c>
      <c r="G40" s="188"/>
      <c r="H40" s="66"/>
      <c r="I40" s="185"/>
      <c r="J40" s="258">
        <v>1</v>
      </c>
      <c r="K40" s="148">
        <v>1</v>
      </c>
      <c r="L40" s="203">
        <v>1</v>
      </c>
      <c r="M40" s="261">
        <v>28000000</v>
      </c>
      <c r="N40" s="828">
        <v>19100000</v>
      </c>
      <c r="O40" s="203">
        <v>0.68214285714285716</v>
      </c>
      <c r="P40" s="104" t="s">
        <v>1122</v>
      </c>
      <c r="Q40" s="104" t="s">
        <v>1123</v>
      </c>
      <c r="R40" s="258">
        <v>1</v>
      </c>
      <c r="S40" s="148">
        <v>1</v>
      </c>
      <c r="T40" s="203">
        <v>1</v>
      </c>
      <c r="U40" s="261">
        <v>33500000</v>
      </c>
      <c r="V40" s="828">
        <v>33500000</v>
      </c>
      <c r="W40" s="203">
        <v>1</v>
      </c>
      <c r="X40" s="104" t="s">
        <v>1124</v>
      </c>
      <c r="Y40" s="104" t="s">
        <v>1125</v>
      </c>
      <c r="Z40" s="188">
        <v>0.01</v>
      </c>
      <c r="AA40" s="139"/>
      <c r="AB40" s="203">
        <v>0</v>
      </c>
      <c r="AC40" s="261"/>
      <c r="AD40" s="828"/>
      <c r="AE40" s="203"/>
      <c r="AF40" s="104"/>
      <c r="AG40" s="104" t="s">
        <v>1126</v>
      </c>
      <c r="AH40" s="258"/>
      <c r="AI40" s="148"/>
      <c r="AJ40" s="203">
        <v>0</v>
      </c>
      <c r="AK40" s="261"/>
      <c r="AL40" s="828"/>
      <c r="AM40" s="203"/>
      <c r="AN40" s="104"/>
      <c r="AO40" s="104"/>
      <c r="AP40" s="258"/>
      <c r="AQ40" s="148"/>
      <c r="AR40" s="203">
        <v>0</v>
      </c>
      <c r="AS40" s="261"/>
      <c r="AT40" s="828"/>
      <c r="AU40" s="203"/>
      <c r="AV40" s="104"/>
      <c r="AW40" s="507"/>
      <c r="AX40" s="145" t="s">
        <v>452</v>
      </c>
      <c r="AY40" s="132" t="s">
        <v>384</v>
      </c>
      <c r="AZ40" s="132" t="s">
        <v>385</v>
      </c>
      <c r="BA40" s="132" t="s">
        <v>815</v>
      </c>
      <c r="BB40" s="190" t="s">
        <v>1127</v>
      </c>
      <c r="BC40" s="692">
        <v>4.8</v>
      </c>
      <c r="BD40" s="139">
        <v>4.8</v>
      </c>
      <c r="BE40" s="74">
        <f t="shared" ref="BE40:BE44" si="15">+BD40/BC40</f>
        <v>1</v>
      </c>
      <c r="BF40" s="137">
        <v>15000000</v>
      </c>
      <c r="BG40" s="137">
        <v>14933315</v>
      </c>
      <c r="BH40" s="207">
        <f t="shared" ref="BH40:BH44" si="16">+BG40/BF40</f>
        <v>0.99555433333333332</v>
      </c>
      <c r="BI40" s="693" t="s">
        <v>1128</v>
      </c>
      <c r="BJ40" s="209">
        <v>1</v>
      </c>
      <c r="BK40" s="152">
        <v>1</v>
      </c>
      <c r="BL40" s="228">
        <f t="shared" ref="BL40:BL42" si="17">+BK40/BJ40</f>
        <v>1</v>
      </c>
      <c r="BM40" s="667">
        <v>33487387</v>
      </c>
      <c r="BN40" s="76">
        <v>32310000</v>
      </c>
      <c r="BO40" s="101">
        <f t="shared" ref="BO40:BO44" si="18">+BN40/BM40</f>
        <v>0.96484088173257587</v>
      </c>
      <c r="BP40" s="142" t="s">
        <v>1129</v>
      </c>
      <c r="BQ40" s="155">
        <v>1</v>
      </c>
      <c r="BR40" s="156">
        <v>1</v>
      </c>
      <c r="BS40" s="228">
        <f>+BR40/BQ40</f>
        <v>1</v>
      </c>
      <c r="BT40" s="280">
        <v>53655000</v>
      </c>
      <c r="BU40" s="281">
        <v>53647750.109999999</v>
      </c>
      <c r="BV40" s="228">
        <f t="shared" ref="BV40:BV44" si="19">+BU40/BT40</f>
        <v>0.99986487950796754</v>
      </c>
      <c r="BW40" s="192" t="s">
        <v>1130</v>
      </c>
      <c r="BX40" s="193">
        <v>0.01</v>
      </c>
      <c r="BY40" s="72">
        <v>0.01</v>
      </c>
      <c r="BZ40" s="228">
        <f>+BY40/BX40</f>
        <v>1</v>
      </c>
      <c r="CA40" s="280">
        <v>51800000</v>
      </c>
      <c r="CB40" s="281">
        <v>46561666</v>
      </c>
      <c r="CC40" s="228">
        <f t="shared" ref="CC40:CC44" si="20">+CB40/CA40</f>
        <v>0.89887386100386102</v>
      </c>
      <c r="CD40" s="192" t="s">
        <v>1131</v>
      </c>
      <c r="CE40" s="209">
        <v>182.5</v>
      </c>
      <c r="CF40" s="152">
        <v>30</v>
      </c>
      <c r="CG40" s="228">
        <f>+CF40/CE40</f>
        <v>0.16438356164383561</v>
      </c>
      <c r="CH40" s="280" t="s">
        <v>834</v>
      </c>
      <c r="CI40" s="281" t="s">
        <v>835</v>
      </c>
      <c r="CJ40" s="1291" t="s">
        <v>1132</v>
      </c>
      <c r="CK40" s="1533" t="s">
        <v>1759</v>
      </c>
      <c r="CL40"/>
    </row>
    <row r="41" spans="1:90" ht="78" customHeight="1">
      <c r="A41" s="1390"/>
      <c r="B41" s="1312"/>
      <c r="C41" s="132" t="s">
        <v>1133</v>
      </c>
      <c r="D41" s="132" t="s">
        <v>1134</v>
      </c>
      <c r="E41" s="139">
        <v>1</v>
      </c>
      <c r="F41" s="347">
        <v>15</v>
      </c>
      <c r="G41" s="138"/>
      <c r="H41" s="139"/>
      <c r="I41" s="347"/>
      <c r="J41" s="209">
        <v>0</v>
      </c>
      <c r="K41" s="152">
        <v>0</v>
      </c>
      <c r="L41" s="135">
        <v>0</v>
      </c>
      <c r="M41" s="292">
        <v>0</v>
      </c>
      <c r="N41" s="293">
        <v>0</v>
      </c>
      <c r="O41" s="135"/>
      <c r="P41" s="853" t="s">
        <v>1135</v>
      </c>
      <c r="Q41" s="142" t="s">
        <v>1136</v>
      </c>
      <c r="R41" s="209">
        <v>3</v>
      </c>
      <c r="S41" s="152">
        <v>3</v>
      </c>
      <c r="T41" s="135">
        <v>1</v>
      </c>
      <c r="U41" s="292">
        <v>82110000</v>
      </c>
      <c r="V41" s="293">
        <v>82110000</v>
      </c>
      <c r="W41" s="135">
        <v>1</v>
      </c>
      <c r="X41" s="142" t="s">
        <v>1137</v>
      </c>
      <c r="Y41" s="142" t="s">
        <v>1136</v>
      </c>
      <c r="Z41" s="140">
        <v>62</v>
      </c>
      <c r="AA41" s="141">
        <v>0</v>
      </c>
      <c r="AB41" s="135">
        <v>0</v>
      </c>
      <c r="AC41" s="292"/>
      <c r="AD41" s="293"/>
      <c r="AE41" s="135"/>
      <c r="AF41" s="142"/>
      <c r="AG41" s="142" t="s">
        <v>1138</v>
      </c>
      <c r="AH41" s="209"/>
      <c r="AI41" s="152"/>
      <c r="AJ41" s="135">
        <v>0</v>
      </c>
      <c r="AK41" s="292"/>
      <c r="AL41" s="293"/>
      <c r="AM41" s="135"/>
      <c r="AN41" s="142"/>
      <c r="AO41" s="142"/>
      <c r="AP41" s="209"/>
      <c r="AQ41" s="152"/>
      <c r="AR41" s="135">
        <v>0</v>
      </c>
      <c r="AS41" s="292"/>
      <c r="AT41" s="293"/>
      <c r="AU41" s="135"/>
      <c r="AV41" s="142"/>
      <c r="AW41" s="192"/>
      <c r="AX41" s="854" t="s">
        <v>452</v>
      </c>
      <c r="AY41" s="68" t="s">
        <v>384</v>
      </c>
      <c r="AZ41" s="68" t="s">
        <v>385</v>
      </c>
      <c r="BA41" s="68" t="s">
        <v>1139</v>
      </c>
      <c r="BB41" s="319" t="s">
        <v>1140</v>
      </c>
      <c r="BC41" s="692">
        <v>25</v>
      </c>
      <c r="BD41" s="139">
        <v>0</v>
      </c>
      <c r="BE41" s="506">
        <f t="shared" si="15"/>
        <v>0</v>
      </c>
      <c r="BF41" s="855">
        <v>10000000</v>
      </c>
      <c r="BG41" s="855">
        <v>0</v>
      </c>
      <c r="BH41" s="587">
        <f t="shared" si="16"/>
        <v>0</v>
      </c>
      <c r="BI41" s="856" t="s">
        <v>689</v>
      </c>
      <c r="BJ41" s="209">
        <v>1</v>
      </c>
      <c r="BK41" s="152">
        <v>1</v>
      </c>
      <c r="BL41" s="228">
        <f t="shared" si="17"/>
        <v>1</v>
      </c>
      <c r="BM41" s="667">
        <v>45000000</v>
      </c>
      <c r="BN41" s="76">
        <v>0</v>
      </c>
      <c r="BO41" s="101">
        <f t="shared" si="18"/>
        <v>0</v>
      </c>
      <c r="BP41" s="142" t="s">
        <v>1141</v>
      </c>
      <c r="BQ41" s="155">
        <v>0</v>
      </c>
      <c r="BR41" s="156">
        <v>0</v>
      </c>
      <c r="BS41" s="799"/>
      <c r="BT41" s="280">
        <v>90000000</v>
      </c>
      <c r="BU41" s="281">
        <v>90000000</v>
      </c>
      <c r="BV41" s="228">
        <f t="shared" si="19"/>
        <v>1</v>
      </c>
      <c r="BW41" s="192" t="s">
        <v>1142</v>
      </c>
      <c r="BX41" s="155">
        <v>0</v>
      </c>
      <c r="BY41" s="156">
        <v>0</v>
      </c>
      <c r="BZ41" s="799">
        <v>0</v>
      </c>
      <c r="CA41" s="280">
        <v>65000000</v>
      </c>
      <c r="CB41" s="281">
        <v>65000000</v>
      </c>
      <c r="CC41" s="228">
        <f t="shared" si="20"/>
        <v>1</v>
      </c>
      <c r="CD41" s="192" t="s">
        <v>1143</v>
      </c>
      <c r="CE41" s="155" t="s">
        <v>64</v>
      </c>
      <c r="CF41" s="1197" t="s">
        <v>64</v>
      </c>
      <c r="CG41" s="1256" t="s">
        <v>64</v>
      </c>
      <c r="CH41" s="1198" t="s">
        <v>64</v>
      </c>
      <c r="CI41" s="1196" t="s">
        <v>64</v>
      </c>
      <c r="CJ41" s="1257" t="s">
        <v>64</v>
      </c>
      <c r="CK41" s="1533" t="s">
        <v>1741</v>
      </c>
      <c r="CL41"/>
    </row>
    <row r="42" spans="1:90" ht="51" customHeight="1">
      <c r="A42" s="1390"/>
      <c r="B42" s="1312"/>
      <c r="C42" s="132" t="s">
        <v>1144</v>
      </c>
      <c r="D42" s="132" t="s">
        <v>1145</v>
      </c>
      <c r="E42" s="148">
        <v>0</v>
      </c>
      <c r="F42" s="285" t="s">
        <v>1146</v>
      </c>
      <c r="G42" s="300"/>
      <c r="H42" s="25"/>
      <c r="I42" s="285"/>
      <c r="J42" s="258">
        <v>1</v>
      </c>
      <c r="K42" s="148">
        <v>1</v>
      </c>
      <c r="L42" s="203">
        <v>1</v>
      </c>
      <c r="M42" s="261">
        <v>0</v>
      </c>
      <c r="N42" s="828">
        <v>0</v>
      </c>
      <c r="O42" s="203"/>
      <c r="P42" s="107" t="s">
        <v>1147</v>
      </c>
      <c r="Q42" s="107"/>
      <c r="R42" s="258">
        <v>1</v>
      </c>
      <c r="S42" s="148">
        <v>1</v>
      </c>
      <c r="T42" s="203">
        <v>1</v>
      </c>
      <c r="U42" s="261">
        <v>0</v>
      </c>
      <c r="V42" s="828">
        <v>0</v>
      </c>
      <c r="W42" s="203"/>
      <c r="X42" s="104" t="s">
        <v>1147</v>
      </c>
      <c r="Y42" s="317" t="s">
        <v>1148</v>
      </c>
      <c r="Z42" s="138">
        <v>1</v>
      </c>
      <c r="AA42" s="139">
        <v>1</v>
      </c>
      <c r="AB42" s="203">
        <v>1</v>
      </c>
      <c r="AC42" s="261"/>
      <c r="AD42" s="828"/>
      <c r="AE42" s="203"/>
      <c r="AF42" s="104"/>
      <c r="AG42" s="104" t="s">
        <v>1149</v>
      </c>
      <c r="AH42" s="258"/>
      <c r="AI42" s="148"/>
      <c r="AJ42" s="203">
        <v>0</v>
      </c>
      <c r="AK42" s="261"/>
      <c r="AL42" s="828"/>
      <c r="AM42" s="203"/>
      <c r="AN42" s="104"/>
      <c r="AO42" s="317"/>
      <c r="AP42" s="258"/>
      <c r="AQ42" s="148"/>
      <c r="AR42" s="203">
        <v>0</v>
      </c>
      <c r="AS42" s="261"/>
      <c r="AT42" s="828"/>
      <c r="AU42" s="203"/>
      <c r="AV42" s="104"/>
      <c r="AW42" s="708"/>
      <c r="AX42" s="461" t="s">
        <v>452</v>
      </c>
      <c r="AY42" s="94" t="s">
        <v>384</v>
      </c>
      <c r="AZ42" s="94" t="s">
        <v>385</v>
      </c>
      <c r="BA42" s="94" t="s">
        <v>1150</v>
      </c>
      <c r="BB42" s="857" t="s">
        <v>816</v>
      </c>
      <c r="BC42" s="162">
        <v>12</v>
      </c>
      <c r="BD42" s="93">
        <v>12</v>
      </c>
      <c r="BE42" s="795">
        <f t="shared" si="15"/>
        <v>1</v>
      </c>
      <c r="BF42" s="103">
        <v>35000000</v>
      </c>
      <c r="BG42" s="103">
        <v>35000000</v>
      </c>
      <c r="BH42" s="246">
        <f t="shared" si="16"/>
        <v>1</v>
      </c>
      <c r="BI42" s="724" t="s">
        <v>1151</v>
      </c>
      <c r="BJ42" s="258">
        <v>12</v>
      </c>
      <c r="BK42" s="148">
        <v>12</v>
      </c>
      <c r="BL42" s="246">
        <f t="shared" si="17"/>
        <v>1</v>
      </c>
      <c r="BM42" s="742">
        <v>44755000</v>
      </c>
      <c r="BN42" s="137">
        <v>44755000</v>
      </c>
      <c r="BO42" s="247">
        <f t="shared" si="18"/>
        <v>1</v>
      </c>
      <c r="BP42" s="104" t="s">
        <v>1152</v>
      </c>
      <c r="BQ42" s="248">
        <v>12</v>
      </c>
      <c r="BR42" s="249">
        <v>12</v>
      </c>
      <c r="BS42" s="246">
        <f t="shared" ref="BS42:BS44" si="21">+BR42/BQ42</f>
        <v>1</v>
      </c>
      <c r="BT42" s="250">
        <v>51675000</v>
      </c>
      <c r="BU42" s="251">
        <v>46537083.5</v>
      </c>
      <c r="BV42" s="246">
        <f t="shared" si="19"/>
        <v>0.90057249153362362</v>
      </c>
      <c r="BW42" s="507" t="s">
        <v>1153</v>
      </c>
      <c r="BX42" s="248">
        <v>1</v>
      </c>
      <c r="BY42" s="249">
        <v>1</v>
      </c>
      <c r="BZ42" s="246">
        <f>BY42/BX42</f>
        <v>1</v>
      </c>
      <c r="CA42" s="250">
        <v>99666666.670000002</v>
      </c>
      <c r="CB42" s="251">
        <v>90576666</v>
      </c>
      <c r="CC42" s="246">
        <f t="shared" si="20"/>
        <v>0.90879597990271588</v>
      </c>
      <c r="CD42" s="192" t="s">
        <v>1154</v>
      </c>
      <c r="CE42" s="248">
        <v>1</v>
      </c>
      <c r="CF42" s="249">
        <v>1</v>
      </c>
      <c r="CG42" s="717">
        <f>CF42/CE42</f>
        <v>1</v>
      </c>
      <c r="CH42" s="250">
        <v>95000000</v>
      </c>
      <c r="CI42" s="251">
        <v>9700000</v>
      </c>
      <c r="CJ42" s="1251">
        <f>CI42/CH42</f>
        <v>0.10210526315789474</v>
      </c>
      <c r="CK42" s="1533" t="s">
        <v>1155</v>
      </c>
      <c r="CL42"/>
    </row>
    <row r="43" spans="1:90" ht="65.25" customHeight="1">
      <c r="A43" s="1390"/>
      <c r="B43" s="1312"/>
      <c r="C43" s="1292" t="s">
        <v>1156</v>
      </c>
      <c r="D43" s="132" t="s">
        <v>1157</v>
      </c>
      <c r="E43" s="148" t="s">
        <v>78</v>
      </c>
      <c r="F43" s="285" t="s">
        <v>1158</v>
      </c>
      <c r="G43" s="300"/>
      <c r="H43" s="25"/>
      <c r="I43" s="285"/>
      <c r="J43" s="209"/>
      <c r="K43" s="688"/>
      <c r="L43" s="135">
        <v>0</v>
      </c>
      <c r="M43" s="687"/>
      <c r="N43" s="688"/>
      <c r="O43" s="135"/>
      <c r="P43" s="686"/>
      <c r="Q43" s="686"/>
      <c r="R43" s="209"/>
      <c r="S43" s="152"/>
      <c r="T43" s="135">
        <v>0</v>
      </c>
      <c r="U43" s="687"/>
      <c r="V43" s="688"/>
      <c r="W43" s="135"/>
      <c r="X43" s="686"/>
      <c r="Y43" s="307" t="s">
        <v>1013</v>
      </c>
      <c r="Z43" s="140"/>
      <c r="AA43" s="141" t="s">
        <v>1012</v>
      </c>
      <c r="AB43" s="135">
        <v>0</v>
      </c>
      <c r="AC43" s="687"/>
      <c r="AD43" s="688"/>
      <c r="AE43" s="135"/>
      <c r="AF43" s="686"/>
      <c r="AG43" s="307" t="s">
        <v>1013</v>
      </c>
      <c r="AH43" s="687"/>
      <c r="AI43" s="152"/>
      <c r="AJ43" s="135">
        <v>0</v>
      </c>
      <c r="AK43" s="687"/>
      <c r="AL43" s="688"/>
      <c r="AM43" s="135"/>
      <c r="AN43" s="686"/>
      <c r="AO43" s="307" t="s">
        <v>1013</v>
      </c>
      <c r="AP43" s="687"/>
      <c r="AQ43" s="152"/>
      <c r="AR43" s="135">
        <v>0</v>
      </c>
      <c r="AS43" s="687"/>
      <c r="AT43" s="688"/>
      <c r="AU43" s="135"/>
      <c r="AV43" s="686"/>
      <c r="AW43" s="307" t="s">
        <v>1013</v>
      </c>
      <c r="AX43" s="146" t="s">
        <v>428</v>
      </c>
      <c r="AY43" s="146" t="s">
        <v>384</v>
      </c>
      <c r="AZ43" s="146" t="s">
        <v>527</v>
      </c>
      <c r="BA43" s="68" t="s">
        <v>1159</v>
      </c>
      <c r="BB43" s="68" t="s">
        <v>1160</v>
      </c>
      <c r="BC43" s="139">
        <v>1</v>
      </c>
      <c r="BD43" s="139">
        <v>2</v>
      </c>
      <c r="BE43" s="74">
        <f t="shared" si="15"/>
        <v>2</v>
      </c>
      <c r="BF43" s="137">
        <v>105167437</v>
      </c>
      <c r="BG43" s="137">
        <v>55000000</v>
      </c>
      <c r="BH43" s="74">
        <f t="shared" si="16"/>
        <v>0.5229755670474312</v>
      </c>
      <c r="BI43" s="132" t="s">
        <v>1161</v>
      </c>
      <c r="BJ43" s="151">
        <v>1</v>
      </c>
      <c r="BK43" s="184">
        <v>3</v>
      </c>
      <c r="BL43" s="277">
        <v>1</v>
      </c>
      <c r="BM43" s="696">
        <v>1598856036</v>
      </c>
      <c r="BN43" s="87">
        <v>1598856036</v>
      </c>
      <c r="BO43" s="101">
        <f t="shared" si="18"/>
        <v>1</v>
      </c>
      <c r="BP43" s="216" t="s">
        <v>1162</v>
      </c>
      <c r="BQ43" s="155">
        <v>2</v>
      </c>
      <c r="BR43" s="156">
        <v>1</v>
      </c>
      <c r="BS43" s="228">
        <f t="shared" si="21"/>
        <v>0.5</v>
      </c>
      <c r="BT43" s="280">
        <v>133000000</v>
      </c>
      <c r="BU43" s="281">
        <v>19000000</v>
      </c>
      <c r="BV43" s="228">
        <f t="shared" si="19"/>
        <v>0.14285714285714285</v>
      </c>
      <c r="BW43" s="192" t="s">
        <v>1163</v>
      </c>
      <c r="BX43" s="155">
        <v>0</v>
      </c>
      <c r="BY43" s="156">
        <v>0</v>
      </c>
      <c r="BZ43" s="228">
        <v>0</v>
      </c>
      <c r="CA43" s="280">
        <v>300000000</v>
      </c>
      <c r="CB43" s="281">
        <v>300000000</v>
      </c>
      <c r="CC43" s="228">
        <f t="shared" si="20"/>
        <v>1</v>
      </c>
      <c r="CD43" s="192" t="s">
        <v>1164</v>
      </c>
      <c r="CE43" s="155" t="s">
        <v>64</v>
      </c>
      <c r="CF43" s="156" t="s">
        <v>64</v>
      </c>
      <c r="CG43" s="1255" t="s">
        <v>64</v>
      </c>
      <c r="CH43" s="280" t="s">
        <v>64</v>
      </c>
      <c r="CI43" s="1196" t="s">
        <v>64</v>
      </c>
      <c r="CJ43" s="1258" t="s">
        <v>64</v>
      </c>
      <c r="CK43" s="1533" t="s">
        <v>1742</v>
      </c>
      <c r="CL43"/>
    </row>
    <row r="44" spans="1:90" ht="76" customHeight="1">
      <c r="A44" s="1390"/>
      <c r="B44" s="1312"/>
      <c r="C44" s="1312"/>
      <c r="D44" s="132" t="s">
        <v>1165</v>
      </c>
      <c r="E44" s="148" t="s">
        <v>78</v>
      </c>
      <c r="F44" s="285" t="s">
        <v>1166</v>
      </c>
      <c r="G44" s="300"/>
      <c r="H44" s="25"/>
      <c r="I44" s="285"/>
      <c r="J44" s="193">
        <v>0.8</v>
      </c>
      <c r="K44" s="72">
        <v>0.8</v>
      </c>
      <c r="L44" s="135">
        <v>1</v>
      </c>
      <c r="M44" s="687"/>
      <c r="N44" s="688"/>
      <c r="O44" s="135"/>
      <c r="P44" s="307" t="s">
        <v>1167</v>
      </c>
      <c r="Q44" s="686"/>
      <c r="R44" s="193">
        <v>0.8</v>
      </c>
      <c r="S44" s="72">
        <v>0.8</v>
      </c>
      <c r="T44" s="135">
        <v>1</v>
      </c>
      <c r="U44" s="687"/>
      <c r="V44" s="688"/>
      <c r="W44" s="135"/>
      <c r="X44" s="307" t="s">
        <v>1167</v>
      </c>
      <c r="Y44" s="307" t="s">
        <v>1168</v>
      </c>
      <c r="Z44" s="140"/>
      <c r="AA44" s="141">
        <v>0</v>
      </c>
      <c r="AB44" s="135">
        <v>1</v>
      </c>
      <c r="AC44" s="687"/>
      <c r="AD44" s="688"/>
      <c r="AE44" s="135"/>
      <c r="AF44" s="686"/>
      <c r="AG44" s="142" t="s">
        <v>1169</v>
      </c>
      <c r="AH44" s="687"/>
      <c r="AI44" s="152">
        <v>100</v>
      </c>
      <c r="AJ44" s="135">
        <v>1</v>
      </c>
      <c r="AK44" s="687"/>
      <c r="AL44" s="688"/>
      <c r="AM44" s="135"/>
      <c r="AN44" s="686"/>
      <c r="AO44" s="307"/>
      <c r="AP44" s="687"/>
      <c r="AQ44" s="152">
        <v>100</v>
      </c>
      <c r="AR44" s="135">
        <v>1</v>
      </c>
      <c r="AS44" s="687"/>
      <c r="AT44" s="688"/>
      <c r="AU44" s="135"/>
      <c r="AV44" s="686"/>
      <c r="AW44" s="307" t="s">
        <v>1170</v>
      </c>
      <c r="AX44" s="478" t="s">
        <v>64</v>
      </c>
      <c r="AY44" s="67"/>
      <c r="AZ44" s="67"/>
      <c r="BA44" s="146" t="s">
        <v>1171</v>
      </c>
      <c r="BB44" s="146" t="s">
        <v>1172</v>
      </c>
      <c r="BC44" s="66">
        <v>0.2</v>
      </c>
      <c r="BD44" s="66">
        <v>0.2</v>
      </c>
      <c r="BE44" s="74">
        <f t="shared" si="15"/>
        <v>1</v>
      </c>
      <c r="BF44" s="137">
        <v>30000000</v>
      </c>
      <c r="BG44" s="137">
        <v>18666666</v>
      </c>
      <c r="BH44" s="74">
        <f t="shared" si="16"/>
        <v>0.62222219999999995</v>
      </c>
      <c r="BI44" s="64" t="s">
        <v>1173</v>
      </c>
      <c r="BJ44" s="72">
        <v>0.4</v>
      </c>
      <c r="BK44" s="72">
        <v>0.4</v>
      </c>
      <c r="BL44" s="150">
        <f>+BK44/BJ44</f>
        <v>1</v>
      </c>
      <c r="BM44" s="76">
        <v>27000000</v>
      </c>
      <c r="BN44" s="76">
        <v>27000000</v>
      </c>
      <c r="BO44" s="150">
        <f t="shared" si="18"/>
        <v>1</v>
      </c>
      <c r="BP44" s="146" t="s">
        <v>1174</v>
      </c>
      <c r="BQ44" s="749">
        <v>0.6</v>
      </c>
      <c r="BR44" s="90">
        <v>0.6</v>
      </c>
      <c r="BS44" s="228">
        <f t="shared" si="21"/>
        <v>1</v>
      </c>
      <c r="BT44" s="858">
        <v>104087500</v>
      </c>
      <c r="BU44" s="859">
        <v>103026666</v>
      </c>
      <c r="BV44" s="220">
        <f t="shared" si="19"/>
        <v>0.98980824786837995</v>
      </c>
      <c r="BW44" s="531" t="s">
        <v>1175</v>
      </c>
      <c r="BX44" s="749">
        <v>0.8</v>
      </c>
      <c r="BY44" s="860">
        <v>0.8</v>
      </c>
      <c r="BZ44" s="228">
        <f>+BY44/BX44</f>
        <v>1</v>
      </c>
      <c r="CA44" s="858">
        <v>54000000</v>
      </c>
      <c r="CB44" s="859">
        <v>29230000</v>
      </c>
      <c r="CC44" s="228">
        <f t="shared" si="20"/>
        <v>0.54129629629629628</v>
      </c>
      <c r="CD44" s="531" t="s">
        <v>1176</v>
      </c>
      <c r="CE44" s="749">
        <v>0.8</v>
      </c>
      <c r="CF44" s="860">
        <v>0.8</v>
      </c>
      <c r="CG44" s="228">
        <f>+CF44/CE44</f>
        <v>1</v>
      </c>
      <c r="CH44" s="858">
        <v>58000000</v>
      </c>
      <c r="CI44" s="859">
        <v>3400000</v>
      </c>
      <c r="CJ44" s="1259">
        <f>+CI44/CH44</f>
        <v>5.8620689655172413E-2</v>
      </c>
      <c r="CK44" s="1535" t="s">
        <v>1177</v>
      </c>
      <c r="CL44"/>
    </row>
    <row r="45" spans="1:90" ht="55.75" customHeight="1">
      <c r="A45" s="1390"/>
      <c r="B45" s="1312"/>
      <c r="C45" s="1293"/>
      <c r="D45" s="861" t="s">
        <v>1178</v>
      </c>
      <c r="E45" s="148">
        <v>4.03</v>
      </c>
      <c r="F45" s="347" t="s">
        <v>1179</v>
      </c>
      <c r="G45" s="138"/>
      <c r="H45" s="139"/>
      <c r="I45" s="347"/>
      <c r="J45" s="140" t="s">
        <v>1180</v>
      </c>
      <c r="K45" s="141" t="s">
        <v>1180</v>
      </c>
      <c r="L45" s="135">
        <v>1</v>
      </c>
      <c r="M45" s="687"/>
      <c r="N45" s="688"/>
      <c r="O45" s="135"/>
      <c r="P45" s="307" t="s">
        <v>1181</v>
      </c>
      <c r="Q45" s="686"/>
      <c r="R45" s="140">
        <v>5</v>
      </c>
      <c r="S45" s="141" t="s">
        <v>1180</v>
      </c>
      <c r="T45" s="135">
        <v>0.95600000000000007</v>
      </c>
      <c r="U45" s="687"/>
      <c r="V45" s="688"/>
      <c r="W45" s="135"/>
      <c r="X45" s="307" t="s">
        <v>1182</v>
      </c>
      <c r="Y45" s="686"/>
      <c r="Z45" s="140">
        <v>6</v>
      </c>
      <c r="AA45" s="141">
        <v>0</v>
      </c>
      <c r="AB45" s="135">
        <v>0</v>
      </c>
      <c r="AC45" s="687"/>
      <c r="AD45" s="688"/>
      <c r="AE45" s="135"/>
      <c r="AF45" s="307"/>
      <c r="AG45" s="142" t="s">
        <v>900</v>
      </c>
      <c r="AH45" s="140"/>
      <c r="AI45" s="141"/>
      <c r="AJ45" s="135">
        <v>0</v>
      </c>
      <c r="AK45" s="687"/>
      <c r="AL45" s="688"/>
      <c r="AM45" s="135"/>
      <c r="AN45" s="307"/>
      <c r="AO45" s="686"/>
      <c r="AP45" s="140"/>
      <c r="AQ45" s="141"/>
      <c r="AR45" s="135">
        <v>0</v>
      </c>
      <c r="AS45" s="687"/>
      <c r="AT45" s="688"/>
      <c r="AU45" s="135"/>
      <c r="AV45" s="307"/>
      <c r="AW45" s="142" t="s">
        <v>900</v>
      </c>
      <c r="AX45" s="538" t="s">
        <v>1183</v>
      </c>
      <c r="AY45" s="67"/>
      <c r="AZ45" s="67"/>
      <c r="BA45" s="67"/>
      <c r="BB45" s="478" t="s">
        <v>64</v>
      </c>
      <c r="BC45" s="478">
        <v>5.2</v>
      </c>
      <c r="BD45" s="862">
        <v>5.64</v>
      </c>
      <c r="BE45" s="74">
        <v>1</v>
      </c>
      <c r="BF45" s="478" t="s">
        <v>64</v>
      </c>
      <c r="BG45" s="478" t="s">
        <v>64</v>
      </c>
      <c r="BH45" s="478"/>
      <c r="BI45" s="538" t="s">
        <v>1184</v>
      </c>
      <c r="BJ45" s="478">
        <v>5.4</v>
      </c>
      <c r="BK45" s="478">
        <v>5.6</v>
      </c>
      <c r="BL45" s="570">
        <v>1</v>
      </c>
      <c r="BM45" s="667" t="s">
        <v>64</v>
      </c>
      <c r="BN45" s="76" t="s">
        <v>64</v>
      </c>
      <c r="BO45" s="520"/>
      <c r="BP45" s="146" t="s">
        <v>1185</v>
      </c>
      <c r="BQ45" s="478" t="s">
        <v>1186</v>
      </c>
      <c r="BR45" s="478" t="s">
        <v>1186</v>
      </c>
      <c r="BS45" s="570">
        <v>1</v>
      </c>
      <c r="BT45" s="478" t="s">
        <v>64</v>
      </c>
      <c r="BU45" s="478" t="s">
        <v>64</v>
      </c>
      <c r="BV45" s="67"/>
      <c r="BW45" s="762" t="s">
        <v>1187</v>
      </c>
      <c r="BX45" s="773">
        <v>5.7299999999999997E-2</v>
      </c>
      <c r="BY45" s="773">
        <v>5.7299999999999997E-2</v>
      </c>
      <c r="BZ45" s="570">
        <f>BY45/BX45</f>
        <v>1</v>
      </c>
      <c r="CA45" s="478" t="s">
        <v>64</v>
      </c>
      <c r="CB45" s="478" t="s">
        <v>64</v>
      </c>
      <c r="CC45" s="483">
        <v>0</v>
      </c>
      <c r="CD45" s="68" t="s">
        <v>1188</v>
      </c>
      <c r="CE45" s="478" t="s">
        <v>64</v>
      </c>
      <c r="CF45" s="478" t="s">
        <v>64</v>
      </c>
      <c r="CG45" s="1260" t="s">
        <v>64</v>
      </c>
      <c r="CH45" s="478" t="s">
        <v>64</v>
      </c>
      <c r="CI45" s="478" t="s">
        <v>64</v>
      </c>
      <c r="CJ45" s="1195" t="s">
        <v>64</v>
      </c>
      <c r="CK45" s="1542" t="s">
        <v>1743</v>
      </c>
      <c r="CL45"/>
    </row>
    <row r="46" spans="1:90" ht="66.75" customHeight="1">
      <c r="A46" s="1390"/>
      <c r="B46" s="1312"/>
      <c r="C46" s="1292" t="s">
        <v>1189</v>
      </c>
      <c r="D46" s="132" t="s">
        <v>1190</v>
      </c>
      <c r="E46" s="148">
        <v>5</v>
      </c>
      <c r="F46" s="285" t="s">
        <v>1191</v>
      </c>
      <c r="G46" s="300"/>
      <c r="H46" s="25"/>
      <c r="I46" s="285"/>
      <c r="J46" s="209"/>
      <c r="K46" s="688"/>
      <c r="L46" s="135">
        <v>0</v>
      </c>
      <c r="M46" s="687"/>
      <c r="N46" s="688"/>
      <c r="O46" s="135"/>
      <c r="P46" s="686"/>
      <c r="Q46" s="686"/>
      <c r="R46" s="209"/>
      <c r="S46" s="152"/>
      <c r="T46" s="135">
        <v>0</v>
      </c>
      <c r="U46" s="687"/>
      <c r="V46" s="688"/>
      <c r="W46" s="135"/>
      <c r="X46" s="686"/>
      <c r="Y46" s="307" t="s">
        <v>1192</v>
      </c>
      <c r="Z46" s="140">
        <v>80</v>
      </c>
      <c r="AA46" s="141">
        <v>0</v>
      </c>
      <c r="AB46" s="135">
        <v>0</v>
      </c>
      <c r="AC46" s="687"/>
      <c r="AD46" s="688"/>
      <c r="AE46" s="135"/>
      <c r="AF46" s="686"/>
      <c r="AG46" s="142" t="s">
        <v>1013</v>
      </c>
      <c r="AH46" s="687"/>
      <c r="AI46" s="152"/>
      <c r="AJ46" s="135">
        <v>0</v>
      </c>
      <c r="AK46" s="687"/>
      <c r="AL46" s="688"/>
      <c r="AM46" s="135"/>
      <c r="AN46" s="686"/>
      <c r="AO46" s="307"/>
      <c r="AP46" s="687"/>
      <c r="AQ46" s="152"/>
      <c r="AR46" s="135">
        <v>0</v>
      </c>
      <c r="AS46" s="687"/>
      <c r="AT46" s="688"/>
      <c r="AU46" s="135"/>
      <c r="AV46" s="686"/>
      <c r="AW46" s="863" t="s">
        <v>1013</v>
      </c>
      <c r="AX46" s="1406" t="s">
        <v>1193</v>
      </c>
      <c r="AY46" s="1405" t="s">
        <v>384</v>
      </c>
      <c r="AZ46" s="1405" t="s">
        <v>527</v>
      </c>
      <c r="BA46" s="1407" t="s">
        <v>1194</v>
      </c>
      <c r="BB46" s="146" t="s">
        <v>1195</v>
      </c>
      <c r="BC46" s="139">
        <v>7</v>
      </c>
      <c r="BD46" s="139">
        <v>7</v>
      </c>
      <c r="BE46" s="74">
        <f>+BD46/BC46</f>
        <v>1</v>
      </c>
      <c r="BF46" s="76">
        <v>45000000</v>
      </c>
      <c r="BG46" s="76">
        <v>8750000</v>
      </c>
      <c r="BH46" s="72">
        <f>+BG46/BF46</f>
        <v>0.19444444444444445</v>
      </c>
      <c r="BI46" s="146" t="s">
        <v>1196</v>
      </c>
      <c r="BJ46" s="152">
        <v>5</v>
      </c>
      <c r="BK46" s="152">
        <v>4</v>
      </c>
      <c r="BL46" s="72">
        <f>+BK46/BJ46</f>
        <v>0.8</v>
      </c>
      <c r="BM46" s="76">
        <v>18000000</v>
      </c>
      <c r="BN46" s="76">
        <v>16195000</v>
      </c>
      <c r="BO46" s="72">
        <f>+BN46/BM46</f>
        <v>0.8997222222222222</v>
      </c>
      <c r="BP46" s="146" t="s">
        <v>1197</v>
      </c>
      <c r="BQ46" s="121">
        <v>7</v>
      </c>
      <c r="BR46" s="122">
        <v>7</v>
      </c>
      <c r="BS46" s="674">
        <f>+BR46/BQ46</f>
        <v>1</v>
      </c>
      <c r="BT46" s="864">
        <v>53092500</v>
      </c>
      <c r="BU46" s="865">
        <v>53092500</v>
      </c>
      <c r="BV46" s="674">
        <f>+BU46/BT46</f>
        <v>1</v>
      </c>
      <c r="BW46" s="866" t="s">
        <v>1198</v>
      </c>
      <c r="BX46" s="867">
        <v>12</v>
      </c>
      <c r="BY46" s="868">
        <v>12</v>
      </c>
      <c r="BZ46" s="674">
        <f>+BY46/BX46</f>
        <v>1</v>
      </c>
      <c r="CA46" s="864">
        <v>72800000</v>
      </c>
      <c r="CB46" s="865">
        <v>67588117</v>
      </c>
      <c r="CC46" s="674">
        <f>+CB46/CA46</f>
        <v>0.9284082005494505</v>
      </c>
      <c r="CD46" s="866" t="s">
        <v>1199</v>
      </c>
      <c r="CE46" s="121">
        <v>12</v>
      </c>
      <c r="CF46" s="122">
        <v>12</v>
      </c>
      <c r="CG46" s="674">
        <f>+CF46/CE46</f>
        <v>1</v>
      </c>
      <c r="CH46" s="869">
        <v>58000000</v>
      </c>
      <c r="CI46" s="125">
        <v>0</v>
      </c>
      <c r="CJ46" s="1241">
        <f>+CI46/CH46</f>
        <v>0</v>
      </c>
      <c r="CK46" s="1535" t="s">
        <v>1744</v>
      </c>
      <c r="CL46"/>
    </row>
    <row r="47" spans="1:90" ht="37.5" customHeight="1">
      <c r="A47" s="1390"/>
      <c r="B47" s="1312"/>
      <c r="C47" s="1293"/>
      <c r="D47" s="132" t="s">
        <v>1200</v>
      </c>
      <c r="E47" s="328">
        <v>0.54800000000000004</v>
      </c>
      <c r="F47" s="347" t="s">
        <v>1201</v>
      </c>
      <c r="G47" s="138"/>
      <c r="H47" s="139"/>
      <c r="I47" s="347"/>
      <c r="J47" s="209" t="s">
        <v>1202</v>
      </c>
      <c r="K47" s="152" t="s">
        <v>1202</v>
      </c>
      <c r="L47" s="135">
        <v>1</v>
      </c>
      <c r="M47" s="209" t="s">
        <v>1202</v>
      </c>
      <c r="N47" s="152" t="s">
        <v>1202</v>
      </c>
      <c r="O47" s="135"/>
      <c r="P47" s="686"/>
      <c r="Q47" s="686"/>
      <c r="R47" s="209" t="s">
        <v>1203</v>
      </c>
      <c r="S47" s="152" t="s">
        <v>1203</v>
      </c>
      <c r="T47" s="135">
        <v>1</v>
      </c>
      <c r="U47" s="209" t="s">
        <v>1203</v>
      </c>
      <c r="V47" s="152" t="s">
        <v>1203</v>
      </c>
      <c r="W47" s="135">
        <v>1</v>
      </c>
      <c r="X47" s="686"/>
      <c r="Y47" s="307" t="s">
        <v>1204</v>
      </c>
      <c r="Z47" s="209" t="s">
        <v>1205</v>
      </c>
      <c r="AA47" s="152" t="s">
        <v>1205</v>
      </c>
      <c r="AB47" s="135">
        <v>1</v>
      </c>
      <c r="AC47" s="687"/>
      <c r="AD47" s="688"/>
      <c r="AE47" s="135"/>
      <c r="AF47" s="686"/>
      <c r="AG47" s="870"/>
      <c r="AH47" s="687"/>
      <c r="AI47" s="152"/>
      <c r="AJ47" s="135">
        <v>0</v>
      </c>
      <c r="AK47" s="687"/>
      <c r="AL47" s="688"/>
      <c r="AM47" s="135"/>
      <c r="AN47" s="686"/>
      <c r="AO47" s="142" t="s">
        <v>900</v>
      </c>
      <c r="AP47" s="687"/>
      <c r="AQ47" s="152"/>
      <c r="AR47" s="135">
        <v>0</v>
      </c>
      <c r="AS47" s="687"/>
      <c r="AT47" s="688"/>
      <c r="AU47" s="135"/>
      <c r="AV47" s="686"/>
      <c r="AW47" s="192" t="s">
        <v>900</v>
      </c>
      <c r="AX47" s="1295"/>
      <c r="AY47" s="1293"/>
      <c r="AZ47" s="1293"/>
      <c r="BA47" s="1356"/>
      <c r="BB47" s="478" t="s">
        <v>64</v>
      </c>
      <c r="BC47" s="478" t="s">
        <v>64</v>
      </c>
      <c r="BD47" s="478" t="s">
        <v>64</v>
      </c>
      <c r="BE47" s="704"/>
      <c r="BF47" s="478" t="s">
        <v>64</v>
      </c>
      <c r="BG47" s="478" t="s">
        <v>64</v>
      </c>
      <c r="BH47" s="480"/>
      <c r="BI47" s="871" t="s">
        <v>689</v>
      </c>
      <c r="BJ47" s="478" t="s">
        <v>64</v>
      </c>
      <c r="BK47" s="478" t="s">
        <v>64</v>
      </c>
      <c r="BL47" s="704"/>
      <c r="BM47" s="872" t="s">
        <v>64</v>
      </c>
      <c r="BN47" s="566" t="s">
        <v>64</v>
      </c>
      <c r="BO47" s="456"/>
      <c r="BP47" s="873" t="s">
        <v>689</v>
      </c>
      <c r="BQ47" s="478" t="s">
        <v>64</v>
      </c>
      <c r="BR47" s="478" t="s">
        <v>64</v>
      </c>
      <c r="BS47" s="480"/>
      <c r="BT47" s="478" t="s">
        <v>64</v>
      </c>
      <c r="BU47" s="478" t="s">
        <v>64</v>
      </c>
      <c r="BV47" s="480"/>
      <c r="BW47" s="770" t="s">
        <v>689</v>
      </c>
      <c r="BX47" s="478" t="s">
        <v>64</v>
      </c>
      <c r="BY47" s="478" t="s">
        <v>64</v>
      </c>
      <c r="BZ47" s="483">
        <v>0</v>
      </c>
      <c r="CA47" s="478" t="s">
        <v>64</v>
      </c>
      <c r="CB47" s="478" t="s">
        <v>64</v>
      </c>
      <c r="CC47" s="483">
        <v>0</v>
      </c>
      <c r="CD47" s="146" t="s">
        <v>1206</v>
      </c>
      <c r="CE47" s="478" t="s">
        <v>64</v>
      </c>
      <c r="CF47" s="477" t="s">
        <v>64</v>
      </c>
      <c r="CG47" s="1256" t="s">
        <v>64</v>
      </c>
      <c r="CH47" s="1199" t="s">
        <v>64</v>
      </c>
      <c r="CI47" s="477" t="s">
        <v>64</v>
      </c>
      <c r="CJ47" s="1256" t="s">
        <v>64</v>
      </c>
      <c r="CK47" s="1538" t="s">
        <v>1745</v>
      </c>
      <c r="CL47"/>
    </row>
    <row r="48" spans="1:90" ht="86.25" customHeight="1">
      <c r="A48" s="1295"/>
      <c r="B48" s="1293"/>
      <c r="C48" s="132" t="s">
        <v>1207</v>
      </c>
      <c r="D48" s="132" t="s">
        <v>1208</v>
      </c>
      <c r="E48" s="328" t="s">
        <v>78</v>
      </c>
      <c r="F48" s="285" t="s">
        <v>1209</v>
      </c>
      <c r="G48" s="300"/>
      <c r="H48" s="25"/>
      <c r="I48" s="285"/>
      <c r="J48" s="209">
        <v>100</v>
      </c>
      <c r="K48" s="152">
        <v>100</v>
      </c>
      <c r="L48" s="135">
        <v>1</v>
      </c>
      <c r="M48" s="687"/>
      <c r="N48" s="688"/>
      <c r="O48" s="135"/>
      <c r="P48" s="686"/>
      <c r="Q48" s="686"/>
      <c r="R48" s="193">
        <v>1</v>
      </c>
      <c r="S48" s="72">
        <v>1</v>
      </c>
      <c r="T48" s="135">
        <v>1</v>
      </c>
      <c r="U48" s="687"/>
      <c r="V48" s="688"/>
      <c r="W48" s="135"/>
      <c r="X48" s="686"/>
      <c r="Y48" s="307"/>
      <c r="Z48" s="189">
        <v>1</v>
      </c>
      <c r="AA48" s="141">
        <v>100</v>
      </c>
      <c r="AB48" s="135">
        <v>1</v>
      </c>
      <c r="AC48" s="687"/>
      <c r="AD48" s="688"/>
      <c r="AE48" s="135"/>
      <c r="AF48" s="686"/>
      <c r="AG48" s="142"/>
      <c r="AH48" s="209">
        <v>100</v>
      </c>
      <c r="AI48" s="152">
        <v>100</v>
      </c>
      <c r="AJ48" s="135">
        <v>1</v>
      </c>
      <c r="AK48" s="687"/>
      <c r="AL48" s="688"/>
      <c r="AM48" s="135"/>
      <c r="AN48" s="686"/>
      <c r="AO48" s="307" t="s">
        <v>1210</v>
      </c>
      <c r="AP48" s="209">
        <v>100</v>
      </c>
      <c r="AQ48" s="152">
        <v>100</v>
      </c>
      <c r="AR48" s="135">
        <v>1</v>
      </c>
      <c r="AS48" s="687"/>
      <c r="AT48" s="688"/>
      <c r="AU48" s="135"/>
      <c r="AV48" s="686"/>
      <c r="AW48" s="863" t="s">
        <v>1211</v>
      </c>
      <c r="AX48" s="601" t="s">
        <v>104</v>
      </c>
      <c r="AY48" s="68" t="s">
        <v>56</v>
      </c>
      <c r="AZ48" s="68" t="s">
        <v>105</v>
      </c>
      <c r="BA48" s="68" t="s">
        <v>1212</v>
      </c>
      <c r="BB48" s="274" t="s">
        <v>1213</v>
      </c>
      <c r="BC48" s="874" t="s">
        <v>64</v>
      </c>
      <c r="BD48" s="784" t="s">
        <v>64</v>
      </c>
      <c r="BE48" s="875"/>
      <c r="BF48" s="492" t="s">
        <v>64</v>
      </c>
      <c r="BG48" s="492" t="s">
        <v>64</v>
      </c>
      <c r="BH48" s="549"/>
      <c r="BI48" s="665" t="s">
        <v>1214</v>
      </c>
      <c r="BJ48" s="547">
        <v>18</v>
      </c>
      <c r="BK48" s="111">
        <v>24</v>
      </c>
      <c r="BL48" s="782">
        <f>+BK48/BJ48</f>
        <v>1.3333333333333333</v>
      </c>
      <c r="BM48" s="154">
        <v>7500000</v>
      </c>
      <c r="BN48" s="76">
        <v>7500000</v>
      </c>
      <c r="BO48" s="799">
        <f>+BN48/BM48</f>
        <v>1</v>
      </c>
      <c r="BP48" s="142" t="s">
        <v>1215</v>
      </c>
      <c r="BQ48" s="329">
        <v>18</v>
      </c>
      <c r="BR48" s="330">
        <v>18</v>
      </c>
      <c r="BS48" s="782">
        <f>+BR48/BQ48</f>
        <v>1</v>
      </c>
      <c r="BT48" s="332">
        <v>17514678</v>
      </c>
      <c r="BU48" s="333">
        <v>17514000</v>
      </c>
      <c r="BV48" s="782">
        <f>+BU48/BT48</f>
        <v>0.99996128961091946</v>
      </c>
      <c r="BW48" s="194" t="s">
        <v>1216</v>
      </c>
      <c r="BX48" s="329">
        <v>0</v>
      </c>
      <c r="BY48" s="330">
        <v>0</v>
      </c>
      <c r="BZ48" s="782">
        <v>0</v>
      </c>
      <c r="CA48" s="332">
        <v>62514678</v>
      </c>
      <c r="CB48" s="333">
        <v>62510500</v>
      </c>
      <c r="CC48" s="782">
        <f>+CB48/CA48</f>
        <v>0.99993316769543306</v>
      </c>
      <c r="CD48" s="194" t="s">
        <v>1217</v>
      </c>
      <c r="CE48" s="329" t="s">
        <v>64</v>
      </c>
      <c r="CF48" s="1190" t="s">
        <v>64</v>
      </c>
      <c r="CG48" s="1256" t="s">
        <v>64</v>
      </c>
      <c r="CH48" s="1191" t="s">
        <v>64</v>
      </c>
      <c r="CI48" s="1192" t="s">
        <v>64</v>
      </c>
      <c r="CJ48" s="1256" t="s">
        <v>64</v>
      </c>
      <c r="CK48" s="1533" t="s">
        <v>1746</v>
      </c>
      <c r="CL48"/>
    </row>
    <row r="49" spans="1:90" ht="22.5" customHeight="1">
      <c r="A49" s="1409" t="s">
        <v>1218</v>
      </c>
      <c r="B49" s="1311" t="s">
        <v>1219</v>
      </c>
      <c r="C49" s="1292" t="s">
        <v>1220</v>
      </c>
      <c r="D49" s="861" t="s">
        <v>1221</v>
      </c>
      <c r="E49" s="328">
        <v>0.63600000000000001</v>
      </c>
      <c r="F49" s="347" t="s">
        <v>1222</v>
      </c>
      <c r="G49" s="138"/>
      <c r="H49" s="139"/>
      <c r="I49" s="347"/>
      <c r="J49" s="743">
        <v>0.7</v>
      </c>
      <c r="K49" s="328">
        <v>0.64800000000000002</v>
      </c>
      <c r="L49" s="203">
        <v>0.92571428571428582</v>
      </c>
      <c r="M49" s="583"/>
      <c r="N49" s="521"/>
      <c r="O49" s="203"/>
      <c r="P49" s="107" t="s">
        <v>1223</v>
      </c>
      <c r="Q49" s="739"/>
      <c r="R49" s="738">
        <v>0.75</v>
      </c>
      <c r="S49" s="298">
        <v>0.64600000000000002</v>
      </c>
      <c r="T49" s="203">
        <v>0.8613333333333334</v>
      </c>
      <c r="U49" s="583"/>
      <c r="V49" s="521"/>
      <c r="W49" s="203"/>
      <c r="X49" s="739"/>
      <c r="Y49" s="107" t="s">
        <v>1224</v>
      </c>
      <c r="Z49" s="188">
        <v>0.7</v>
      </c>
      <c r="AA49" s="139">
        <v>66.7</v>
      </c>
      <c r="AB49" s="203">
        <v>0.88790000000000002</v>
      </c>
      <c r="AC49" s="583"/>
      <c r="AD49" s="521"/>
      <c r="AE49" s="203"/>
      <c r="AF49" s="739"/>
      <c r="AG49" s="104" t="s">
        <v>1225</v>
      </c>
      <c r="AH49" s="583"/>
      <c r="AI49" s="148"/>
      <c r="AJ49" s="203">
        <v>0</v>
      </c>
      <c r="AK49" s="583"/>
      <c r="AL49" s="521"/>
      <c r="AM49" s="203"/>
      <c r="AN49" s="739"/>
      <c r="AO49" s="739"/>
      <c r="AP49" s="583"/>
      <c r="AQ49" s="148"/>
      <c r="AR49" s="203">
        <v>0</v>
      </c>
      <c r="AS49" s="583"/>
      <c r="AT49" s="521"/>
      <c r="AU49" s="203"/>
      <c r="AV49" s="739"/>
      <c r="AW49" s="847"/>
      <c r="AX49" s="1408" t="s">
        <v>1226</v>
      </c>
      <c r="AY49" s="602"/>
      <c r="AZ49" s="602"/>
      <c r="BA49" s="602"/>
      <c r="BB49" s="157" t="s">
        <v>64</v>
      </c>
      <c r="BC49" s="692">
        <v>0</v>
      </c>
      <c r="BD49" s="139">
        <v>0</v>
      </c>
      <c r="BE49" s="257">
        <v>0</v>
      </c>
      <c r="BF49" s="137">
        <v>0</v>
      </c>
      <c r="BG49" s="137">
        <v>0</v>
      </c>
      <c r="BH49" s="464">
        <v>0</v>
      </c>
      <c r="BI49" s="68" t="s">
        <v>1227</v>
      </c>
      <c r="BJ49" s="258">
        <v>0</v>
      </c>
      <c r="BK49" s="148">
        <v>0</v>
      </c>
      <c r="BL49" s="246">
        <v>0</v>
      </c>
      <c r="BM49" s="742">
        <v>0</v>
      </c>
      <c r="BN49" s="137">
        <v>0</v>
      </c>
      <c r="BO49" s="247">
        <v>0</v>
      </c>
      <c r="BP49" s="98" t="s">
        <v>1228</v>
      </c>
      <c r="BQ49" s="248" t="s">
        <v>64</v>
      </c>
      <c r="BR49" s="249" t="s">
        <v>64</v>
      </c>
      <c r="BS49" s="246"/>
      <c r="BT49" s="250" t="s">
        <v>64</v>
      </c>
      <c r="BU49" s="251" t="s">
        <v>64</v>
      </c>
      <c r="BV49" s="246"/>
      <c r="BW49" s="222" t="s">
        <v>689</v>
      </c>
      <c r="BX49" s="738">
        <v>0.65900000000000003</v>
      </c>
      <c r="BY49" s="328">
        <v>0.65900000000000003</v>
      </c>
      <c r="BZ49" s="246">
        <f t="shared" ref="BZ49:BZ50" si="22">BY49/BX49</f>
        <v>1</v>
      </c>
      <c r="CA49" s="250" t="s">
        <v>64</v>
      </c>
      <c r="CB49" s="251" t="s">
        <v>64</v>
      </c>
      <c r="CC49" s="246">
        <v>0</v>
      </c>
      <c r="CD49" s="192" t="s">
        <v>1229</v>
      </c>
      <c r="CE49" s="258" t="s">
        <v>1230</v>
      </c>
      <c r="CF49" s="148" t="s">
        <v>1230</v>
      </c>
      <c r="CG49" s="717">
        <v>1</v>
      </c>
      <c r="CH49" s="250" t="s">
        <v>64</v>
      </c>
      <c r="CI49" s="251" t="s">
        <v>64</v>
      </c>
      <c r="CJ49" s="1251">
        <v>0</v>
      </c>
      <c r="CK49" s="1533" t="s">
        <v>1231</v>
      </c>
      <c r="CL49"/>
    </row>
    <row r="50" spans="1:90" ht="22.5" customHeight="1">
      <c r="A50" s="1390"/>
      <c r="B50" s="1312"/>
      <c r="C50" s="1312"/>
      <c r="D50" s="861" t="s">
        <v>1232</v>
      </c>
      <c r="E50" s="328">
        <v>0.55000000000000004</v>
      </c>
      <c r="F50" s="347" t="s">
        <v>1233</v>
      </c>
      <c r="G50" s="138"/>
      <c r="H50" s="139"/>
      <c r="I50" s="347"/>
      <c r="J50" s="743">
        <v>0.65</v>
      </c>
      <c r="K50" s="328">
        <v>0.55700000000000005</v>
      </c>
      <c r="L50" s="203">
        <v>0.85692307692307701</v>
      </c>
      <c r="M50" s="583"/>
      <c r="N50" s="521"/>
      <c r="O50" s="203"/>
      <c r="P50" s="107" t="s">
        <v>1223</v>
      </c>
      <c r="Q50" s="739"/>
      <c r="R50" s="738">
        <v>0.68</v>
      </c>
      <c r="S50" s="298">
        <v>0.55900000000000005</v>
      </c>
      <c r="T50" s="203">
        <v>0.82205882352941173</v>
      </c>
      <c r="U50" s="583"/>
      <c r="V50" s="521"/>
      <c r="W50" s="203"/>
      <c r="X50" s="739"/>
      <c r="Y50" s="107" t="s">
        <v>1224</v>
      </c>
      <c r="Z50" s="554">
        <v>0.59499999999999997</v>
      </c>
      <c r="AA50" s="65">
        <v>0.59499999999999997</v>
      </c>
      <c r="AB50" s="203">
        <v>1</v>
      </c>
      <c r="AC50" s="583"/>
      <c r="AD50" s="521"/>
      <c r="AE50" s="203"/>
      <c r="AF50" s="739"/>
      <c r="AG50" s="104" t="s">
        <v>1225</v>
      </c>
      <c r="AH50" s="583"/>
      <c r="AI50" s="148"/>
      <c r="AJ50" s="203">
        <v>0</v>
      </c>
      <c r="AK50" s="583"/>
      <c r="AL50" s="521"/>
      <c r="AM50" s="203"/>
      <c r="AN50" s="739"/>
      <c r="AO50" s="739"/>
      <c r="AP50" s="583"/>
      <c r="AQ50" s="148"/>
      <c r="AR50" s="203">
        <v>0</v>
      </c>
      <c r="AS50" s="583"/>
      <c r="AT50" s="521"/>
      <c r="AU50" s="203"/>
      <c r="AV50" s="739"/>
      <c r="AW50" s="847"/>
      <c r="AX50" s="1390"/>
      <c r="AY50" s="602"/>
      <c r="AZ50" s="602"/>
      <c r="BA50" s="602"/>
      <c r="BB50" s="157" t="s">
        <v>64</v>
      </c>
      <c r="BC50" s="692">
        <v>0</v>
      </c>
      <c r="BD50" s="139">
        <v>0</v>
      </c>
      <c r="BE50" s="257">
        <v>0</v>
      </c>
      <c r="BF50" s="137">
        <v>0</v>
      </c>
      <c r="BG50" s="137">
        <v>0</v>
      </c>
      <c r="BH50" s="464">
        <v>0</v>
      </c>
      <c r="BI50" s="876" t="s">
        <v>1234</v>
      </c>
      <c r="BJ50" s="258">
        <v>0</v>
      </c>
      <c r="BK50" s="148">
        <v>0</v>
      </c>
      <c r="BL50" s="246">
        <v>0</v>
      </c>
      <c r="BM50" s="742">
        <v>0</v>
      </c>
      <c r="BN50" s="137">
        <v>0</v>
      </c>
      <c r="BO50" s="247">
        <v>0</v>
      </c>
      <c r="BP50" s="98" t="s">
        <v>1235</v>
      </c>
      <c r="BQ50" s="248" t="s">
        <v>64</v>
      </c>
      <c r="BR50" s="249" t="s">
        <v>64</v>
      </c>
      <c r="BS50" s="246"/>
      <c r="BT50" s="250" t="s">
        <v>64</v>
      </c>
      <c r="BU50" s="251" t="s">
        <v>64</v>
      </c>
      <c r="BV50" s="246"/>
      <c r="BW50" s="222" t="s">
        <v>689</v>
      </c>
      <c r="BX50" s="743">
        <v>0.57699999999999996</v>
      </c>
      <c r="BY50" s="328">
        <v>0.57699999999999996</v>
      </c>
      <c r="BZ50" s="246">
        <f t="shared" si="22"/>
        <v>1</v>
      </c>
      <c r="CA50" s="250" t="s">
        <v>64</v>
      </c>
      <c r="CB50" s="251" t="s">
        <v>64</v>
      </c>
      <c r="CC50" s="246">
        <v>0</v>
      </c>
      <c r="CD50" s="192" t="s">
        <v>1236</v>
      </c>
      <c r="CE50" s="258" t="s">
        <v>1237</v>
      </c>
      <c r="CF50" s="148" t="s">
        <v>1237</v>
      </c>
      <c r="CG50" s="246">
        <v>1</v>
      </c>
      <c r="CH50" s="250" t="s">
        <v>64</v>
      </c>
      <c r="CI50" s="251" t="s">
        <v>64</v>
      </c>
      <c r="CJ50" s="1252">
        <v>0</v>
      </c>
      <c r="CK50" s="1533" t="s">
        <v>1238</v>
      </c>
      <c r="CL50"/>
    </row>
    <row r="51" spans="1:90" ht="22.5" customHeight="1">
      <c r="A51" s="1390"/>
      <c r="B51" s="1312"/>
      <c r="C51" s="1312"/>
      <c r="D51" s="861" t="s">
        <v>1239</v>
      </c>
      <c r="E51" s="328">
        <v>0.10199999999999999</v>
      </c>
      <c r="F51" s="347" t="s">
        <v>1240</v>
      </c>
      <c r="G51" s="138"/>
      <c r="H51" s="139"/>
      <c r="I51" s="347"/>
      <c r="J51" s="738">
        <v>0.2</v>
      </c>
      <c r="K51" s="328">
        <v>0.1068345521526365</v>
      </c>
      <c r="L51" s="203">
        <v>0.53417276076318243</v>
      </c>
      <c r="M51" s="583"/>
      <c r="N51" s="521"/>
      <c r="O51" s="203"/>
      <c r="P51" s="107" t="s">
        <v>1241</v>
      </c>
      <c r="Q51" s="739"/>
      <c r="R51" s="738">
        <v>0.22</v>
      </c>
      <c r="S51" s="328">
        <v>0.1068345521526365</v>
      </c>
      <c r="T51" s="203">
        <v>0.48561160069380227</v>
      </c>
      <c r="U51" s="583"/>
      <c r="V51" s="521"/>
      <c r="W51" s="203"/>
      <c r="X51" s="107" t="s">
        <v>1241</v>
      </c>
      <c r="Y51" s="107" t="s">
        <v>1242</v>
      </c>
      <c r="Z51" s="188">
        <v>0.439</v>
      </c>
      <c r="AA51" s="66">
        <v>0.439</v>
      </c>
      <c r="AB51" s="203">
        <v>1</v>
      </c>
      <c r="AC51" s="583"/>
      <c r="AD51" s="521"/>
      <c r="AE51" s="203"/>
      <c r="AF51" s="739"/>
      <c r="AG51" s="104" t="s">
        <v>1225</v>
      </c>
      <c r="AH51" s="583"/>
      <c r="AI51" s="148"/>
      <c r="AJ51" s="203">
        <v>0</v>
      </c>
      <c r="AK51" s="583"/>
      <c r="AL51" s="521"/>
      <c r="AM51" s="203"/>
      <c r="AN51" s="739"/>
      <c r="AO51" s="739"/>
      <c r="AP51" s="583"/>
      <c r="AQ51" s="148"/>
      <c r="AR51" s="203">
        <v>0</v>
      </c>
      <c r="AS51" s="583"/>
      <c r="AT51" s="521"/>
      <c r="AU51" s="203"/>
      <c r="AV51" s="739"/>
      <c r="AW51" s="847"/>
      <c r="AX51" s="1390"/>
      <c r="AY51" s="602"/>
      <c r="AZ51" s="602"/>
      <c r="BA51" s="602"/>
      <c r="BB51" s="157" t="s">
        <v>64</v>
      </c>
      <c r="BC51" s="692">
        <v>0</v>
      </c>
      <c r="BD51" s="139">
        <v>0</v>
      </c>
      <c r="BE51" s="257">
        <v>0</v>
      </c>
      <c r="BF51" s="137">
        <v>0</v>
      </c>
      <c r="BG51" s="137">
        <v>0</v>
      </c>
      <c r="BH51" s="464">
        <v>0</v>
      </c>
      <c r="BI51" s="876" t="s">
        <v>1243</v>
      </c>
      <c r="BJ51" s="258">
        <v>0</v>
      </c>
      <c r="BK51" s="148">
        <v>0</v>
      </c>
      <c r="BL51" s="246">
        <v>0</v>
      </c>
      <c r="BM51" s="742">
        <v>0</v>
      </c>
      <c r="BN51" s="137">
        <v>0</v>
      </c>
      <c r="BO51" s="247">
        <v>0</v>
      </c>
      <c r="BP51" s="98" t="s">
        <v>1243</v>
      </c>
      <c r="BQ51" s="248" t="s">
        <v>64</v>
      </c>
      <c r="BR51" s="249" t="s">
        <v>64</v>
      </c>
      <c r="BS51" s="246"/>
      <c r="BT51" s="250" t="s">
        <v>64</v>
      </c>
      <c r="BU51" s="251" t="s">
        <v>64</v>
      </c>
      <c r="BV51" s="246"/>
      <c r="BW51" s="222" t="s">
        <v>689</v>
      </c>
      <c r="BX51" s="248" t="s">
        <v>64</v>
      </c>
      <c r="BY51" s="249" t="s">
        <v>64</v>
      </c>
      <c r="BZ51" s="246">
        <v>0</v>
      </c>
      <c r="CA51" s="877" t="s">
        <v>64</v>
      </c>
      <c r="CB51" s="251" t="s">
        <v>64</v>
      </c>
      <c r="CC51" s="246">
        <v>0</v>
      </c>
      <c r="CD51" s="192" t="s">
        <v>1244</v>
      </c>
      <c r="CE51" s="253" t="s">
        <v>64</v>
      </c>
      <c r="CF51" s="1261" t="s">
        <v>64</v>
      </c>
      <c r="CG51" s="1256" t="s">
        <v>64</v>
      </c>
      <c r="CH51" s="1262" t="s">
        <v>64</v>
      </c>
      <c r="CI51" s="1238" t="s">
        <v>64</v>
      </c>
      <c r="CJ51" s="1258" t="s">
        <v>64</v>
      </c>
      <c r="CK51" s="1533" t="s">
        <v>1747</v>
      </c>
      <c r="CL51"/>
    </row>
    <row r="52" spans="1:90" ht="41.25" customHeight="1">
      <c r="A52" s="1390"/>
      <c r="B52" s="1312"/>
      <c r="C52" s="1293"/>
      <c r="D52" s="132" t="s">
        <v>1245</v>
      </c>
      <c r="E52" s="257">
        <v>0.23</v>
      </c>
      <c r="F52" s="347" t="s">
        <v>1246</v>
      </c>
      <c r="G52" s="138"/>
      <c r="H52" s="139"/>
      <c r="I52" s="347"/>
      <c r="J52" s="738">
        <v>0.3</v>
      </c>
      <c r="K52" s="257">
        <v>0.14890039985459833</v>
      </c>
      <c r="L52" s="203">
        <v>0.49633466618199445</v>
      </c>
      <c r="M52" s="583"/>
      <c r="N52" s="521"/>
      <c r="O52" s="203"/>
      <c r="P52" s="107" t="s">
        <v>1247</v>
      </c>
      <c r="Q52" s="739"/>
      <c r="R52" s="738">
        <v>0.33</v>
      </c>
      <c r="S52" s="257">
        <v>0.14890039985459833</v>
      </c>
      <c r="T52" s="203">
        <v>0.4512133328927222</v>
      </c>
      <c r="U52" s="583"/>
      <c r="V52" s="521"/>
      <c r="W52" s="203"/>
      <c r="X52" s="107" t="s">
        <v>1247</v>
      </c>
      <c r="Y52" s="739"/>
      <c r="Z52" s="188">
        <v>0.5</v>
      </c>
      <c r="AA52" s="139">
        <v>0</v>
      </c>
      <c r="AB52" s="203">
        <v>0</v>
      </c>
      <c r="AC52" s="583"/>
      <c r="AD52" s="521"/>
      <c r="AE52" s="203"/>
      <c r="AF52" s="739"/>
      <c r="AG52" s="104" t="s">
        <v>1248</v>
      </c>
      <c r="AH52" s="583"/>
      <c r="AI52" s="148"/>
      <c r="AJ52" s="203">
        <v>0</v>
      </c>
      <c r="AK52" s="583"/>
      <c r="AL52" s="521"/>
      <c r="AM52" s="203"/>
      <c r="AN52" s="739"/>
      <c r="AO52" s="739"/>
      <c r="AP52" s="583"/>
      <c r="AQ52" s="148"/>
      <c r="AR52" s="203">
        <v>0</v>
      </c>
      <c r="AS52" s="583"/>
      <c r="AT52" s="521"/>
      <c r="AU52" s="203"/>
      <c r="AV52" s="739"/>
      <c r="AW52" s="847"/>
      <c r="AX52" s="1390"/>
      <c r="AY52" s="791"/>
      <c r="AZ52" s="791"/>
      <c r="BA52" s="791"/>
      <c r="BB52" s="130" t="s">
        <v>64</v>
      </c>
      <c r="BC52" s="162">
        <v>0</v>
      </c>
      <c r="BD52" s="93">
        <v>0</v>
      </c>
      <c r="BE52" s="257">
        <v>0</v>
      </c>
      <c r="BF52" s="103">
        <v>0</v>
      </c>
      <c r="BG52" s="103">
        <v>0</v>
      </c>
      <c r="BH52" s="246">
        <v>0</v>
      </c>
      <c r="BI52" s="878" t="s">
        <v>1249</v>
      </c>
      <c r="BJ52" s="463">
        <v>0</v>
      </c>
      <c r="BK52" s="245">
        <v>0</v>
      </c>
      <c r="BL52" s="246">
        <v>0</v>
      </c>
      <c r="BM52" s="879">
        <v>0</v>
      </c>
      <c r="BN52" s="103">
        <v>0</v>
      </c>
      <c r="BO52" s="247">
        <v>0</v>
      </c>
      <c r="BP52" s="214" t="s">
        <v>1250</v>
      </c>
      <c r="BQ52" s="253" t="s">
        <v>64</v>
      </c>
      <c r="BR52" s="254" t="s">
        <v>64</v>
      </c>
      <c r="BS52" s="246"/>
      <c r="BT52" s="255" t="s">
        <v>64</v>
      </c>
      <c r="BU52" s="256" t="s">
        <v>64</v>
      </c>
      <c r="BV52" s="246"/>
      <c r="BW52" s="222" t="s">
        <v>689</v>
      </c>
      <c r="BX52" s="253" t="s">
        <v>64</v>
      </c>
      <c r="BY52" s="254" t="s">
        <v>64</v>
      </c>
      <c r="BZ52" s="246">
        <v>0</v>
      </c>
      <c r="CA52" s="255" t="s">
        <v>64</v>
      </c>
      <c r="CB52" s="256" t="s">
        <v>64</v>
      </c>
      <c r="CC52" s="246">
        <v>0</v>
      </c>
      <c r="CD52" s="142" t="s">
        <v>1244</v>
      </c>
      <c r="CE52" s="1267" t="s">
        <v>64</v>
      </c>
      <c r="CF52" s="1267" t="s">
        <v>64</v>
      </c>
      <c r="CG52" s="1264" t="s">
        <v>64</v>
      </c>
      <c r="CH52" s="1263" t="s">
        <v>64</v>
      </c>
      <c r="CI52" s="1268" t="s">
        <v>64</v>
      </c>
      <c r="CJ52" s="1258" t="s">
        <v>64</v>
      </c>
      <c r="CK52" s="1533" t="s">
        <v>1748</v>
      </c>
      <c r="CL52"/>
    </row>
    <row r="53" spans="1:90" ht="51" customHeight="1">
      <c r="A53" s="1390"/>
      <c r="B53" s="1312"/>
      <c r="C53" s="1292" t="s">
        <v>1251</v>
      </c>
      <c r="D53" s="132" t="s">
        <v>1252</v>
      </c>
      <c r="E53" s="148">
        <v>0</v>
      </c>
      <c r="F53" s="201">
        <v>2</v>
      </c>
      <c r="G53" s="258"/>
      <c r="H53" s="148"/>
      <c r="I53" s="201"/>
      <c r="J53" s="209">
        <v>1</v>
      </c>
      <c r="K53" s="152">
        <v>1</v>
      </c>
      <c r="L53" s="135">
        <v>1</v>
      </c>
      <c r="M53" s="687"/>
      <c r="N53" s="688"/>
      <c r="O53" s="135"/>
      <c r="P53" s="307" t="s">
        <v>1223</v>
      </c>
      <c r="Q53" s="686"/>
      <c r="R53" s="209">
        <v>1</v>
      </c>
      <c r="S53" s="152">
        <v>1</v>
      </c>
      <c r="T53" s="135">
        <v>1</v>
      </c>
      <c r="U53" s="687"/>
      <c r="V53" s="688"/>
      <c r="W53" s="135"/>
      <c r="X53" s="307"/>
      <c r="Y53" s="686"/>
      <c r="Z53" s="140">
        <v>1</v>
      </c>
      <c r="AA53" s="141">
        <v>0</v>
      </c>
      <c r="AB53" s="135">
        <v>1</v>
      </c>
      <c r="AC53" s="687"/>
      <c r="AD53" s="688"/>
      <c r="AE53" s="135"/>
      <c r="AF53" s="307"/>
      <c r="AG53" s="142" t="s">
        <v>1253</v>
      </c>
      <c r="AH53" s="209"/>
      <c r="AI53" s="152">
        <v>1</v>
      </c>
      <c r="AJ53" s="135">
        <v>1</v>
      </c>
      <c r="AK53" s="687"/>
      <c r="AL53" s="688"/>
      <c r="AM53" s="135"/>
      <c r="AN53" s="307"/>
      <c r="AO53" s="686"/>
      <c r="AP53" s="209">
        <v>1</v>
      </c>
      <c r="AQ53" s="152">
        <v>1</v>
      </c>
      <c r="AR53" s="135">
        <v>1</v>
      </c>
      <c r="AS53" s="687"/>
      <c r="AT53" s="688"/>
      <c r="AU53" s="135"/>
      <c r="AV53" s="307"/>
      <c r="AW53" s="686"/>
      <c r="AX53" s="141" t="s">
        <v>428</v>
      </c>
      <c r="AY53" s="1296" t="s">
        <v>384</v>
      </c>
      <c r="AZ53" s="1296" t="s">
        <v>503</v>
      </c>
      <c r="BA53" s="1296" t="s">
        <v>1254</v>
      </c>
      <c r="BB53" s="141" t="s">
        <v>1255</v>
      </c>
      <c r="BC53" s="139">
        <v>1</v>
      </c>
      <c r="BD53" s="139">
        <v>1</v>
      </c>
      <c r="BE53" s="880">
        <f>+BD53/BC53</f>
        <v>1</v>
      </c>
      <c r="BF53" s="137">
        <v>19000000</v>
      </c>
      <c r="BG53" s="137">
        <v>12040000</v>
      </c>
      <c r="BH53" s="74">
        <f>+BG53/BF53</f>
        <v>0.63368421052631574</v>
      </c>
      <c r="BI53" s="64" t="s">
        <v>1256</v>
      </c>
      <c r="BJ53" s="152">
        <v>3</v>
      </c>
      <c r="BK53" s="152">
        <v>3</v>
      </c>
      <c r="BL53" s="150">
        <f>+BK53/BJ53</f>
        <v>1</v>
      </c>
      <c r="BM53" s="76">
        <v>27850000</v>
      </c>
      <c r="BN53" s="76">
        <v>21165451</v>
      </c>
      <c r="BO53" s="150">
        <f>+BN53/BM53</f>
        <v>0.75998028725314182</v>
      </c>
      <c r="BP53" s="146" t="s">
        <v>1257</v>
      </c>
      <c r="BQ53" s="156">
        <v>4</v>
      </c>
      <c r="BR53" s="156">
        <v>3</v>
      </c>
      <c r="BS53" s="150">
        <f>+BR53/BQ53</f>
        <v>0.75</v>
      </c>
      <c r="BT53" s="281">
        <v>66600000</v>
      </c>
      <c r="BU53" s="281">
        <v>66558796</v>
      </c>
      <c r="BV53" s="881">
        <f>+BU53/BT53</f>
        <v>0.99938132132132129</v>
      </c>
      <c r="BW53" s="146" t="s">
        <v>1258</v>
      </c>
      <c r="BX53" s="882">
        <v>2</v>
      </c>
      <c r="BY53" s="882">
        <v>2</v>
      </c>
      <c r="BZ53" s="150">
        <f>+BY53/BX53</f>
        <v>1</v>
      </c>
      <c r="CA53" s="560">
        <v>83980000</v>
      </c>
      <c r="CB53" s="560">
        <v>75290000</v>
      </c>
      <c r="CC53" s="150">
        <f>+CB53/CA53</f>
        <v>0.8965229816623006</v>
      </c>
      <c r="CD53" s="1162" t="s">
        <v>1259</v>
      </c>
      <c r="CE53" s="1169">
        <v>2</v>
      </c>
      <c r="CF53" s="1169">
        <v>2</v>
      </c>
      <c r="CG53" s="1265">
        <f>+CF53/CE53</f>
        <v>1</v>
      </c>
      <c r="CH53" s="281" t="s">
        <v>64</v>
      </c>
      <c r="CI53" s="281" t="s">
        <v>64</v>
      </c>
      <c r="CJ53" s="1269">
        <v>0</v>
      </c>
      <c r="CK53" s="1535" t="s">
        <v>1750</v>
      </c>
      <c r="CL53"/>
    </row>
    <row r="54" spans="1:90" ht="63" customHeight="1">
      <c r="A54" s="1390"/>
      <c r="B54" s="1312"/>
      <c r="C54" s="1312"/>
      <c r="D54" s="132" t="s">
        <v>1260</v>
      </c>
      <c r="E54" s="148">
        <v>0</v>
      </c>
      <c r="F54" s="201">
        <v>10</v>
      </c>
      <c r="G54" s="258"/>
      <c r="H54" s="148"/>
      <c r="I54" s="201"/>
      <c r="J54" s="209"/>
      <c r="K54" s="688"/>
      <c r="L54" s="135">
        <v>0</v>
      </c>
      <c r="M54" s="687"/>
      <c r="N54" s="688"/>
      <c r="O54" s="135"/>
      <c r="P54" s="686"/>
      <c r="Q54" s="686"/>
      <c r="R54" s="209"/>
      <c r="S54" s="152"/>
      <c r="T54" s="135">
        <v>0</v>
      </c>
      <c r="U54" s="687"/>
      <c r="V54" s="688"/>
      <c r="W54" s="135"/>
      <c r="X54" s="686"/>
      <c r="Y54" s="686"/>
      <c r="Z54" s="140">
        <v>10</v>
      </c>
      <c r="AA54" s="141">
        <v>0</v>
      </c>
      <c r="AB54" s="135">
        <v>0</v>
      </c>
      <c r="AC54" s="687"/>
      <c r="AD54" s="688"/>
      <c r="AE54" s="135"/>
      <c r="AF54" s="686"/>
      <c r="AG54" s="142" t="s">
        <v>1261</v>
      </c>
      <c r="AH54" s="687"/>
      <c r="AI54" s="152"/>
      <c r="AJ54" s="135">
        <v>0</v>
      </c>
      <c r="AK54" s="687"/>
      <c r="AL54" s="688"/>
      <c r="AM54" s="135"/>
      <c r="AN54" s="686"/>
      <c r="AO54" s="686"/>
      <c r="AP54" s="687"/>
      <c r="AQ54" s="152"/>
      <c r="AR54" s="135">
        <v>0</v>
      </c>
      <c r="AS54" s="687"/>
      <c r="AT54" s="688"/>
      <c r="AU54" s="135"/>
      <c r="AV54" s="686"/>
      <c r="AW54" s="686"/>
      <c r="AX54" s="478" t="s">
        <v>64</v>
      </c>
      <c r="AY54" s="1312"/>
      <c r="AZ54" s="1312"/>
      <c r="BA54" s="1312"/>
      <c r="BB54" s="478" t="s">
        <v>64</v>
      </c>
      <c r="BC54" s="478" t="s">
        <v>64</v>
      </c>
      <c r="BD54" s="478" t="s">
        <v>64</v>
      </c>
      <c r="BE54" s="883"/>
      <c r="BF54" s="137" t="s">
        <v>64</v>
      </c>
      <c r="BG54" s="478" t="s">
        <v>64</v>
      </c>
      <c r="BH54" s="480"/>
      <c r="BI54" s="770" t="s">
        <v>689</v>
      </c>
      <c r="BJ54" s="478" t="s">
        <v>64</v>
      </c>
      <c r="BK54" s="478" t="s">
        <v>64</v>
      </c>
      <c r="BL54" s="704"/>
      <c r="BM54" s="478" t="s">
        <v>64</v>
      </c>
      <c r="BN54" s="571" t="s">
        <v>64</v>
      </c>
      <c r="BO54" s="704"/>
      <c r="BP54" s="770" t="s">
        <v>689</v>
      </c>
      <c r="BQ54" s="478" t="s">
        <v>64</v>
      </c>
      <c r="BR54" s="478" t="s">
        <v>64</v>
      </c>
      <c r="BS54" s="480"/>
      <c r="BT54" s="478" t="s">
        <v>64</v>
      </c>
      <c r="BU54" s="478" t="s">
        <v>64</v>
      </c>
      <c r="BV54" s="480"/>
      <c r="BW54" s="770" t="s">
        <v>689</v>
      </c>
      <c r="BX54" s="478">
        <v>4</v>
      </c>
      <c r="BY54" s="478">
        <v>4</v>
      </c>
      <c r="BZ54" s="570">
        <v>1</v>
      </c>
      <c r="CA54" s="478" t="s">
        <v>64</v>
      </c>
      <c r="CB54" s="478" t="s">
        <v>64</v>
      </c>
      <c r="CC54" s="483">
        <v>0</v>
      </c>
      <c r="CD54" s="572" t="s">
        <v>1262</v>
      </c>
      <c r="CE54" s="1266" t="s">
        <v>64</v>
      </c>
      <c r="CF54" s="1266" t="s">
        <v>64</v>
      </c>
      <c r="CG54" s="1255" t="s">
        <v>64</v>
      </c>
      <c r="CH54" s="478" t="s">
        <v>64</v>
      </c>
      <c r="CI54" s="478" t="s">
        <v>64</v>
      </c>
      <c r="CJ54" s="1255" t="s">
        <v>64</v>
      </c>
      <c r="CK54" s="1538" t="s">
        <v>1749</v>
      </c>
      <c r="CL54"/>
    </row>
    <row r="55" spans="1:90" ht="63" customHeight="1">
      <c r="A55" s="1390"/>
      <c r="B55" s="1312"/>
      <c r="C55" s="1293"/>
      <c r="D55" s="132" t="s">
        <v>1263</v>
      </c>
      <c r="E55" s="148">
        <v>2</v>
      </c>
      <c r="F55" s="201">
        <v>20</v>
      </c>
      <c r="G55" s="258"/>
      <c r="H55" s="148"/>
      <c r="I55" s="201"/>
      <c r="J55" s="209">
        <v>4</v>
      </c>
      <c r="K55" s="152">
        <v>4</v>
      </c>
      <c r="L55" s="135">
        <v>1</v>
      </c>
      <c r="M55" s="687"/>
      <c r="N55" s="688"/>
      <c r="O55" s="135"/>
      <c r="P55" s="686"/>
      <c r="Q55" s="686"/>
      <c r="R55" s="209">
        <v>4</v>
      </c>
      <c r="S55" s="152">
        <v>4</v>
      </c>
      <c r="T55" s="135">
        <v>1</v>
      </c>
      <c r="U55" s="687"/>
      <c r="V55" s="688"/>
      <c r="W55" s="135"/>
      <c r="X55" s="307" t="s">
        <v>1264</v>
      </c>
      <c r="Y55" s="686"/>
      <c r="Z55" s="140">
        <v>4</v>
      </c>
      <c r="AA55" s="141">
        <v>4</v>
      </c>
      <c r="AB55" s="135">
        <v>1</v>
      </c>
      <c r="AC55" s="687"/>
      <c r="AD55" s="688"/>
      <c r="AE55" s="135"/>
      <c r="AF55" s="307"/>
      <c r="AG55" s="307" t="s">
        <v>1264</v>
      </c>
      <c r="AH55" s="209"/>
      <c r="AI55" s="152"/>
      <c r="AJ55" s="135">
        <v>0</v>
      </c>
      <c r="AK55" s="687"/>
      <c r="AL55" s="688"/>
      <c r="AM55" s="135"/>
      <c r="AN55" s="307"/>
      <c r="AO55" s="686"/>
      <c r="AP55" s="209"/>
      <c r="AQ55" s="152"/>
      <c r="AR55" s="135">
        <v>0</v>
      </c>
      <c r="AS55" s="687"/>
      <c r="AT55" s="688"/>
      <c r="AU55" s="135"/>
      <c r="AV55" s="307"/>
      <c r="AW55" s="686"/>
      <c r="AX55" s="478" t="s">
        <v>64</v>
      </c>
      <c r="AY55" s="1293"/>
      <c r="AZ55" s="1293"/>
      <c r="BA55" s="1293"/>
      <c r="BB55" s="478" t="s">
        <v>64</v>
      </c>
      <c r="BC55" s="478" t="s">
        <v>64</v>
      </c>
      <c r="BD55" s="478" t="s">
        <v>64</v>
      </c>
      <c r="BE55" s="883"/>
      <c r="BF55" s="137" t="s">
        <v>64</v>
      </c>
      <c r="BG55" s="478" t="s">
        <v>64</v>
      </c>
      <c r="BH55" s="480"/>
      <c r="BI55" s="534" t="s">
        <v>689</v>
      </c>
      <c r="BJ55" s="478" t="s">
        <v>64</v>
      </c>
      <c r="BK55" s="478" t="s">
        <v>64</v>
      </c>
      <c r="BL55" s="480"/>
      <c r="BM55" s="478" t="s">
        <v>64</v>
      </c>
      <c r="BN55" s="478" t="s">
        <v>64</v>
      </c>
      <c r="BO55" s="480"/>
      <c r="BP55" s="534" t="s">
        <v>689</v>
      </c>
      <c r="BQ55" s="478" t="s">
        <v>64</v>
      </c>
      <c r="BR55" s="478" t="s">
        <v>64</v>
      </c>
      <c r="BS55" s="480"/>
      <c r="BT55" s="478" t="s">
        <v>64</v>
      </c>
      <c r="BU55" s="478" t="s">
        <v>64</v>
      </c>
      <c r="BV55" s="884"/>
      <c r="BW55" s="534" t="s">
        <v>689</v>
      </c>
      <c r="BX55" s="478">
        <v>20</v>
      </c>
      <c r="BY55" s="478">
        <v>20</v>
      </c>
      <c r="BZ55" s="570">
        <v>1</v>
      </c>
      <c r="CA55" s="478" t="s">
        <v>64</v>
      </c>
      <c r="CB55" s="478" t="s">
        <v>64</v>
      </c>
      <c r="CC55" s="483">
        <v>0</v>
      </c>
      <c r="CD55" s="572" t="s">
        <v>1265</v>
      </c>
      <c r="CE55" s="478">
        <v>1</v>
      </c>
      <c r="CF55" s="478">
        <v>1</v>
      </c>
      <c r="CG55" s="570">
        <v>1</v>
      </c>
      <c r="CH55" s="478" t="s">
        <v>64</v>
      </c>
      <c r="CI55" s="478" t="s">
        <v>64</v>
      </c>
      <c r="CJ55" s="1250">
        <v>0</v>
      </c>
      <c r="CK55" s="1538" t="s">
        <v>1761</v>
      </c>
      <c r="CL55"/>
    </row>
    <row r="56" spans="1:90" ht="63" customHeight="1">
      <c r="A56" s="1390"/>
      <c r="B56" s="1312"/>
      <c r="C56" s="1296" t="s">
        <v>1266</v>
      </c>
      <c r="D56" s="68" t="s">
        <v>1267</v>
      </c>
      <c r="E56" s="152">
        <v>0</v>
      </c>
      <c r="F56" s="885">
        <v>1</v>
      </c>
      <c r="G56" s="209"/>
      <c r="H56" s="152"/>
      <c r="I56" s="885"/>
      <c r="J56" s="209">
        <v>1</v>
      </c>
      <c r="K56" s="152">
        <v>1</v>
      </c>
      <c r="L56" s="474">
        <v>1</v>
      </c>
      <c r="M56" s="687"/>
      <c r="N56" s="688"/>
      <c r="O56" s="474"/>
      <c r="P56" s="686"/>
      <c r="Q56" s="686"/>
      <c r="R56" s="209">
        <v>1</v>
      </c>
      <c r="S56" s="152">
        <v>1</v>
      </c>
      <c r="T56" s="474">
        <v>1</v>
      </c>
      <c r="U56" s="687"/>
      <c r="V56" s="688"/>
      <c r="W56" s="474"/>
      <c r="X56" s="686"/>
      <c r="Y56" s="686"/>
      <c r="Z56" s="140">
        <v>1</v>
      </c>
      <c r="AA56" s="141">
        <v>1</v>
      </c>
      <c r="AB56" s="474">
        <v>1</v>
      </c>
      <c r="AC56" s="687"/>
      <c r="AD56" s="688"/>
      <c r="AE56" s="474"/>
      <c r="AF56" s="686"/>
      <c r="AG56" s="142"/>
      <c r="AH56" s="209">
        <v>1</v>
      </c>
      <c r="AI56" s="152">
        <v>1</v>
      </c>
      <c r="AJ56" s="474">
        <v>1</v>
      </c>
      <c r="AK56" s="687"/>
      <c r="AL56" s="688"/>
      <c r="AM56" s="474"/>
      <c r="AN56" s="686"/>
      <c r="AO56" s="686"/>
      <c r="AP56" s="209">
        <v>1</v>
      </c>
      <c r="AQ56" s="152">
        <v>1</v>
      </c>
      <c r="AR56" s="474">
        <v>1</v>
      </c>
      <c r="AS56" s="687"/>
      <c r="AT56" s="688"/>
      <c r="AU56" s="474"/>
      <c r="AV56" s="686"/>
      <c r="AW56" s="852"/>
      <c r="AX56" s="547" t="s">
        <v>64</v>
      </c>
      <c r="AY56" s="886"/>
      <c r="AZ56" s="886"/>
      <c r="BA56" s="886"/>
      <c r="BB56" s="887" t="s">
        <v>64</v>
      </c>
      <c r="BC56" s="540">
        <v>1</v>
      </c>
      <c r="BD56" s="111">
        <v>1</v>
      </c>
      <c r="BE56" s="549">
        <f t="shared" ref="BE56:BE57" si="23">BD56/BC56</f>
        <v>1</v>
      </c>
      <c r="BF56" s="547" t="s">
        <v>64</v>
      </c>
      <c r="BG56" s="111" t="s">
        <v>64</v>
      </c>
      <c r="BH56" s="888"/>
      <c r="BI56" s="545" t="s">
        <v>1268</v>
      </c>
      <c r="BJ56" s="547">
        <v>1</v>
      </c>
      <c r="BK56" s="111">
        <v>1</v>
      </c>
      <c r="BL56" s="549">
        <f t="shared" ref="BL56:BL57" si="24">BK56/BJ56</f>
        <v>1</v>
      </c>
      <c r="BM56" s="547" t="s">
        <v>64</v>
      </c>
      <c r="BN56" s="111" t="s">
        <v>64</v>
      </c>
      <c r="BO56" s="888"/>
      <c r="BP56" s="889" t="s">
        <v>1269</v>
      </c>
      <c r="BQ56" s="547">
        <v>1</v>
      </c>
      <c r="BR56" s="111">
        <v>1</v>
      </c>
      <c r="BS56" s="549">
        <f t="shared" ref="BS56:BS57" si="25">BR56/BQ56</f>
        <v>1</v>
      </c>
      <c r="BT56" s="547" t="s">
        <v>64</v>
      </c>
      <c r="BU56" s="111" t="s">
        <v>64</v>
      </c>
      <c r="BV56" s="888"/>
      <c r="BW56" s="890" t="s">
        <v>1270</v>
      </c>
      <c r="BX56" s="547">
        <v>1</v>
      </c>
      <c r="BY56" s="111">
        <v>1</v>
      </c>
      <c r="BZ56" s="549">
        <f t="shared" ref="BZ56:BZ57" si="26">BY56/BX56</f>
        <v>1</v>
      </c>
      <c r="CA56" s="547" t="s">
        <v>64</v>
      </c>
      <c r="CB56" s="111" t="s">
        <v>64</v>
      </c>
      <c r="CC56" s="579">
        <v>0</v>
      </c>
      <c r="CD56" s="194" t="s">
        <v>1271</v>
      </c>
      <c r="CE56" s="547">
        <v>1</v>
      </c>
      <c r="CF56" s="111">
        <v>1</v>
      </c>
      <c r="CG56" s="549">
        <f t="shared" ref="CG56:CG57" si="27">CF56/CE56</f>
        <v>1</v>
      </c>
      <c r="CH56" s="547" t="s">
        <v>64</v>
      </c>
      <c r="CI56" s="111" t="s">
        <v>64</v>
      </c>
      <c r="CJ56" s="1270">
        <v>0</v>
      </c>
      <c r="CK56" s="1533" t="s">
        <v>1272</v>
      </c>
      <c r="CL56"/>
    </row>
    <row r="57" spans="1:90" ht="159" customHeight="1">
      <c r="A57" s="1391"/>
      <c r="B57" s="1341"/>
      <c r="C57" s="1341"/>
      <c r="D57" s="370" t="s">
        <v>1273</v>
      </c>
      <c r="E57" s="387">
        <v>2</v>
      </c>
      <c r="F57" s="891">
        <v>18</v>
      </c>
      <c r="G57" s="391"/>
      <c r="H57" s="387"/>
      <c r="I57" s="891"/>
      <c r="J57" s="391">
        <v>1</v>
      </c>
      <c r="K57" s="387">
        <v>1</v>
      </c>
      <c r="L57" s="892">
        <v>1</v>
      </c>
      <c r="M57" s="893"/>
      <c r="N57" s="894"/>
      <c r="O57" s="892"/>
      <c r="P57" s="895"/>
      <c r="Q57" s="895"/>
      <c r="R57" s="391">
        <v>1</v>
      </c>
      <c r="S57" s="387">
        <v>1</v>
      </c>
      <c r="T57" s="892">
        <v>1</v>
      </c>
      <c r="U57" s="893"/>
      <c r="V57" s="894"/>
      <c r="W57" s="892"/>
      <c r="X57" s="895"/>
      <c r="Y57" s="895"/>
      <c r="Z57" s="372">
        <v>1</v>
      </c>
      <c r="AA57" s="373">
        <v>1</v>
      </c>
      <c r="AB57" s="892">
        <v>1</v>
      </c>
      <c r="AC57" s="893"/>
      <c r="AD57" s="894"/>
      <c r="AE57" s="892"/>
      <c r="AF57" s="895"/>
      <c r="AG57" s="896"/>
      <c r="AH57" s="391">
        <v>1</v>
      </c>
      <c r="AI57" s="387">
        <v>1</v>
      </c>
      <c r="AJ57" s="892">
        <v>1</v>
      </c>
      <c r="AK57" s="893"/>
      <c r="AL57" s="894"/>
      <c r="AM57" s="892"/>
      <c r="AN57" s="895"/>
      <c r="AO57" s="895"/>
      <c r="AP57" s="391">
        <v>1</v>
      </c>
      <c r="AQ57" s="387">
        <v>1</v>
      </c>
      <c r="AR57" s="892">
        <v>1</v>
      </c>
      <c r="AS57" s="893"/>
      <c r="AT57" s="894"/>
      <c r="AU57" s="892"/>
      <c r="AV57" s="895"/>
      <c r="AW57" s="897"/>
      <c r="AX57" s="391" t="s">
        <v>64</v>
      </c>
      <c r="AY57" s="898"/>
      <c r="AZ57" s="898"/>
      <c r="BA57" s="898"/>
      <c r="BB57" s="899" t="s">
        <v>64</v>
      </c>
      <c r="BC57" s="386">
        <v>18</v>
      </c>
      <c r="BD57" s="387">
        <v>18</v>
      </c>
      <c r="BE57" s="900">
        <f t="shared" si="23"/>
        <v>1</v>
      </c>
      <c r="BF57" s="391" t="s">
        <v>64</v>
      </c>
      <c r="BG57" s="387" t="s">
        <v>64</v>
      </c>
      <c r="BH57" s="901"/>
      <c r="BI57" s="392" t="s">
        <v>1274</v>
      </c>
      <c r="BJ57" s="391">
        <v>18</v>
      </c>
      <c r="BK57" s="387">
        <v>18</v>
      </c>
      <c r="BL57" s="900">
        <f t="shared" si="24"/>
        <v>1</v>
      </c>
      <c r="BM57" s="391" t="s">
        <v>64</v>
      </c>
      <c r="BN57" s="387" t="s">
        <v>64</v>
      </c>
      <c r="BO57" s="901"/>
      <c r="BP57" s="902" t="s">
        <v>1275</v>
      </c>
      <c r="BQ57" s="391">
        <v>1</v>
      </c>
      <c r="BR57" s="387">
        <v>1</v>
      </c>
      <c r="BS57" s="900">
        <f t="shared" si="25"/>
        <v>1</v>
      </c>
      <c r="BT57" s="391" t="s">
        <v>64</v>
      </c>
      <c r="BU57" s="387" t="s">
        <v>64</v>
      </c>
      <c r="BV57" s="901"/>
      <c r="BW57" s="392" t="s">
        <v>1276</v>
      </c>
      <c r="BX57" s="391">
        <v>18</v>
      </c>
      <c r="BY57" s="387">
        <v>18</v>
      </c>
      <c r="BZ57" s="900">
        <f t="shared" si="26"/>
        <v>1</v>
      </c>
      <c r="CA57" s="391" t="s">
        <v>64</v>
      </c>
      <c r="CB57" s="387" t="s">
        <v>64</v>
      </c>
      <c r="CC57" s="617">
        <v>0</v>
      </c>
      <c r="CD57" s="903" t="s">
        <v>1277</v>
      </c>
      <c r="CE57" s="391">
        <v>10</v>
      </c>
      <c r="CF57" s="387">
        <v>10</v>
      </c>
      <c r="CG57" s="900">
        <f t="shared" si="27"/>
        <v>1</v>
      </c>
      <c r="CH57" s="391" t="s">
        <v>64</v>
      </c>
      <c r="CI57" s="387" t="s">
        <v>64</v>
      </c>
      <c r="CJ57" s="614">
        <v>0</v>
      </c>
      <c r="CK57" s="1539" t="s">
        <v>1763</v>
      </c>
      <c r="CL57"/>
    </row>
    <row r="58" spans="1:90" ht="25.5" customHeight="1">
      <c r="A58" s="400"/>
      <c r="B58" s="399"/>
      <c r="C58" s="403"/>
      <c r="D58" s="904"/>
      <c r="E58" s="401"/>
      <c r="F58" s="401"/>
      <c r="G58" s="401"/>
      <c r="H58" s="401"/>
      <c r="I58" s="401"/>
      <c r="J58" s="401"/>
      <c r="K58" s="401"/>
      <c r="L58" s="401"/>
      <c r="M58" s="401"/>
      <c r="N58" s="401"/>
      <c r="O58" s="401"/>
      <c r="P58" s="401"/>
      <c r="Q58" s="401"/>
      <c r="R58" s="401"/>
      <c r="S58" s="401"/>
      <c r="T58" s="401"/>
      <c r="U58" s="401"/>
      <c r="V58" s="401"/>
      <c r="W58" s="401"/>
      <c r="X58" s="401"/>
      <c r="Y58" s="401"/>
      <c r="Z58" s="401"/>
      <c r="AA58" s="401"/>
      <c r="AB58" s="401"/>
      <c r="AC58" s="401"/>
      <c r="AD58" s="401"/>
      <c r="AE58" s="401"/>
      <c r="AF58" s="401"/>
      <c r="AG58" s="401"/>
      <c r="AH58" s="401"/>
      <c r="AI58" s="401"/>
      <c r="AJ58" s="401"/>
      <c r="AK58" s="401"/>
      <c r="AL58" s="401"/>
      <c r="AM58" s="401"/>
      <c r="AN58" s="401"/>
      <c r="AO58" s="401"/>
      <c r="AP58" s="401"/>
      <c r="AQ58" s="401"/>
      <c r="AR58" s="401"/>
      <c r="AS58" s="401"/>
      <c r="AT58" s="401"/>
      <c r="AU58" s="401"/>
      <c r="AV58" s="401"/>
      <c r="AW58" s="401"/>
      <c r="AX58" s="403"/>
      <c r="AY58" s="403"/>
      <c r="AZ58" s="403"/>
      <c r="BA58" s="403"/>
      <c r="BB58" s="403"/>
      <c r="BC58" s="403" t="s">
        <v>1278</v>
      </c>
      <c r="BD58" s="403"/>
      <c r="BE58" s="403"/>
      <c r="BF58" s="403"/>
      <c r="BG58" s="403"/>
      <c r="BH58" s="403"/>
      <c r="BI58" s="403"/>
      <c r="BJ58" s="403"/>
      <c r="BK58" s="403"/>
      <c r="BL58" s="403"/>
      <c r="BM58" s="403"/>
      <c r="BN58" s="403"/>
      <c r="BO58" s="403"/>
      <c r="BP58" s="403"/>
      <c r="BQ58" s="403"/>
      <c r="BR58" s="403"/>
      <c r="BS58" s="403"/>
      <c r="BT58" s="403"/>
      <c r="BU58" s="403"/>
      <c r="BV58" s="403"/>
      <c r="BW58" s="403"/>
      <c r="BX58" s="403"/>
      <c r="BY58" s="403"/>
      <c r="BZ58" s="403"/>
      <c r="CA58" s="403"/>
      <c r="CB58" s="403"/>
      <c r="CC58" s="403"/>
      <c r="CD58" s="403"/>
      <c r="CL58" s="1514"/>
    </row>
    <row r="59" spans="1:90" ht="26.25" customHeight="1">
      <c r="A59" s="400"/>
      <c r="B59" s="399"/>
      <c r="C59" s="403"/>
      <c r="D59" s="404"/>
      <c r="E59" s="620">
        <v>2020</v>
      </c>
      <c r="F59" s="620">
        <v>2021</v>
      </c>
      <c r="G59" s="620"/>
      <c r="H59" s="620"/>
      <c r="I59" s="620"/>
      <c r="J59" s="620"/>
      <c r="K59" s="620"/>
      <c r="L59" s="620"/>
      <c r="M59" s="620"/>
      <c r="N59" s="620"/>
      <c r="O59" s="620"/>
      <c r="P59" s="620"/>
      <c r="Q59" s="620"/>
      <c r="R59" s="620"/>
      <c r="S59" s="620"/>
      <c r="T59" s="620"/>
      <c r="U59" s="620"/>
      <c r="V59" s="620"/>
      <c r="W59" s="620"/>
      <c r="X59" s="620"/>
      <c r="Y59" s="620"/>
      <c r="Z59" s="620"/>
      <c r="AA59" s="620"/>
      <c r="AB59" s="620"/>
      <c r="AC59" s="620"/>
      <c r="AD59" s="620"/>
      <c r="AE59" s="620"/>
      <c r="AF59" s="620"/>
      <c r="AG59" s="620"/>
      <c r="AH59" s="620"/>
      <c r="AI59" s="620"/>
      <c r="AJ59" s="620"/>
      <c r="AK59" s="620"/>
      <c r="AL59" s="620"/>
      <c r="AM59" s="620"/>
      <c r="AN59" s="620"/>
      <c r="AO59" s="620"/>
      <c r="AP59" s="620"/>
      <c r="AQ59" s="620"/>
      <c r="AR59" s="620"/>
      <c r="AS59" s="620"/>
      <c r="AT59" s="620"/>
      <c r="AU59" s="620"/>
      <c r="AV59" s="620"/>
      <c r="AW59" s="620"/>
      <c r="AX59" s="622">
        <v>2022</v>
      </c>
      <c r="AY59" s="622"/>
      <c r="AZ59" s="622"/>
      <c r="BA59" s="622"/>
      <c r="BB59" s="622">
        <v>2023</v>
      </c>
      <c r="BC59" s="403" t="s">
        <v>1279</v>
      </c>
      <c r="BD59" s="403"/>
      <c r="BE59" s="403"/>
      <c r="BF59" s="403"/>
      <c r="BG59" s="403"/>
      <c r="BH59" s="403"/>
      <c r="BI59" s="403"/>
      <c r="BJ59" s="403"/>
      <c r="BK59" s="403"/>
      <c r="BL59" s="403"/>
      <c r="BM59" s="403"/>
      <c r="BN59" s="403"/>
      <c r="BO59" s="403"/>
      <c r="BP59" s="403"/>
      <c r="BQ59" s="403"/>
      <c r="BR59" s="403"/>
      <c r="BS59" s="403"/>
      <c r="BT59" s="403"/>
      <c r="BU59" s="403"/>
      <c r="BV59" s="403"/>
      <c r="BW59" s="403"/>
      <c r="BX59" s="403"/>
      <c r="BY59" s="403"/>
      <c r="BZ59" s="403"/>
      <c r="CA59" s="403"/>
      <c r="CB59" s="403"/>
      <c r="CC59" s="403"/>
      <c r="CD59" s="403"/>
      <c r="CL59" s="1514"/>
    </row>
    <row r="60" spans="1:90" ht="20.25" customHeight="1">
      <c r="A60" s="400"/>
      <c r="B60" s="399"/>
      <c r="C60" s="1292" t="s">
        <v>1156</v>
      </c>
      <c r="D60" s="905" t="s">
        <v>1178</v>
      </c>
      <c r="E60" s="404">
        <v>5.64</v>
      </c>
      <c r="F60" s="404">
        <v>5.64</v>
      </c>
      <c r="G60" s="404"/>
      <c r="H60" s="404"/>
      <c r="I60" s="404"/>
      <c r="J60" s="404"/>
      <c r="K60" s="404"/>
      <c r="L60" s="404"/>
      <c r="M60" s="404"/>
      <c r="N60" s="404"/>
      <c r="O60" s="404"/>
      <c r="P60" s="404"/>
      <c r="Q60" s="404"/>
      <c r="R60" s="404"/>
      <c r="S60" s="404"/>
      <c r="T60" s="404"/>
      <c r="U60" s="404"/>
      <c r="V60" s="404"/>
      <c r="W60" s="404"/>
      <c r="X60" s="404"/>
      <c r="Y60" s="404"/>
      <c r="Z60" s="404"/>
      <c r="AA60" s="404"/>
      <c r="AB60" s="404"/>
      <c r="AC60" s="404"/>
      <c r="AD60" s="404"/>
      <c r="AE60" s="404"/>
      <c r="AF60" s="404"/>
      <c r="AG60" s="404"/>
      <c r="AH60" s="404"/>
      <c r="AI60" s="404"/>
      <c r="AJ60" s="404"/>
      <c r="AK60" s="404"/>
      <c r="AL60" s="404"/>
      <c r="AM60" s="404"/>
      <c r="AN60" s="404"/>
      <c r="AO60" s="404"/>
      <c r="AP60" s="404"/>
      <c r="AQ60" s="404"/>
      <c r="AR60" s="404"/>
      <c r="AS60" s="404"/>
      <c r="AT60" s="404"/>
      <c r="AU60" s="404"/>
      <c r="AV60" s="404"/>
      <c r="AW60" s="404"/>
      <c r="AX60" s="403">
        <v>5.84</v>
      </c>
      <c r="AY60" s="403"/>
      <c r="AZ60" s="403"/>
      <c r="BA60" s="403"/>
      <c r="BB60" s="403" t="s">
        <v>1280</v>
      </c>
      <c r="BC60" s="403" t="s">
        <v>1281</v>
      </c>
      <c r="BD60" s="403"/>
      <c r="BE60" s="403"/>
      <c r="BF60" s="403"/>
      <c r="BG60" s="403"/>
      <c r="BH60" s="403"/>
      <c r="BI60" s="403"/>
      <c r="BJ60" s="403"/>
      <c r="BK60" s="403"/>
      <c r="BL60" s="403"/>
      <c r="BM60" s="403"/>
      <c r="BN60" s="403"/>
      <c r="BO60" s="403"/>
      <c r="BP60" s="403"/>
      <c r="BQ60" s="403"/>
      <c r="BR60" s="403"/>
      <c r="BS60" s="403"/>
      <c r="BT60" s="403"/>
      <c r="BU60" s="403"/>
      <c r="BV60" s="403"/>
      <c r="BW60" s="403"/>
      <c r="BX60" s="403"/>
      <c r="BY60" s="403"/>
      <c r="BZ60" s="403"/>
      <c r="CA60" s="403"/>
      <c r="CB60" s="403"/>
      <c r="CC60" s="403"/>
      <c r="CD60" s="403"/>
      <c r="CL60" s="1514"/>
    </row>
    <row r="61" spans="1:90" ht="63" customHeight="1">
      <c r="A61" s="400"/>
      <c r="B61" s="399"/>
      <c r="C61" s="1312"/>
      <c r="D61" s="404"/>
      <c r="E61" s="404"/>
      <c r="F61" s="404"/>
      <c r="G61" s="404"/>
      <c r="H61" s="404"/>
      <c r="I61" s="404"/>
      <c r="J61" s="404"/>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c r="AP61" s="404"/>
      <c r="AQ61" s="404"/>
      <c r="AR61" s="404"/>
      <c r="AS61" s="404"/>
      <c r="AT61" s="404"/>
      <c r="AU61" s="404"/>
      <c r="AV61" s="404"/>
      <c r="AW61" s="404"/>
      <c r="AX61" s="403"/>
      <c r="AY61" s="403"/>
      <c r="AZ61" s="403"/>
      <c r="BA61" s="403"/>
      <c r="BB61" s="403"/>
      <c r="BC61" s="403"/>
      <c r="BD61" s="403"/>
      <c r="BE61" s="403"/>
      <c r="BF61" s="403"/>
      <c r="BG61" s="403"/>
      <c r="BH61" s="403"/>
      <c r="BI61" s="403"/>
      <c r="BJ61" s="403"/>
      <c r="BK61" s="403"/>
      <c r="BL61" s="403"/>
      <c r="BM61" s="403"/>
      <c r="BN61" s="403"/>
      <c r="BO61" s="403"/>
      <c r="BP61" s="403"/>
      <c r="BQ61" s="403"/>
      <c r="BR61" s="403"/>
      <c r="BS61" s="403"/>
      <c r="BT61" s="403"/>
      <c r="BU61" s="403"/>
      <c r="BV61" s="403"/>
      <c r="BW61" s="403"/>
      <c r="BX61" s="403"/>
      <c r="BY61" s="403"/>
      <c r="BZ61" s="403"/>
      <c r="CA61" s="403"/>
      <c r="CB61" s="403"/>
      <c r="CC61" s="403"/>
      <c r="CD61" s="403"/>
      <c r="CL61" s="1514"/>
    </row>
    <row r="62" spans="1:90" ht="63" customHeight="1">
      <c r="A62" s="400"/>
      <c r="B62" s="399"/>
      <c r="C62" s="1293"/>
      <c r="D62" s="906" t="s">
        <v>1282</v>
      </c>
      <c r="E62" s="906">
        <v>5.2</v>
      </c>
      <c r="F62" s="906">
        <v>5.4</v>
      </c>
      <c r="G62" s="906"/>
      <c r="H62" s="906"/>
      <c r="I62" s="906"/>
      <c r="J62" s="906"/>
      <c r="K62" s="906"/>
      <c r="L62" s="906"/>
      <c r="M62" s="906"/>
      <c r="N62" s="906"/>
      <c r="O62" s="906"/>
      <c r="P62" s="906"/>
      <c r="Q62" s="906"/>
      <c r="R62" s="906"/>
      <c r="S62" s="906"/>
      <c r="T62" s="906"/>
      <c r="U62" s="906"/>
      <c r="V62" s="906"/>
      <c r="W62" s="906"/>
      <c r="X62" s="906"/>
      <c r="Y62" s="906"/>
      <c r="Z62" s="906"/>
      <c r="AA62" s="906"/>
      <c r="AB62" s="906"/>
      <c r="AC62" s="906"/>
      <c r="AD62" s="906"/>
      <c r="AE62" s="906"/>
      <c r="AF62" s="906"/>
      <c r="AG62" s="906"/>
      <c r="AH62" s="906"/>
      <c r="AI62" s="906"/>
      <c r="AJ62" s="906"/>
      <c r="AK62" s="906"/>
      <c r="AL62" s="906"/>
      <c r="AM62" s="906"/>
      <c r="AN62" s="906"/>
      <c r="AO62" s="906"/>
      <c r="AP62" s="906"/>
      <c r="AQ62" s="906"/>
      <c r="AR62" s="906"/>
      <c r="AS62" s="906"/>
      <c r="AT62" s="906"/>
      <c r="AU62" s="906"/>
      <c r="AV62" s="906"/>
      <c r="AW62" s="906"/>
      <c r="AX62" s="623">
        <v>5.6</v>
      </c>
      <c r="AY62" s="623"/>
      <c r="AZ62" s="623"/>
      <c r="BA62" s="623"/>
      <c r="BB62" s="623">
        <v>5.8</v>
      </c>
      <c r="BC62" s="403"/>
      <c r="BD62" s="403"/>
      <c r="BE62" s="403"/>
      <c r="BF62" s="403"/>
      <c r="BG62" s="403"/>
      <c r="BH62" s="403"/>
      <c r="BI62" s="403"/>
      <c r="BJ62" s="403"/>
      <c r="BK62" s="403"/>
      <c r="BL62" s="403"/>
      <c r="BM62" s="403"/>
      <c r="BN62" s="403"/>
      <c r="BO62" s="403"/>
      <c r="BP62" s="403"/>
      <c r="BQ62" s="403"/>
      <c r="BR62" s="403"/>
      <c r="BS62" s="403"/>
      <c r="BT62" s="403"/>
      <c r="BU62" s="403"/>
      <c r="BV62" s="403"/>
      <c r="BW62" s="403"/>
      <c r="BX62" s="403"/>
      <c r="BY62" s="403"/>
      <c r="BZ62" s="403"/>
      <c r="CA62" s="403"/>
      <c r="CB62" s="403"/>
      <c r="CC62" s="403"/>
      <c r="CD62" s="403"/>
      <c r="CL62" s="1514"/>
    </row>
    <row r="63" spans="1:90" ht="63" customHeight="1">
      <c r="A63" s="400"/>
      <c r="B63" s="399"/>
      <c r="C63" s="403"/>
      <c r="D63" s="404"/>
      <c r="E63" s="409"/>
      <c r="F63" s="401"/>
      <c r="G63" s="401"/>
      <c r="H63" s="401"/>
      <c r="I63" s="401"/>
      <c r="J63" s="401"/>
      <c r="K63" s="401"/>
      <c r="L63" s="401"/>
      <c r="M63" s="401"/>
      <c r="N63" s="401"/>
      <c r="O63" s="401"/>
      <c r="P63" s="401"/>
      <c r="Q63" s="401"/>
      <c r="R63" s="401"/>
      <c r="S63" s="401"/>
      <c r="T63" s="401"/>
      <c r="U63" s="401"/>
      <c r="V63" s="401"/>
      <c r="W63" s="401"/>
      <c r="X63" s="401"/>
      <c r="Y63" s="401"/>
      <c r="Z63" s="401"/>
      <c r="AA63" s="401"/>
      <c r="AB63" s="401"/>
      <c r="AC63" s="401"/>
      <c r="AD63" s="401"/>
      <c r="AE63" s="401"/>
      <c r="AF63" s="401"/>
      <c r="AG63" s="401"/>
      <c r="AH63" s="401"/>
      <c r="AI63" s="401"/>
      <c r="AJ63" s="401"/>
      <c r="AK63" s="401"/>
      <c r="AL63" s="401"/>
      <c r="AM63" s="401"/>
      <c r="AN63" s="401"/>
      <c r="AO63" s="401"/>
      <c r="AP63" s="401"/>
      <c r="AQ63" s="401"/>
      <c r="AR63" s="401"/>
      <c r="AS63" s="401"/>
      <c r="AT63" s="401"/>
      <c r="AU63" s="401"/>
      <c r="AV63" s="401"/>
      <c r="AW63" s="401"/>
      <c r="AX63" s="403"/>
      <c r="AY63" s="403"/>
      <c r="AZ63" s="403"/>
      <c r="BA63" s="403"/>
      <c r="BB63" s="403"/>
      <c r="BC63" s="403"/>
      <c r="BD63" s="403"/>
      <c r="BE63" s="403"/>
      <c r="BF63" s="403"/>
      <c r="BG63" s="403"/>
      <c r="BH63" s="403"/>
      <c r="BI63" s="403"/>
      <c r="BJ63" s="403"/>
      <c r="BK63" s="403"/>
      <c r="BL63" s="403"/>
      <c r="BM63" s="403"/>
      <c r="BN63" s="403"/>
      <c r="BO63" s="403"/>
      <c r="BP63" s="403"/>
      <c r="BQ63" s="403"/>
      <c r="BR63" s="403"/>
      <c r="BS63" s="403"/>
      <c r="BT63" s="403"/>
      <c r="BU63" s="403"/>
      <c r="BV63" s="403"/>
      <c r="BW63" s="403"/>
      <c r="BX63" s="403"/>
      <c r="BY63" s="403"/>
      <c r="BZ63" s="403"/>
      <c r="CA63" s="403"/>
      <c r="CB63" s="403"/>
      <c r="CC63" s="403"/>
      <c r="CD63" s="403"/>
      <c r="CL63" s="1514"/>
    </row>
    <row r="64" spans="1:90" ht="63" customHeight="1">
      <c r="A64" s="400"/>
      <c r="B64" s="399"/>
      <c r="C64" s="403"/>
      <c r="D64" s="404"/>
      <c r="E64" s="401"/>
      <c r="F64" s="401"/>
      <c r="G64" s="401"/>
      <c r="H64" s="401"/>
      <c r="I64" s="401"/>
      <c r="J64" s="401"/>
      <c r="K64" s="401"/>
      <c r="L64" s="401"/>
      <c r="M64" s="401"/>
      <c r="N64" s="401"/>
      <c r="O64" s="401"/>
      <c r="P64" s="401"/>
      <c r="Q64" s="401"/>
      <c r="R64" s="401"/>
      <c r="S64" s="401"/>
      <c r="T64" s="401"/>
      <c r="U64" s="401"/>
      <c r="V64" s="401"/>
      <c r="W64" s="401"/>
      <c r="X64" s="401"/>
      <c r="Y64" s="401"/>
      <c r="Z64" s="401"/>
      <c r="AA64" s="401"/>
      <c r="AB64" s="401"/>
      <c r="AC64" s="401"/>
      <c r="AD64" s="401"/>
      <c r="AE64" s="401"/>
      <c r="AF64" s="401"/>
      <c r="AG64" s="401"/>
      <c r="AH64" s="401"/>
      <c r="AI64" s="401"/>
      <c r="AJ64" s="401"/>
      <c r="AK64" s="401"/>
      <c r="AL64" s="401"/>
      <c r="AM64" s="401"/>
      <c r="AN64" s="401"/>
      <c r="AO64" s="401"/>
      <c r="AP64" s="401"/>
      <c r="AQ64" s="401"/>
      <c r="AR64" s="401"/>
      <c r="AS64" s="401"/>
      <c r="AT64" s="401"/>
      <c r="AU64" s="401"/>
      <c r="AV64" s="401"/>
      <c r="AW64" s="401"/>
      <c r="AX64" s="403"/>
      <c r="AY64" s="403"/>
      <c r="AZ64" s="403"/>
      <c r="BA64" s="403"/>
      <c r="BB64" s="403"/>
      <c r="BC64" s="403"/>
      <c r="BD64" s="403"/>
      <c r="BE64" s="403"/>
      <c r="BF64" s="403"/>
      <c r="BG64" s="403"/>
      <c r="BH64" s="403"/>
      <c r="BI64" s="403"/>
      <c r="BJ64" s="403"/>
      <c r="BK64" s="403"/>
      <c r="BL64" s="403"/>
      <c r="BM64" s="403"/>
      <c r="BN64" s="403"/>
      <c r="BO64" s="403"/>
      <c r="BP64" s="403"/>
      <c r="BQ64" s="403"/>
      <c r="BR64" s="403"/>
      <c r="BS64" s="403"/>
      <c r="BT64" s="403"/>
      <c r="BU64" s="403"/>
      <c r="BV64" s="403"/>
      <c r="BW64" s="403"/>
      <c r="BX64" s="403"/>
      <c r="BY64" s="403"/>
      <c r="BZ64" s="403"/>
      <c r="CA64" s="403"/>
      <c r="CB64" s="403"/>
      <c r="CC64" s="403"/>
      <c r="CD64" s="403"/>
      <c r="CL64" s="1514"/>
    </row>
    <row r="65" spans="1:90" ht="63" customHeight="1">
      <c r="A65" s="400"/>
      <c r="B65" s="399"/>
      <c r="C65" s="403"/>
      <c r="D65" s="410"/>
      <c r="E65" s="409"/>
      <c r="F65" s="410"/>
      <c r="G65" s="410"/>
      <c r="H65" s="410"/>
      <c r="I65" s="410"/>
      <c r="J65" s="410"/>
      <c r="K65" s="410"/>
      <c r="L65" s="410"/>
      <c r="M65" s="410"/>
      <c r="N65" s="410"/>
      <c r="O65" s="410"/>
      <c r="P65" s="410"/>
      <c r="Q65" s="410"/>
      <c r="R65" s="410"/>
      <c r="S65" s="410"/>
      <c r="T65" s="410"/>
      <c r="U65" s="410"/>
      <c r="V65" s="410"/>
      <c r="W65" s="410"/>
      <c r="X65" s="410"/>
      <c r="Y65" s="410"/>
      <c r="Z65" s="410"/>
      <c r="AA65" s="410"/>
      <c r="AB65" s="410"/>
      <c r="AC65" s="410"/>
      <c r="AD65" s="410"/>
      <c r="AE65" s="410"/>
      <c r="AF65" s="410"/>
      <c r="AG65" s="410"/>
      <c r="AH65" s="410"/>
      <c r="AI65" s="410"/>
      <c r="AJ65" s="410"/>
      <c r="AK65" s="410"/>
      <c r="AL65" s="410"/>
      <c r="AM65" s="410"/>
      <c r="AN65" s="410"/>
      <c r="AO65" s="410"/>
      <c r="AP65" s="410"/>
      <c r="AQ65" s="410"/>
      <c r="AR65" s="410"/>
      <c r="AS65" s="410"/>
      <c r="AT65" s="410"/>
      <c r="AU65" s="410"/>
      <c r="AV65" s="410"/>
      <c r="AW65" s="410"/>
      <c r="AX65" s="403"/>
      <c r="AY65" s="403"/>
      <c r="AZ65" s="403"/>
      <c r="BA65" s="403"/>
      <c r="BB65" s="403"/>
      <c r="BC65" s="403"/>
      <c r="BD65" s="403"/>
      <c r="BE65" s="403"/>
      <c r="BF65" s="403"/>
      <c r="BG65" s="403"/>
      <c r="BH65" s="403"/>
      <c r="BI65" s="403"/>
      <c r="BJ65" s="403"/>
      <c r="BK65" s="403"/>
      <c r="BL65" s="403"/>
      <c r="BM65" s="403"/>
      <c r="BN65" s="403"/>
      <c r="BO65" s="403"/>
      <c r="BP65" s="403"/>
      <c r="BQ65" s="403"/>
      <c r="BR65" s="403"/>
      <c r="BS65" s="403"/>
      <c r="BT65" s="403"/>
      <c r="BU65" s="403"/>
      <c r="BV65" s="403"/>
      <c r="BW65" s="403"/>
      <c r="BX65" s="403"/>
      <c r="BY65" s="403"/>
      <c r="BZ65" s="403"/>
      <c r="CA65" s="403"/>
      <c r="CB65" s="403"/>
      <c r="CC65" s="403"/>
      <c r="CD65" s="403"/>
      <c r="CL65" s="1514"/>
    </row>
    <row r="66" spans="1:90" ht="63" customHeight="1">
      <c r="A66" s="400"/>
      <c r="B66" s="399"/>
      <c r="C66" s="1405" t="s">
        <v>723</v>
      </c>
      <c r="D66" s="907" t="s">
        <v>724</v>
      </c>
      <c r="E66" s="401" t="s">
        <v>1283</v>
      </c>
      <c r="F66" s="401" t="s">
        <v>1283</v>
      </c>
      <c r="G66" s="401" t="s">
        <v>1284</v>
      </c>
      <c r="H66" s="401" t="s">
        <v>1285</v>
      </c>
      <c r="I66" s="401" t="s">
        <v>1286</v>
      </c>
      <c r="J66" s="401" t="s">
        <v>1287</v>
      </c>
      <c r="K66" s="401" t="s">
        <v>1288</v>
      </c>
      <c r="L66" s="401" t="s">
        <v>1289</v>
      </c>
      <c r="M66" s="401" t="s">
        <v>1290</v>
      </c>
      <c r="N66" s="401" t="s">
        <v>1291</v>
      </c>
      <c r="O66" s="401" t="s">
        <v>1292</v>
      </c>
      <c r="P66" s="401" t="s">
        <v>1293</v>
      </c>
      <c r="Q66" s="401" t="s">
        <v>1294</v>
      </c>
      <c r="R66" s="401" t="s">
        <v>1295</v>
      </c>
      <c r="S66" s="401" t="s">
        <v>1296</v>
      </c>
      <c r="T66" s="401" t="s">
        <v>1297</v>
      </c>
      <c r="U66" s="401" t="s">
        <v>1298</v>
      </c>
      <c r="V66" s="401" t="s">
        <v>1299</v>
      </c>
      <c r="W66" s="401" t="s">
        <v>1300</v>
      </c>
      <c r="X66" s="401" t="s">
        <v>1301</v>
      </c>
      <c r="Y66" s="401" t="s">
        <v>1302</v>
      </c>
      <c r="Z66" s="401" t="s">
        <v>1303</v>
      </c>
      <c r="AA66" s="401" t="s">
        <v>1304</v>
      </c>
      <c r="AB66" s="401" t="s">
        <v>1305</v>
      </c>
      <c r="AC66" s="401" t="s">
        <v>1306</v>
      </c>
      <c r="AD66" s="401" t="s">
        <v>1307</v>
      </c>
      <c r="AE66" s="401" t="s">
        <v>1308</v>
      </c>
      <c r="AF66" s="401" t="s">
        <v>1309</v>
      </c>
      <c r="AG66" s="401" t="s">
        <v>1310</v>
      </c>
      <c r="AH66" s="401" t="s">
        <v>1311</v>
      </c>
      <c r="AI66" s="401" t="s">
        <v>1312</v>
      </c>
      <c r="AJ66" s="401" t="s">
        <v>1313</v>
      </c>
      <c r="AK66" s="401" t="s">
        <v>1314</v>
      </c>
      <c r="AL66" s="401" t="s">
        <v>1315</v>
      </c>
      <c r="AM66" s="401" t="s">
        <v>1316</v>
      </c>
      <c r="AN66" s="401" t="s">
        <v>1317</v>
      </c>
      <c r="AO66" s="401" t="s">
        <v>1318</v>
      </c>
      <c r="AP66" s="401" t="s">
        <v>1319</v>
      </c>
      <c r="AQ66" s="401" t="s">
        <v>1320</v>
      </c>
      <c r="AR66" s="401" t="s">
        <v>1321</v>
      </c>
      <c r="AS66" s="401" t="s">
        <v>1322</v>
      </c>
      <c r="AT66" s="401" t="s">
        <v>1323</v>
      </c>
      <c r="AU66" s="401" t="s">
        <v>1324</v>
      </c>
      <c r="AV66" s="401" t="s">
        <v>1325</v>
      </c>
      <c r="AW66" s="401" t="s">
        <v>1326</v>
      </c>
      <c r="AX66" s="631" t="s">
        <v>1283</v>
      </c>
      <c r="AY66" s="403"/>
      <c r="AZ66" s="403"/>
      <c r="BA66" s="403"/>
      <c r="BB66" s="403" t="s">
        <v>1327</v>
      </c>
      <c r="BC66" s="403"/>
      <c r="BD66" s="403"/>
      <c r="BE66" s="403"/>
      <c r="BF66" s="403"/>
      <c r="BG66" s="403"/>
      <c r="BH66" s="403"/>
      <c r="BI66" s="403"/>
      <c r="BJ66" s="403"/>
      <c r="BK66" s="403"/>
      <c r="BL66" s="403"/>
      <c r="BM66" s="403"/>
      <c r="BN66" s="403"/>
      <c r="BO66" s="403"/>
      <c r="BP66" s="403"/>
      <c r="BQ66" s="403"/>
      <c r="BR66" s="403"/>
      <c r="BS66" s="403"/>
      <c r="BT66" s="403"/>
      <c r="BU66" s="403"/>
      <c r="BV66" s="403"/>
      <c r="BW66" s="403"/>
      <c r="BX66" s="403"/>
      <c r="BY66" s="403"/>
      <c r="BZ66" s="403"/>
      <c r="CA66" s="403"/>
      <c r="CB66" s="403"/>
      <c r="CC66" s="403"/>
      <c r="CD66" s="403"/>
      <c r="CL66" s="1514"/>
    </row>
    <row r="67" spans="1:90" ht="63" customHeight="1">
      <c r="A67" s="400"/>
      <c r="B67" s="399"/>
      <c r="C67" s="1312"/>
      <c r="D67" s="68" t="s">
        <v>740</v>
      </c>
      <c r="E67" s="401">
        <v>18.5</v>
      </c>
      <c r="F67" s="401">
        <v>19.399999999999999</v>
      </c>
      <c r="G67" s="401"/>
      <c r="H67" s="401"/>
      <c r="I67" s="401"/>
      <c r="J67" s="401"/>
      <c r="K67" s="401"/>
      <c r="L67" s="401"/>
      <c r="M67" s="401"/>
      <c r="N67" s="401"/>
      <c r="O67" s="401"/>
      <c r="P67" s="401"/>
      <c r="Q67" s="401"/>
      <c r="R67" s="401"/>
      <c r="S67" s="401"/>
      <c r="T67" s="401"/>
      <c r="U67" s="401"/>
      <c r="V67" s="401"/>
      <c r="W67" s="401"/>
      <c r="X67" s="401"/>
      <c r="Y67" s="401"/>
      <c r="Z67" s="401"/>
      <c r="AA67" s="401"/>
      <c r="AB67" s="401"/>
      <c r="AC67" s="401"/>
      <c r="AD67" s="401"/>
      <c r="AE67" s="401"/>
      <c r="AF67" s="401"/>
      <c r="AG67" s="401"/>
      <c r="AH67" s="401"/>
      <c r="AI67" s="401"/>
      <c r="AJ67" s="401"/>
      <c r="AK67" s="401"/>
      <c r="AL67" s="401"/>
      <c r="AM67" s="401"/>
      <c r="AN67" s="401"/>
      <c r="AO67" s="401"/>
      <c r="AP67" s="401"/>
      <c r="AQ67" s="401"/>
      <c r="AR67" s="401"/>
      <c r="AS67" s="401"/>
      <c r="AT67" s="401"/>
      <c r="AU67" s="401"/>
      <c r="AV67" s="401"/>
      <c r="AW67" s="401"/>
      <c r="AX67" s="631">
        <v>21.3</v>
      </c>
      <c r="AY67" s="403"/>
      <c r="AZ67" s="403"/>
      <c r="BA67" s="403"/>
      <c r="BB67" s="403" t="s">
        <v>1327</v>
      </c>
      <c r="BC67" s="403"/>
      <c r="BD67" s="403"/>
      <c r="BE67" s="403"/>
      <c r="BF67" s="403"/>
      <c r="BG67" s="403"/>
      <c r="BH67" s="403"/>
      <c r="BI67" s="403"/>
      <c r="BJ67" s="403"/>
      <c r="BK67" s="403"/>
      <c r="BL67" s="403"/>
      <c r="BM67" s="403"/>
      <c r="BN67" s="403"/>
      <c r="BO67" s="403"/>
      <c r="BP67" s="403"/>
      <c r="BQ67" s="403"/>
      <c r="BR67" s="403"/>
      <c r="BS67" s="403"/>
      <c r="BT67" s="403"/>
      <c r="BU67" s="403"/>
      <c r="BV67" s="403"/>
      <c r="BW67" s="403"/>
      <c r="BX67" s="403"/>
      <c r="BY67" s="403"/>
      <c r="BZ67" s="403"/>
      <c r="CA67" s="403"/>
      <c r="CB67" s="403"/>
      <c r="CC67" s="403"/>
      <c r="CD67" s="403"/>
      <c r="CL67" s="1514"/>
    </row>
    <row r="68" spans="1:90" ht="63" customHeight="1">
      <c r="A68" s="400"/>
      <c r="B68" s="399"/>
      <c r="C68" s="1312"/>
      <c r="D68" s="68" t="s">
        <v>751</v>
      </c>
      <c r="E68" s="401">
        <v>4.2</v>
      </c>
      <c r="F68" s="401">
        <v>4.5</v>
      </c>
      <c r="G68" s="401"/>
      <c r="H68" s="401"/>
      <c r="I68" s="401"/>
      <c r="J68" s="401"/>
      <c r="K68" s="401"/>
      <c r="L68" s="401"/>
      <c r="M68" s="401"/>
      <c r="N68" s="401"/>
      <c r="O68" s="401"/>
      <c r="P68" s="401"/>
      <c r="Q68" s="401"/>
      <c r="R68" s="401"/>
      <c r="S68" s="401"/>
      <c r="T68" s="401"/>
      <c r="U68" s="401"/>
      <c r="V68" s="401"/>
      <c r="W68" s="401"/>
      <c r="X68" s="401"/>
      <c r="Y68" s="401"/>
      <c r="Z68" s="401"/>
      <c r="AA68" s="401"/>
      <c r="AB68" s="401"/>
      <c r="AC68" s="401"/>
      <c r="AD68" s="401"/>
      <c r="AE68" s="401"/>
      <c r="AF68" s="401"/>
      <c r="AG68" s="401"/>
      <c r="AH68" s="401"/>
      <c r="AI68" s="401"/>
      <c r="AJ68" s="401"/>
      <c r="AK68" s="401"/>
      <c r="AL68" s="401"/>
      <c r="AM68" s="401"/>
      <c r="AN68" s="401"/>
      <c r="AO68" s="401"/>
      <c r="AP68" s="401"/>
      <c r="AQ68" s="401"/>
      <c r="AR68" s="401"/>
      <c r="AS68" s="401"/>
      <c r="AT68" s="401"/>
      <c r="AU68" s="401"/>
      <c r="AV68" s="401"/>
      <c r="AW68" s="401"/>
      <c r="AX68" s="631">
        <v>4.5</v>
      </c>
      <c r="AY68" s="403"/>
      <c r="AZ68" s="403"/>
      <c r="BA68" s="403"/>
      <c r="BB68" s="403" t="s">
        <v>1327</v>
      </c>
      <c r="BC68" s="403"/>
      <c r="BD68" s="403"/>
      <c r="BE68" s="403"/>
      <c r="BF68" s="403"/>
      <c r="BG68" s="403"/>
      <c r="BH68" s="403"/>
      <c r="BI68" s="403"/>
      <c r="BJ68" s="403"/>
      <c r="BK68" s="403"/>
      <c r="BL68" s="403"/>
      <c r="BM68" s="403"/>
      <c r="BN68" s="403"/>
      <c r="BO68" s="403"/>
      <c r="BP68" s="403"/>
      <c r="BQ68" s="403"/>
      <c r="BR68" s="403"/>
      <c r="BS68" s="403"/>
      <c r="BT68" s="403"/>
      <c r="BU68" s="403"/>
      <c r="BV68" s="403"/>
      <c r="BW68" s="403"/>
      <c r="BX68" s="403"/>
      <c r="BY68" s="403"/>
      <c r="BZ68" s="403"/>
      <c r="CA68" s="403"/>
      <c r="CB68" s="403"/>
      <c r="CC68" s="403"/>
      <c r="CD68" s="403"/>
      <c r="CL68" s="1514"/>
    </row>
    <row r="69" spans="1:90" ht="63" customHeight="1">
      <c r="A69" s="400"/>
      <c r="B69" s="399"/>
      <c r="C69" s="1312"/>
      <c r="D69" s="68" t="s">
        <v>760</v>
      </c>
      <c r="E69" s="401">
        <v>2.2000000000000002</v>
      </c>
      <c r="F69" s="401">
        <v>2.6</v>
      </c>
      <c r="G69" s="401"/>
      <c r="H69" s="401"/>
      <c r="I69" s="401"/>
      <c r="J69" s="401"/>
      <c r="K69" s="401"/>
      <c r="L69" s="401"/>
      <c r="M69" s="401"/>
      <c r="N69" s="401"/>
      <c r="O69" s="401"/>
      <c r="P69" s="401"/>
      <c r="Q69" s="401"/>
      <c r="R69" s="401"/>
      <c r="S69" s="401"/>
      <c r="T69" s="401"/>
      <c r="U69" s="401"/>
      <c r="V69" s="401"/>
      <c r="W69" s="401"/>
      <c r="X69" s="401"/>
      <c r="Y69" s="401"/>
      <c r="Z69" s="401"/>
      <c r="AA69" s="401"/>
      <c r="AB69" s="401"/>
      <c r="AC69" s="401"/>
      <c r="AD69" s="401"/>
      <c r="AE69" s="401"/>
      <c r="AF69" s="401"/>
      <c r="AG69" s="401"/>
      <c r="AH69" s="401"/>
      <c r="AI69" s="401"/>
      <c r="AJ69" s="401"/>
      <c r="AK69" s="401"/>
      <c r="AL69" s="401"/>
      <c r="AM69" s="401"/>
      <c r="AN69" s="401"/>
      <c r="AO69" s="401"/>
      <c r="AP69" s="401"/>
      <c r="AQ69" s="401"/>
      <c r="AR69" s="401"/>
      <c r="AS69" s="401"/>
      <c r="AT69" s="401"/>
      <c r="AU69" s="401"/>
      <c r="AV69" s="401"/>
      <c r="AW69" s="401"/>
      <c r="AX69" s="631">
        <v>3.3</v>
      </c>
      <c r="AY69" s="403"/>
      <c r="AZ69" s="403"/>
      <c r="BA69" s="403"/>
      <c r="BB69" s="403" t="s">
        <v>1328</v>
      </c>
      <c r="BC69" s="403"/>
      <c r="BD69" s="403"/>
      <c r="BE69" s="403"/>
      <c r="BF69" s="403"/>
      <c r="BG69" s="403"/>
      <c r="BH69" s="403"/>
      <c r="BI69" s="403"/>
      <c r="BJ69" s="403"/>
      <c r="BK69" s="403"/>
      <c r="BL69" s="403"/>
      <c r="BM69" s="403"/>
      <c r="BN69" s="403"/>
      <c r="BO69" s="403"/>
      <c r="BP69" s="403"/>
      <c r="BQ69" s="403"/>
      <c r="BR69" s="403"/>
      <c r="BS69" s="403"/>
      <c r="BT69" s="403"/>
      <c r="BU69" s="403"/>
      <c r="BV69" s="403"/>
      <c r="BW69" s="403"/>
      <c r="BX69" s="403"/>
      <c r="BY69" s="403"/>
      <c r="BZ69" s="403"/>
      <c r="CA69" s="403"/>
      <c r="CB69" s="403"/>
      <c r="CC69" s="403"/>
      <c r="CD69" s="403"/>
      <c r="CL69" s="1514"/>
    </row>
    <row r="70" spans="1:90" ht="63" customHeight="1">
      <c r="A70" s="400"/>
      <c r="B70" s="399"/>
      <c r="C70" s="1293"/>
      <c r="D70" s="68" t="s">
        <v>768</v>
      </c>
      <c r="E70" s="401" t="s">
        <v>1329</v>
      </c>
      <c r="F70" s="401" t="s">
        <v>1330</v>
      </c>
      <c r="G70" s="401"/>
      <c r="H70" s="401"/>
      <c r="I70" s="401"/>
      <c r="J70" s="401"/>
      <c r="K70" s="401"/>
      <c r="L70" s="401"/>
      <c r="M70" s="401"/>
      <c r="N70" s="401"/>
      <c r="O70" s="401"/>
      <c r="P70" s="401"/>
      <c r="Q70" s="401"/>
      <c r="R70" s="401"/>
      <c r="S70" s="401"/>
      <c r="T70" s="401"/>
      <c r="U70" s="401"/>
      <c r="V70" s="401"/>
      <c r="W70" s="401"/>
      <c r="X70" s="401"/>
      <c r="Y70" s="401"/>
      <c r="Z70" s="401"/>
      <c r="AA70" s="401"/>
      <c r="AB70" s="401"/>
      <c r="AC70" s="401"/>
      <c r="AD70" s="401"/>
      <c r="AE70" s="401"/>
      <c r="AF70" s="401"/>
      <c r="AG70" s="401"/>
      <c r="AH70" s="401"/>
      <c r="AI70" s="401"/>
      <c r="AJ70" s="401"/>
      <c r="AK70" s="401"/>
      <c r="AL70" s="401"/>
      <c r="AM70" s="401"/>
      <c r="AN70" s="401"/>
      <c r="AO70" s="401"/>
      <c r="AP70" s="401"/>
      <c r="AQ70" s="401"/>
      <c r="AR70" s="401"/>
      <c r="AS70" s="401"/>
      <c r="AT70" s="401"/>
      <c r="AU70" s="401"/>
      <c r="AV70" s="401"/>
      <c r="AW70" s="401"/>
      <c r="AX70" s="631">
        <v>22.5</v>
      </c>
      <c r="AY70" s="403"/>
      <c r="AZ70" s="403"/>
      <c r="BA70" s="403"/>
      <c r="BB70" s="403" t="s">
        <v>1331</v>
      </c>
      <c r="BC70" s="403"/>
      <c r="BD70" s="403"/>
      <c r="BE70" s="403"/>
      <c r="BF70" s="403"/>
      <c r="BG70" s="403"/>
      <c r="BH70" s="403"/>
      <c r="BI70" s="403"/>
      <c r="BJ70" s="403"/>
      <c r="BK70" s="403"/>
      <c r="BL70" s="403"/>
      <c r="BM70" s="403"/>
      <c r="BN70" s="403"/>
      <c r="BO70" s="403"/>
      <c r="BP70" s="403"/>
      <c r="BQ70" s="403"/>
      <c r="BR70" s="403"/>
      <c r="BS70" s="403"/>
      <c r="BT70" s="403"/>
      <c r="BU70" s="403"/>
      <c r="BV70" s="403"/>
      <c r="BW70" s="403"/>
      <c r="BX70" s="403"/>
      <c r="BY70" s="403"/>
      <c r="BZ70" s="403"/>
      <c r="CA70" s="403"/>
      <c r="CB70" s="403"/>
      <c r="CC70" s="403"/>
      <c r="CD70" s="403"/>
      <c r="CL70" s="1514"/>
    </row>
    <row r="71" spans="1:90" ht="63" customHeight="1">
      <c r="A71" s="400"/>
      <c r="B71" s="399"/>
      <c r="C71" s="403"/>
      <c r="D71" s="404"/>
      <c r="E71" s="401"/>
      <c r="F71" s="401"/>
      <c r="G71" s="401"/>
      <c r="H71" s="401"/>
      <c r="I71" s="401"/>
      <c r="J71" s="401"/>
      <c r="K71" s="401"/>
      <c r="L71" s="401"/>
      <c r="M71" s="401"/>
      <c r="N71" s="401"/>
      <c r="O71" s="401"/>
      <c r="P71" s="401"/>
      <c r="Q71" s="401"/>
      <c r="R71" s="401"/>
      <c r="S71" s="401"/>
      <c r="T71" s="401"/>
      <c r="U71" s="401"/>
      <c r="V71" s="401"/>
      <c r="W71" s="401"/>
      <c r="X71" s="401"/>
      <c r="Y71" s="401"/>
      <c r="Z71" s="401"/>
      <c r="AA71" s="401"/>
      <c r="AB71" s="401"/>
      <c r="AC71" s="401"/>
      <c r="AD71" s="401"/>
      <c r="AE71" s="401"/>
      <c r="AF71" s="401"/>
      <c r="AG71" s="401"/>
      <c r="AH71" s="401"/>
      <c r="AI71" s="401"/>
      <c r="AJ71" s="401"/>
      <c r="AK71" s="401"/>
      <c r="AL71" s="401"/>
      <c r="AM71" s="401"/>
      <c r="AN71" s="401"/>
      <c r="AO71" s="401"/>
      <c r="AP71" s="401"/>
      <c r="AQ71" s="401"/>
      <c r="AR71" s="401"/>
      <c r="AS71" s="401"/>
      <c r="AT71" s="401"/>
      <c r="AU71" s="401"/>
      <c r="AV71" s="401"/>
      <c r="AW71" s="401"/>
      <c r="AX71" s="403"/>
      <c r="AY71" s="403"/>
      <c r="AZ71" s="403"/>
      <c r="BA71" s="403"/>
      <c r="BB71" s="403"/>
      <c r="BC71" s="403"/>
      <c r="BD71" s="403"/>
      <c r="BE71" s="403"/>
      <c r="BF71" s="403"/>
      <c r="BG71" s="403"/>
      <c r="BH71" s="403"/>
      <c r="BI71" s="403"/>
      <c r="BJ71" s="403"/>
      <c r="BK71" s="403"/>
      <c r="BL71" s="403"/>
      <c r="BM71" s="403"/>
      <c r="BN71" s="403"/>
      <c r="BO71" s="403"/>
      <c r="BP71" s="403"/>
      <c r="BQ71" s="403"/>
      <c r="BR71" s="403"/>
      <c r="BS71" s="403"/>
      <c r="BT71" s="403"/>
      <c r="BU71" s="403"/>
      <c r="BV71" s="403"/>
      <c r="BW71" s="403"/>
      <c r="BX71" s="403"/>
      <c r="BY71" s="403"/>
      <c r="BZ71" s="403"/>
      <c r="CA71" s="403"/>
      <c r="CB71" s="403"/>
      <c r="CC71" s="403"/>
      <c r="CD71" s="403"/>
      <c r="CL71" s="1514"/>
    </row>
    <row r="72" spans="1:90" ht="63" customHeight="1">
      <c r="A72" s="400"/>
      <c r="B72" s="399"/>
      <c r="C72" s="403"/>
      <c r="D72" s="404"/>
      <c r="E72" s="401"/>
      <c r="F72" s="401"/>
      <c r="G72" s="401"/>
      <c r="H72" s="401"/>
      <c r="I72" s="401"/>
      <c r="J72" s="401"/>
      <c r="K72" s="401"/>
      <c r="L72" s="401"/>
      <c r="M72" s="401"/>
      <c r="N72" s="401"/>
      <c r="O72" s="401"/>
      <c r="P72" s="401"/>
      <c r="Q72" s="401"/>
      <c r="R72" s="401"/>
      <c r="S72" s="401"/>
      <c r="T72" s="401"/>
      <c r="U72" s="401"/>
      <c r="V72" s="401"/>
      <c r="W72" s="401"/>
      <c r="X72" s="401"/>
      <c r="Y72" s="401"/>
      <c r="Z72" s="401"/>
      <c r="AA72" s="401"/>
      <c r="AB72" s="401"/>
      <c r="AC72" s="401"/>
      <c r="AD72" s="401"/>
      <c r="AE72" s="401"/>
      <c r="AF72" s="401"/>
      <c r="AG72" s="401"/>
      <c r="AH72" s="401"/>
      <c r="AI72" s="401"/>
      <c r="AJ72" s="401"/>
      <c r="AK72" s="401"/>
      <c r="AL72" s="401"/>
      <c r="AM72" s="401"/>
      <c r="AN72" s="401"/>
      <c r="AO72" s="401"/>
      <c r="AP72" s="401"/>
      <c r="AQ72" s="401"/>
      <c r="AR72" s="401"/>
      <c r="AS72" s="401"/>
      <c r="AT72" s="401"/>
      <c r="AU72" s="401"/>
      <c r="AV72" s="401"/>
      <c r="AW72" s="401"/>
      <c r="AX72" s="403"/>
      <c r="AY72" s="403"/>
      <c r="AZ72" s="403"/>
      <c r="BA72" s="403"/>
      <c r="BB72" s="403"/>
      <c r="BC72" s="403"/>
      <c r="BD72" s="403"/>
      <c r="BE72" s="403"/>
      <c r="BF72" s="403"/>
      <c r="BG72" s="403"/>
      <c r="BH72" s="403"/>
      <c r="BI72" s="403"/>
      <c r="BJ72" s="403"/>
      <c r="BK72" s="403"/>
      <c r="BL72" s="403"/>
      <c r="BM72" s="403"/>
      <c r="BN72" s="403"/>
      <c r="BO72" s="403"/>
      <c r="BP72" s="403"/>
      <c r="BQ72" s="403"/>
      <c r="BR72" s="403"/>
      <c r="BS72" s="403"/>
      <c r="BT72" s="403"/>
      <c r="BU72" s="403"/>
      <c r="BV72" s="403"/>
      <c r="BW72" s="403"/>
      <c r="BX72" s="403"/>
      <c r="BY72" s="403"/>
      <c r="BZ72" s="403"/>
      <c r="CA72" s="403"/>
      <c r="CB72" s="403"/>
      <c r="CC72" s="403"/>
      <c r="CD72" s="403"/>
      <c r="CL72" s="1514"/>
    </row>
    <row r="73" spans="1:90" ht="63" customHeight="1">
      <c r="A73" s="400"/>
      <c r="B73" s="399"/>
      <c r="C73" s="403"/>
      <c r="D73" s="404"/>
      <c r="E73" s="401"/>
      <c r="F73" s="401"/>
      <c r="G73" s="401"/>
      <c r="H73" s="401"/>
      <c r="I73" s="401"/>
      <c r="J73" s="401"/>
      <c r="K73" s="401"/>
      <c r="L73" s="401"/>
      <c r="M73" s="401"/>
      <c r="N73" s="401"/>
      <c r="O73" s="401"/>
      <c r="P73" s="401"/>
      <c r="Q73" s="401"/>
      <c r="R73" s="401"/>
      <c r="S73" s="401"/>
      <c r="T73" s="401"/>
      <c r="U73" s="401"/>
      <c r="V73" s="401"/>
      <c r="W73" s="401"/>
      <c r="X73" s="401"/>
      <c r="Y73" s="401"/>
      <c r="Z73" s="401"/>
      <c r="AA73" s="401"/>
      <c r="AB73" s="401"/>
      <c r="AC73" s="401"/>
      <c r="AD73" s="401"/>
      <c r="AE73" s="401"/>
      <c r="AF73" s="401"/>
      <c r="AG73" s="401"/>
      <c r="AH73" s="401"/>
      <c r="AI73" s="401"/>
      <c r="AJ73" s="401"/>
      <c r="AK73" s="401"/>
      <c r="AL73" s="401"/>
      <c r="AM73" s="401"/>
      <c r="AN73" s="401"/>
      <c r="AO73" s="401"/>
      <c r="AP73" s="401"/>
      <c r="AQ73" s="401"/>
      <c r="AR73" s="401"/>
      <c r="AS73" s="401"/>
      <c r="AT73" s="401"/>
      <c r="AU73" s="401"/>
      <c r="AV73" s="401"/>
      <c r="AW73" s="401"/>
      <c r="AX73" s="403"/>
      <c r="AY73" s="403"/>
      <c r="AZ73" s="403"/>
      <c r="BA73" s="403"/>
      <c r="BB73" s="403"/>
      <c r="BC73" s="403"/>
      <c r="BD73" s="403"/>
      <c r="BE73" s="403"/>
      <c r="BF73" s="403"/>
      <c r="BG73" s="403"/>
      <c r="BH73" s="403"/>
      <c r="BI73" s="403"/>
      <c r="BJ73" s="403"/>
      <c r="BK73" s="403"/>
      <c r="BL73" s="403"/>
      <c r="BM73" s="403"/>
      <c r="BN73" s="403"/>
      <c r="BO73" s="403"/>
      <c r="BP73" s="403"/>
      <c r="BQ73" s="403"/>
      <c r="BR73" s="403"/>
      <c r="BS73" s="403"/>
      <c r="BT73" s="403"/>
      <c r="BU73" s="403"/>
      <c r="BV73" s="403"/>
      <c r="BW73" s="403"/>
      <c r="BX73" s="403"/>
      <c r="BY73" s="403"/>
      <c r="BZ73" s="403"/>
      <c r="CA73" s="403"/>
      <c r="CB73" s="403"/>
      <c r="CC73" s="403"/>
      <c r="CD73" s="403"/>
      <c r="CL73" s="1514"/>
    </row>
    <row r="74" spans="1:90" ht="63" customHeight="1">
      <c r="A74" s="400"/>
      <c r="B74" s="399"/>
      <c r="C74" s="403"/>
      <c r="D74" s="404"/>
      <c r="E74" s="401"/>
      <c r="F74" s="401"/>
      <c r="G74" s="401"/>
      <c r="H74" s="401"/>
      <c r="I74" s="401"/>
      <c r="J74" s="401"/>
      <c r="K74" s="401"/>
      <c r="L74" s="401"/>
      <c r="M74" s="401"/>
      <c r="N74" s="401"/>
      <c r="O74" s="401"/>
      <c r="P74" s="401"/>
      <c r="Q74" s="401"/>
      <c r="R74" s="401"/>
      <c r="S74" s="401"/>
      <c r="T74" s="401"/>
      <c r="U74" s="401"/>
      <c r="V74" s="401"/>
      <c r="W74" s="401"/>
      <c r="X74" s="401"/>
      <c r="Y74" s="401"/>
      <c r="Z74" s="401"/>
      <c r="AA74" s="401"/>
      <c r="AB74" s="401"/>
      <c r="AC74" s="401"/>
      <c r="AD74" s="401"/>
      <c r="AE74" s="401"/>
      <c r="AF74" s="401"/>
      <c r="AG74" s="401"/>
      <c r="AH74" s="401"/>
      <c r="AI74" s="401"/>
      <c r="AJ74" s="401"/>
      <c r="AK74" s="401"/>
      <c r="AL74" s="401"/>
      <c r="AM74" s="401"/>
      <c r="AN74" s="401"/>
      <c r="AO74" s="401"/>
      <c r="AP74" s="401"/>
      <c r="AQ74" s="401"/>
      <c r="AR74" s="401"/>
      <c r="AS74" s="401"/>
      <c r="AT74" s="401"/>
      <c r="AU74" s="401"/>
      <c r="AV74" s="401"/>
      <c r="AW74" s="401"/>
      <c r="AX74" s="403"/>
      <c r="AY74" s="403"/>
      <c r="AZ74" s="403"/>
      <c r="BA74" s="403"/>
      <c r="BB74" s="403"/>
      <c r="BC74" s="403"/>
      <c r="BD74" s="403"/>
      <c r="BE74" s="403"/>
      <c r="BF74" s="403"/>
      <c r="BG74" s="403"/>
      <c r="BH74" s="403"/>
      <c r="BI74" s="403"/>
      <c r="BJ74" s="403"/>
      <c r="BK74" s="403"/>
      <c r="BL74" s="403"/>
      <c r="BM74" s="403"/>
      <c r="BN74" s="403"/>
      <c r="BO74" s="403"/>
      <c r="BP74" s="403"/>
      <c r="BQ74" s="403"/>
      <c r="BR74" s="403"/>
      <c r="BS74" s="403"/>
      <c r="BT74" s="403"/>
      <c r="BU74" s="403"/>
      <c r="BV74" s="403"/>
      <c r="BW74" s="403"/>
      <c r="BX74" s="403"/>
      <c r="BY74" s="403"/>
      <c r="BZ74" s="403"/>
      <c r="CA74" s="403"/>
      <c r="CB74" s="403"/>
      <c r="CC74" s="403"/>
      <c r="CD74" s="403"/>
      <c r="CL74" s="1514"/>
    </row>
    <row r="75" spans="1:90" ht="63" customHeight="1">
      <c r="A75" s="400"/>
      <c r="B75" s="399"/>
      <c r="C75" s="403"/>
      <c r="D75" s="404"/>
      <c r="E75" s="401"/>
      <c r="F75" s="401"/>
      <c r="G75" s="401"/>
      <c r="H75" s="401"/>
      <c r="I75" s="401"/>
      <c r="J75" s="401"/>
      <c r="K75" s="401"/>
      <c r="L75" s="401"/>
      <c r="M75" s="401"/>
      <c r="N75" s="401"/>
      <c r="O75" s="401"/>
      <c r="P75" s="401"/>
      <c r="Q75" s="401"/>
      <c r="R75" s="401"/>
      <c r="S75" s="401"/>
      <c r="T75" s="401"/>
      <c r="U75" s="401"/>
      <c r="V75" s="401"/>
      <c r="W75" s="401"/>
      <c r="X75" s="401"/>
      <c r="Y75" s="401"/>
      <c r="Z75" s="401"/>
      <c r="AA75" s="401"/>
      <c r="AB75" s="401"/>
      <c r="AC75" s="401"/>
      <c r="AD75" s="401"/>
      <c r="AE75" s="401"/>
      <c r="AF75" s="401"/>
      <c r="AG75" s="401"/>
      <c r="AH75" s="401"/>
      <c r="AI75" s="401"/>
      <c r="AJ75" s="401"/>
      <c r="AK75" s="401"/>
      <c r="AL75" s="401"/>
      <c r="AM75" s="401"/>
      <c r="AN75" s="401"/>
      <c r="AO75" s="401"/>
      <c r="AP75" s="401"/>
      <c r="AQ75" s="401"/>
      <c r="AR75" s="401"/>
      <c r="AS75" s="401"/>
      <c r="AT75" s="401"/>
      <c r="AU75" s="401"/>
      <c r="AV75" s="401"/>
      <c r="AW75" s="401"/>
      <c r="AX75" s="403"/>
      <c r="AY75" s="403"/>
      <c r="AZ75" s="403"/>
      <c r="BA75" s="403"/>
      <c r="BB75" s="403"/>
      <c r="BC75" s="403"/>
      <c r="BD75" s="403"/>
      <c r="BE75" s="403"/>
      <c r="BF75" s="403"/>
      <c r="BG75" s="403"/>
      <c r="BH75" s="403"/>
      <c r="BI75" s="403"/>
      <c r="BJ75" s="403"/>
      <c r="BK75" s="403"/>
      <c r="BL75" s="403"/>
      <c r="BM75" s="403"/>
      <c r="BN75" s="403"/>
      <c r="BO75" s="403"/>
      <c r="BP75" s="403"/>
      <c r="BQ75" s="403"/>
      <c r="BR75" s="403"/>
      <c r="BS75" s="403"/>
      <c r="BT75" s="403"/>
      <c r="BU75" s="403"/>
      <c r="BV75" s="403"/>
      <c r="BW75" s="403"/>
      <c r="BX75" s="403"/>
      <c r="BY75" s="403"/>
      <c r="BZ75" s="403"/>
      <c r="CA75" s="403"/>
      <c r="CB75" s="403"/>
      <c r="CC75" s="403"/>
      <c r="CD75" s="403"/>
      <c r="CL75" s="1514"/>
    </row>
    <row r="76" spans="1:90" ht="63" customHeight="1">
      <c r="A76" s="400"/>
      <c r="B76" s="399"/>
      <c r="C76" s="403"/>
      <c r="D76" s="404"/>
      <c r="E76" s="401"/>
      <c r="F76" s="401"/>
      <c r="G76" s="401"/>
      <c r="H76" s="401"/>
      <c r="I76" s="401"/>
      <c r="J76" s="401"/>
      <c r="K76" s="401"/>
      <c r="L76" s="401"/>
      <c r="M76" s="401"/>
      <c r="N76" s="401"/>
      <c r="O76" s="401"/>
      <c r="P76" s="401"/>
      <c r="Q76" s="401"/>
      <c r="R76" s="401"/>
      <c r="S76" s="401"/>
      <c r="T76" s="401"/>
      <c r="U76" s="401"/>
      <c r="V76" s="401"/>
      <c r="W76" s="401"/>
      <c r="X76" s="401"/>
      <c r="Y76" s="401"/>
      <c r="Z76" s="401"/>
      <c r="AA76" s="401"/>
      <c r="AB76" s="401"/>
      <c r="AC76" s="401"/>
      <c r="AD76" s="401"/>
      <c r="AE76" s="401"/>
      <c r="AF76" s="401"/>
      <c r="AG76" s="401"/>
      <c r="AH76" s="401"/>
      <c r="AI76" s="401"/>
      <c r="AJ76" s="401"/>
      <c r="AK76" s="401"/>
      <c r="AL76" s="401"/>
      <c r="AM76" s="401"/>
      <c r="AN76" s="401"/>
      <c r="AO76" s="401"/>
      <c r="AP76" s="401"/>
      <c r="AQ76" s="401"/>
      <c r="AR76" s="401"/>
      <c r="AS76" s="401"/>
      <c r="AT76" s="401"/>
      <c r="AU76" s="401"/>
      <c r="AV76" s="401"/>
      <c r="AW76" s="401"/>
      <c r="AX76" s="403"/>
      <c r="AY76" s="403"/>
      <c r="AZ76" s="403"/>
      <c r="BA76" s="403"/>
      <c r="BB76" s="403"/>
      <c r="BC76" s="403"/>
      <c r="BD76" s="403"/>
      <c r="BE76" s="403"/>
      <c r="BF76" s="403"/>
      <c r="BG76" s="403"/>
      <c r="BH76" s="403"/>
      <c r="BI76" s="403"/>
      <c r="BJ76" s="403"/>
      <c r="BK76" s="403"/>
      <c r="BL76" s="403"/>
      <c r="BM76" s="403"/>
      <c r="BN76" s="403"/>
      <c r="BO76" s="403"/>
      <c r="BP76" s="403"/>
      <c r="BQ76" s="403"/>
      <c r="BR76" s="403"/>
      <c r="BS76" s="403"/>
      <c r="BT76" s="403"/>
      <c r="BU76" s="403"/>
      <c r="BV76" s="403"/>
      <c r="BW76" s="403"/>
      <c r="BX76" s="403"/>
      <c r="BY76" s="403"/>
      <c r="BZ76" s="403"/>
      <c r="CA76" s="403"/>
      <c r="CB76" s="403"/>
      <c r="CC76" s="403"/>
      <c r="CD76" s="403"/>
      <c r="CL76" s="1514"/>
    </row>
    <row r="77" spans="1:90" ht="63" customHeight="1">
      <c r="A77" s="400"/>
      <c r="B77" s="399"/>
      <c r="C77" s="403"/>
      <c r="D77" s="404"/>
      <c r="E77" s="401"/>
      <c r="F77" s="401"/>
      <c r="G77" s="401"/>
      <c r="H77" s="401"/>
      <c r="I77" s="401"/>
      <c r="J77" s="401"/>
      <c r="K77" s="401"/>
      <c r="L77" s="401"/>
      <c r="M77" s="401"/>
      <c r="N77" s="401"/>
      <c r="O77" s="401"/>
      <c r="P77" s="401"/>
      <c r="Q77" s="401"/>
      <c r="R77" s="401"/>
      <c r="S77" s="401"/>
      <c r="T77" s="401"/>
      <c r="U77" s="401"/>
      <c r="V77" s="401"/>
      <c r="W77" s="401"/>
      <c r="X77" s="401"/>
      <c r="Y77" s="401"/>
      <c r="Z77" s="401"/>
      <c r="AA77" s="401"/>
      <c r="AB77" s="401"/>
      <c r="AC77" s="401"/>
      <c r="AD77" s="401"/>
      <c r="AE77" s="401"/>
      <c r="AF77" s="401"/>
      <c r="AG77" s="401"/>
      <c r="AH77" s="401"/>
      <c r="AI77" s="401"/>
      <c r="AJ77" s="401"/>
      <c r="AK77" s="401"/>
      <c r="AL77" s="401"/>
      <c r="AM77" s="401"/>
      <c r="AN77" s="401"/>
      <c r="AO77" s="401"/>
      <c r="AP77" s="401"/>
      <c r="AQ77" s="401"/>
      <c r="AR77" s="401"/>
      <c r="AS77" s="401"/>
      <c r="AT77" s="401"/>
      <c r="AU77" s="401"/>
      <c r="AV77" s="401"/>
      <c r="AW77" s="401"/>
      <c r="AX77" s="403"/>
      <c r="AY77" s="403"/>
      <c r="AZ77" s="403"/>
      <c r="BA77" s="403"/>
      <c r="BB77" s="403"/>
      <c r="BC77" s="403"/>
      <c r="BD77" s="403"/>
      <c r="BE77" s="403"/>
      <c r="BF77" s="403"/>
      <c r="BG77" s="403"/>
      <c r="BH77" s="403"/>
      <c r="BI77" s="403"/>
      <c r="BJ77" s="403"/>
      <c r="BK77" s="403"/>
      <c r="BL77" s="403"/>
      <c r="BM77" s="403"/>
      <c r="BN77" s="403"/>
      <c r="BO77" s="403"/>
      <c r="BP77" s="403"/>
      <c r="BQ77" s="403"/>
      <c r="BR77" s="403"/>
      <c r="BS77" s="403"/>
      <c r="BT77" s="403"/>
      <c r="BU77" s="403"/>
      <c r="BV77" s="403"/>
      <c r="BW77" s="403"/>
      <c r="BX77" s="403"/>
      <c r="BY77" s="403"/>
      <c r="BZ77" s="403"/>
      <c r="CA77" s="403"/>
      <c r="CB77" s="403"/>
      <c r="CC77" s="403"/>
      <c r="CD77" s="403"/>
      <c r="CL77" s="1514"/>
    </row>
    <row r="78" spans="1:90" ht="63" customHeight="1">
      <c r="A78" s="400"/>
      <c r="B78" s="399"/>
      <c r="C78" s="403"/>
      <c r="D78" s="404"/>
      <c r="E78" s="401"/>
      <c r="F78" s="401"/>
      <c r="G78" s="401"/>
      <c r="H78" s="401"/>
      <c r="I78" s="401"/>
      <c r="J78" s="401"/>
      <c r="K78" s="401"/>
      <c r="L78" s="401"/>
      <c r="M78" s="401"/>
      <c r="N78" s="401"/>
      <c r="O78" s="401"/>
      <c r="P78" s="401"/>
      <c r="Q78" s="401"/>
      <c r="R78" s="401"/>
      <c r="S78" s="401"/>
      <c r="T78" s="401"/>
      <c r="U78" s="401"/>
      <c r="V78" s="401"/>
      <c r="W78" s="401"/>
      <c r="X78" s="401"/>
      <c r="Y78" s="401"/>
      <c r="Z78" s="401"/>
      <c r="AA78" s="401"/>
      <c r="AB78" s="401"/>
      <c r="AC78" s="401"/>
      <c r="AD78" s="401"/>
      <c r="AE78" s="401"/>
      <c r="AF78" s="401"/>
      <c r="AG78" s="401"/>
      <c r="AH78" s="401"/>
      <c r="AI78" s="401"/>
      <c r="AJ78" s="401"/>
      <c r="AK78" s="401"/>
      <c r="AL78" s="401"/>
      <c r="AM78" s="401"/>
      <c r="AN78" s="401"/>
      <c r="AO78" s="401"/>
      <c r="AP78" s="401"/>
      <c r="AQ78" s="401"/>
      <c r="AR78" s="401"/>
      <c r="AS78" s="401"/>
      <c r="AT78" s="401"/>
      <c r="AU78" s="401"/>
      <c r="AV78" s="401"/>
      <c r="AW78" s="401"/>
      <c r="AX78" s="403"/>
      <c r="AY78" s="403"/>
      <c r="AZ78" s="403"/>
      <c r="BA78" s="403"/>
      <c r="BB78" s="403"/>
      <c r="BC78" s="403"/>
      <c r="BD78" s="403"/>
      <c r="BE78" s="403"/>
      <c r="BF78" s="403"/>
      <c r="BG78" s="403"/>
      <c r="BH78" s="403"/>
      <c r="BI78" s="403"/>
      <c r="BJ78" s="403"/>
      <c r="BK78" s="403"/>
      <c r="BL78" s="403"/>
      <c r="BM78" s="403"/>
      <c r="BN78" s="403"/>
      <c r="BO78" s="403"/>
      <c r="BP78" s="403"/>
      <c r="BQ78" s="403"/>
      <c r="BR78" s="403"/>
      <c r="BS78" s="403"/>
      <c r="BT78" s="403"/>
      <c r="BU78" s="403"/>
      <c r="BV78" s="403"/>
      <c r="BW78" s="403"/>
      <c r="BX78" s="403"/>
      <c r="BY78" s="403"/>
      <c r="BZ78" s="403"/>
      <c r="CA78" s="403"/>
      <c r="CB78" s="403"/>
      <c r="CC78" s="403"/>
      <c r="CD78" s="403"/>
      <c r="CL78" s="1514"/>
    </row>
    <row r="79" spans="1:90" ht="63" customHeight="1">
      <c r="A79" s="400"/>
      <c r="B79" s="399"/>
      <c r="C79" s="403"/>
      <c r="D79" s="404"/>
      <c r="E79" s="401"/>
      <c r="F79" s="401"/>
      <c r="G79" s="401"/>
      <c r="H79" s="401"/>
      <c r="I79" s="401"/>
      <c r="J79" s="401"/>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K79" s="401"/>
      <c r="AL79" s="401"/>
      <c r="AM79" s="401"/>
      <c r="AN79" s="401"/>
      <c r="AO79" s="401"/>
      <c r="AP79" s="401"/>
      <c r="AQ79" s="401"/>
      <c r="AR79" s="401"/>
      <c r="AS79" s="401"/>
      <c r="AT79" s="401"/>
      <c r="AU79" s="401"/>
      <c r="AV79" s="401"/>
      <c r="AW79" s="401"/>
      <c r="AX79" s="403"/>
      <c r="AY79" s="403"/>
      <c r="AZ79" s="403"/>
      <c r="BA79" s="403"/>
      <c r="BB79" s="403"/>
      <c r="BC79" s="403"/>
      <c r="BD79" s="403"/>
      <c r="BE79" s="403"/>
      <c r="BF79" s="403"/>
      <c r="BG79" s="403"/>
      <c r="BH79" s="403"/>
      <c r="BI79" s="403"/>
      <c r="BJ79" s="403"/>
      <c r="BK79" s="403"/>
      <c r="BL79" s="403"/>
      <c r="BM79" s="403"/>
      <c r="BN79" s="403"/>
      <c r="BO79" s="403"/>
      <c r="BP79" s="403"/>
      <c r="BQ79" s="403"/>
      <c r="BR79" s="403"/>
      <c r="BS79" s="403"/>
      <c r="BT79" s="403"/>
      <c r="BU79" s="403"/>
      <c r="BV79" s="403"/>
      <c r="BW79" s="403"/>
      <c r="BX79" s="403"/>
      <c r="BY79" s="403"/>
      <c r="BZ79" s="403"/>
      <c r="CA79" s="403"/>
      <c r="CB79" s="403"/>
      <c r="CC79" s="403"/>
      <c r="CD79" s="403"/>
      <c r="CL79" s="1514"/>
    </row>
    <row r="80" spans="1:90" ht="63" customHeight="1">
      <c r="A80" s="400"/>
      <c r="B80" s="399"/>
      <c r="C80" s="403"/>
      <c r="D80" s="404"/>
      <c r="E80" s="401"/>
      <c r="F80" s="401"/>
      <c r="G80" s="401"/>
      <c r="H80" s="401"/>
      <c r="I80" s="401"/>
      <c r="J80" s="401"/>
      <c r="K80" s="401"/>
      <c r="L80" s="401"/>
      <c r="M80" s="401"/>
      <c r="N80" s="401"/>
      <c r="O80" s="401"/>
      <c r="P80" s="401"/>
      <c r="Q80" s="401"/>
      <c r="R80" s="401"/>
      <c r="S80" s="401"/>
      <c r="T80" s="401"/>
      <c r="U80" s="401"/>
      <c r="V80" s="401"/>
      <c r="W80" s="401"/>
      <c r="X80" s="401"/>
      <c r="Y80" s="401"/>
      <c r="Z80" s="401"/>
      <c r="AA80" s="401"/>
      <c r="AB80" s="401"/>
      <c r="AC80" s="401"/>
      <c r="AD80" s="401"/>
      <c r="AE80" s="401"/>
      <c r="AF80" s="401"/>
      <c r="AG80" s="401"/>
      <c r="AH80" s="401"/>
      <c r="AI80" s="401"/>
      <c r="AJ80" s="401"/>
      <c r="AK80" s="401"/>
      <c r="AL80" s="401"/>
      <c r="AM80" s="401"/>
      <c r="AN80" s="401"/>
      <c r="AO80" s="401"/>
      <c r="AP80" s="401"/>
      <c r="AQ80" s="401"/>
      <c r="AR80" s="401"/>
      <c r="AS80" s="401"/>
      <c r="AT80" s="401"/>
      <c r="AU80" s="401"/>
      <c r="AV80" s="401"/>
      <c r="AW80" s="401"/>
      <c r="AX80" s="403"/>
      <c r="AY80" s="403"/>
      <c r="AZ80" s="403"/>
      <c r="BA80" s="403"/>
      <c r="BB80" s="403"/>
      <c r="BC80" s="403"/>
      <c r="BD80" s="403"/>
      <c r="BE80" s="403"/>
      <c r="BF80" s="403"/>
      <c r="BG80" s="403"/>
      <c r="BH80" s="403"/>
      <c r="BI80" s="403"/>
      <c r="BJ80" s="403"/>
      <c r="BK80" s="403"/>
      <c r="BL80" s="403"/>
      <c r="BM80" s="403"/>
      <c r="BN80" s="403"/>
      <c r="BO80" s="403"/>
      <c r="BP80" s="403"/>
      <c r="BQ80" s="403"/>
      <c r="BR80" s="403"/>
      <c r="BS80" s="403"/>
      <c r="BT80" s="403"/>
      <c r="BU80" s="403"/>
      <c r="BV80" s="403"/>
      <c r="BW80" s="403"/>
      <c r="BX80" s="403"/>
      <c r="BY80" s="403"/>
      <c r="BZ80" s="403"/>
      <c r="CA80" s="403"/>
      <c r="CB80" s="403"/>
      <c r="CC80" s="403"/>
      <c r="CD80" s="403"/>
      <c r="CL80" s="1514"/>
    </row>
    <row r="81" spans="1:90" ht="63" customHeight="1">
      <c r="A81" s="400"/>
      <c r="B81" s="399"/>
      <c r="C81" s="403"/>
      <c r="D81" s="404"/>
      <c r="E81" s="401"/>
      <c r="F81" s="401"/>
      <c r="G81" s="401"/>
      <c r="H81" s="401"/>
      <c r="I81" s="401"/>
      <c r="J81" s="401"/>
      <c r="K81" s="401"/>
      <c r="L81" s="401"/>
      <c r="M81" s="401"/>
      <c r="N81" s="401"/>
      <c r="O81" s="401"/>
      <c r="P81" s="401"/>
      <c r="Q81" s="401"/>
      <c r="R81" s="401"/>
      <c r="S81" s="401"/>
      <c r="T81" s="401"/>
      <c r="U81" s="401"/>
      <c r="V81" s="401"/>
      <c r="W81" s="401"/>
      <c r="X81" s="401"/>
      <c r="Y81" s="401"/>
      <c r="Z81" s="401"/>
      <c r="AA81" s="401"/>
      <c r="AB81" s="40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3"/>
      <c r="AY81" s="403"/>
      <c r="AZ81" s="403"/>
      <c r="BA81" s="403"/>
      <c r="BB81" s="403"/>
      <c r="BC81" s="403"/>
      <c r="BD81" s="403"/>
      <c r="BE81" s="403"/>
      <c r="BF81" s="403"/>
      <c r="BG81" s="403"/>
      <c r="BH81" s="403"/>
      <c r="BI81" s="403"/>
      <c r="BJ81" s="403"/>
      <c r="BK81" s="403"/>
      <c r="BL81" s="403"/>
      <c r="BM81" s="403"/>
      <c r="BN81" s="403"/>
      <c r="BO81" s="403"/>
      <c r="BP81" s="403"/>
      <c r="BQ81" s="403"/>
      <c r="BR81" s="403"/>
      <c r="BS81" s="403"/>
      <c r="BT81" s="403"/>
      <c r="BU81" s="403"/>
      <c r="BV81" s="403"/>
      <c r="BW81" s="403"/>
      <c r="BX81" s="403"/>
      <c r="BY81" s="403"/>
      <c r="BZ81" s="403"/>
      <c r="CA81" s="403"/>
      <c r="CB81" s="403"/>
      <c r="CC81" s="403"/>
      <c r="CD81" s="403"/>
      <c r="CL81" s="1514"/>
    </row>
    <row r="82" spans="1:90" ht="63" customHeight="1">
      <c r="A82" s="400"/>
      <c r="B82" s="399"/>
      <c r="C82" s="403"/>
      <c r="D82" s="404"/>
      <c r="E82" s="401"/>
      <c r="F82" s="401"/>
      <c r="G82" s="401"/>
      <c r="H82" s="401"/>
      <c r="I82" s="401"/>
      <c r="J82" s="401"/>
      <c r="K82" s="401"/>
      <c r="L82" s="401"/>
      <c r="M82" s="401"/>
      <c r="N82" s="401"/>
      <c r="O82" s="401"/>
      <c r="P82" s="401"/>
      <c r="Q82" s="401"/>
      <c r="R82" s="401"/>
      <c r="S82" s="401"/>
      <c r="T82" s="401"/>
      <c r="U82" s="401"/>
      <c r="V82" s="401"/>
      <c r="W82" s="401"/>
      <c r="X82" s="401"/>
      <c r="Y82" s="401"/>
      <c r="Z82" s="401"/>
      <c r="AA82" s="401"/>
      <c r="AB82" s="401"/>
      <c r="AC82" s="401"/>
      <c r="AD82" s="401"/>
      <c r="AE82" s="401"/>
      <c r="AF82" s="401"/>
      <c r="AG82" s="401"/>
      <c r="AH82" s="401"/>
      <c r="AI82" s="401"/>
      <c r="AJ82" s="401"/>
      <c r="AK82" s="401"/>
      <c r="AL82" s="401"/>
      <c r="AM82" s="401"/>
      <c r="AN82" s="401"/>
      <c r="AO82" s="401"/>
      <c r="AP82" s="401"/>
      <c r="AQ82" s="401"/>
      <c r="AR82" s="401"/>
      <c r="AS82" s="401"/>
      <c r="AT82" s="401"/>
      <c r="AU82" s="401"/>
      <c r="AV82" s="401"/>
      <c r="AW82" s="401"/>
      <c r="AX82" s="403"/>
      <c r="AY82" s="403"/>
      <c r="AZ82" s="403"/>
      <c r="BA82" s="403"/>
      <c r="BB82" s="403"/>
      <c r="BC82" s="403"/>
      <c r="BD82" s="403"/>
      <c r="BE82" s="403"/>
      <c r="BF82" s="403"/>
      <c r="BG82" s="403"/>
      <c r="BH82" s="403"/>
      <c r="BI82" s="403"/>
      <c r="BJ82" s="403"/>
      <c r="BK82" s="403"/>
      <c r="BL82" s="403"/>
      <c r="BM82" s="403"/>
      <c r="BN82" s="403"/>
      <c r="BO82" s="403"/>
      <c r="BP82" s="403"/>
      <c r="BQ82" s="403"/>
      <c r="BR82" s="403"/>
      <c r="BS82" s="403"/>
      <c r="BT82" s="403"/>
      <c r="BU82" s="403"/>
      <c r="BV82" s="403"/>
      <c r="BW82" s="403"/>
      <c r="BX82" s="403"/>
      <c r="BY82" s="403"/>
      <c r="BZ82" s="403"/>
      <c r="CA82" s="403"/>
      <c r="CB82" s="403"/>
      <c r="CC82" s="403"/>
      <c r="CD82" s="403"/>
      <c r="CL82" s="1514"/>
    </row>
    <row r="83" spans="1:90" ht="63" customHeight="1">
      <c r="A83" s="400"/>
      <c r="B83" s="399"/>
      <c r="C83" s="403"/>
      <c r="D83" s="404"/>
      <c r="E83" s="401"/>
      <c r="F83" s="401"/>
      <c r="G83" s="401"/>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401"/>
      <c r="AL83" s="401"/>
      <c r="AM83" s="401"/>
      <c r="AN83" s="401"/>
      <c r="AO83" s="401"/>
      <c r="AP83" s="401"/>
      <c r="AQ83" s="401"/>
      <c r="AR83" s="401"/>
      <c r="AS83" s="401"/>
      <c r="AT83" s="401"/>
      <c r="AU83" s="401"/>
      <c r="AV83" s="401"/>
      <c r="AW83" s="401"/>
      <c r="AX83" s="403"/>
      <c r="AY83" s="403"/>
      <c r="AZ83" s="403"/>
      <c r="BA83" s="403"/>
      <c r="BB83" s="403"/>
      <c r="BC83" s="403"/>
      <c r="BD83" s="403"/>
      <c r="BE83" s="403"/>
      <c r="BF83" s="403"/>
      <c r="BG83" s="403"/>
      <c r="BH83" s="403"/>
      <c r="BI83" s="403"/>
      <c r="BJ83" s="403"/>
      <c r="BK83" s="403"/>
      <c r="BL83" s="403"/>
      <c r="BM83" s="403"/>
      <c r="BN83" s="403"/>
      <c r="BO83" s="403"/>
      <c r="BP83" s="403"/>
      <c r="BQ83" s="403"/>
      <c r="BR83" s="403"/>
      <c r="BS83" s="403"/>
      <c r="BT83" s="403"/>
      <c r="BU83" s="403"/>
      <c r="BV83" s="403"/>
      <c r="BW83" s="403"/>
      <c r="BX83" s="403"/>
      <c r="BY83" s="403"/>
      <c r="BZ83" s="403"/>
      <c r="CA83" s="403"/>
      <c r="CB83" s="403"/>
      <c r="CC83" s="403"/>
      <c r="CD83" s="403"/>
      <c r="CL83" s="1514"/>
    </row>
    <row r="84" spans="1:90" ht="63" customHeight="1">
      <c r="A84" s="400"/>
      <c r="B84" s="399"/>
      <c r="C84" s="403"/>
      <c r="D84" s="404"/>
      <c r="E84" s="401"/>
      <c r="F84" s="401"/>
      <c r="G84" s="401"/>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401"/>
      <c r="AL84" s="401"/>
      <c r="AM84" s="401"/>
      <c r="AN84" s="401"/>
      <c r="AO84" s="401"/>
      <c r="AP84" s="401"/>
      <c r="AQ84" s="401"/>
      <c r="AR84" s="401"/>
      <c r="AS84" s="401"/>
      <c r="AT84" s="401"/>
      <c r="AU84" s="401"/>
      <c r="AV84" s="401"/>
      <c r="AW84" s="401"/>
      <c r="AX84" s="403"/>
      <c r="AY84" s="403"/>
      <c r="AZ84" s="403"/>
      <c r="BA84" s="403"/>
      <c r="BB84" s="403"/>
      <c r="BC84" s="403"/>
      <c r="BD84" s="403"/>
      <c r="BE84" s="403"/>
      <c r="BF84" s="403"/>
      <c r="BG84" s="403"/>
      <c r="BH84" s="403"/>
      <c r="BI84" s="403"/>
      <c r="BJ84" s="403"/>
      <c r="BK84" s="403"/>
      <c r="BL84" s="403"/>
      <c r="BM84" s="403"/>
      <c r="BN84" s="403"/>
      <c r="BO84" s="403"/>
      <c r="BP84" s="403"/>
      <c r="BQ84" s="403"/>
      <c r="BR84" s="403"/>
      <c r="BS84" s="403"/>
      <c r="BT84" s="403"/>
      <c r="BU84" s="403"/>
      <c r="BV84" s="403"/>
      <c r="BW84" s="403"/>
      <c r="BX84" s="403"/>
      <c r="BY84" s="403"/>
      <c r="BZ84" s="403"/>
      <c r="CA84" s="403"/>
      <c r="CB84" s="403"/>
      <c r="CC84" s="403"/>
      <c r="CD84" s="403"/>
      <c r="CL84" s="1514"/>
    </row>
    <row r="85" spans="1:90" ht="63" customHeight="1">
      <c r="A85" s="400"/>
      <c r="B85" s="399"/>
      <c r="C85" s="403"/>
      <c r="D85" s="404"/>
      <c r="E85" s="401"/>
      <c r="F85" s="401"/>
      <c r="G85" s="401"/>
      <c r="H85" s="401"/>
      <c r="I85" s="401"/>
      <c r="J85" s="401"/>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401"/>
      <c r="AL85" s="401"/>
      <c r="AM85" s="401"/>
      <c r="AN85" s="401"/>
      <c r="AO85" s="401"/>
      <c r="AP85" s="401"/>
      <c r="AQ85" s="401"/>
      <c r="AR85" s="401"/>
      <c r="AS85" s="401"/>
      <c r="AT85" s="401"/>
      <c r="AU85" s="401"/>
      <c r="AV85" s="401"/>
      <c r="AW85" s="401"/>
      <c r="AX85" s="403"/>
      <c r="AY85" s="403"/>
      <c r="AZ85" s="403"/>
      <c r="BA85" s="403"/>
      <c r="BB85" s="403"/>
      <c r="BC85" s="403"/>
      <c r="BD85" s="403"/>
      <c r="BE85" s="403"/>
      <c r="BF85" s="403"/>
      <c r="BG85" s="403"/>
      <c r="BH85" s="403"/>
      <c r="BI85" s="403"/>
      <c r="BJ85" s="403"/>
      <c r="BK85" s="403"/>
      <c r="BL85" s="403"/>
      <c r="BM85" s="403"/>
      <c r="BN85" s="403"/>
      <c r="BO85" s="403"/>
      <c r="BP85" s="403"/>
      <c r="BQ85" s="403"/>
      <c r="BR85" s="403"/>
      <c r="BS85" s="403"/>
      <c r="BT85" s="403"/>
      <c r="BU85" s="403"/>
      <c r="BV85" s="403"/>
      <c r="BW85" s="403"/>
      <c r="BX85" s="403"/>
      <c r="BY85" s="403"/>
      <c r="BZ85" s="403"/>
      <c r="CA85" s="403"/>
      <c r="CB85" s="403"/>
      <c r="CC85" s="403"/>
      <c r="CD85" s="403"/>
      <c r="CL85" s="1514"/>
    </row>
    <row r="86" spans="1:90" ht="63" customHeight="1">
      <c r="A86" s="400"/>
      <c r="B86" s="399"/>
      <c r="C86" s="403"/>
      <c r="D86" s="404"/>
      <c r="E86" s="401"/>
      <c r="F86" s="401"/>
      <c r="G86" s="401"/>
      <c r="H86" s="401"/>
      <c r="I86" s="401"/>
      <c r="J86" s="401"/>
      <c r="K86" s="401"/>
      <c r="L86" s="401"/>
      <c r="M86" s="401"/>
      <c r="N86" s="401"/>
      <c r="O86" s="401"/>
      <c r="P86" s="401"/>
      <c r="Q86" s="401"/>
      <c r="R86" s="401"/>
      <c r="S86" s="401"/>
      <c r="T86" s="401"/>
      <c r="U86" s="401"/>
      <c r="V86" s="401"/>
      <c r="W86" s="401"/>
      <c r="X86" s="401"/>
      <c r="Y86" s="401"/>
      <c r="Z86" s="401"/>
      <c r="AA86" s="401"/>
      <c r="AB86" s="401"/>
      <c r="AC86" s="401"/>
      <c r="AD86" s="401"/>
      <c r="AE86" s="401"/>
      <c r="AF86" s="401"/>
      <c r="AG86" s="401"/>
      <c r="AH86" s="401"/>
      <c r="AI86" s="401"/>
      <c r="AJ86" s="401"/>
      <c r="AK86" s="401"/>
      <c r="AL86" s="401"/>
      <c r="AM86" s="401"/>
      <c r="AN86" s="401"/>
      <c r="AO86" s="401"/>
      <c r="AP86" s="401"/>
      <c r="AQ86" s="401"/>
      <c r="AR86" s="401"/>
      <c r="AS86" s="401"/>
      <c r="AT86" s="401"/>
      <c r="AU86" s="401"/>
      <c r="AV86" s="401"/>
      <c r="AW86" s="401"/>
      <c r="AX86" s="403"/>
      <c r="AY86" s="403"/>
      <c r="AZ86" s="403"/>
      <c r="BA86" s="403"/>
      <c r="BB86" s="403"/>
      <c r="BC86" s="403"/>
      <c r="BD86" s="403"/>
      <c r="BE86" s="403"/>
      <c r="BF86" s="403"/>
      <c r="BG86" s="403"/>
      <c r="BH86" s="403"/>
      <c r="BI86" s="403"/>
      <c r="BJ86" s="403"/>
      <c r="BK86" s="403"/>
      <c r="BL86" s="403"/>
      <c r="BM86" s="403"/>
      <c r="BN86" s="403"/>
      <c r="BO86" s="403"/>
      <c r="BP86" s="403"/>
      <c r="BQ86" s="403"/>
      <c r="BR86" s="403"/>
      <c r="BS86" s="403"/>
      <c r="BT86" s="403"/>
      <c r="BU86" s="403"/>
      <c r="BV86" s="403"/>
      <c r="BW86" s="403"/>
      <c r="BX86" s="403"/>
      <c r="BY86" s="403"/>
      <c r="BZ86" s="403"/>
      <c r="CA86" s="403"/>
      <c r="CB86" s="403"/>
      <c r="CC86" s="403"/>
      <c r="CD86" s="403"/>
      <c r="CL86" s="1514"/>
    </row>
    <row r="87" spans="1:90" ht="63" customHeight="1">
      <c r="A87" s="400"/>
      <c r="B87" s="399"/>
      <c r="C87" s="403"/>
      <c r="D87" s="404"/>
      <c r="E87" s="401"/>
      <c r="F87" s="401"/>
      <c r="G87" s="401"/>
      <c r="H87" s="401"/>
      <c r="I87" s="401"/>
      <c r="J87" s="401"/>
      <c r="K87" s="401"/>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K87" s="401"/>
      <c r="AL87" s="401"/>
      <c r="AM87" s="401"/>
      <c r="AN87" s="401"/>
      <c r="AO87" s="401"/>
      <c r="AP87" s="401"/>
      <c r="AQ87" s="401"/>
      <c r="AR87" s="401"/>
      <c r="AS87" s="401"/>
      <c r="AT87" s="401"/>
      <c r="AU87" s="401"/>
      <c r="AV87" s="401"/>
      <c r="AW87" s="401"/>
      <c r="AX87" s="403"/>
      <c r="AY87" s="403"/>
      <c r="AZ87" s="403"/>
      <c r="BA87" s="403"/>
      <c r="BB87" s="403"/>
      <c r="BC87" s="403"/>
      <c r="BD87" s="403"/>
      <c r="BE87" s="403"/>
      <c r="BF87" s="403"/>
      <c r="BG87" s="403"/>
      <c r="BH87" s="403"/>
      <c r="BI87" s="403"/>
      <c r="BJ87" s="403"/>
      <c r="BK87" s="403"/>
      <c r="BL87" s="403"/>
      <c r="BM87" s="403"/>
      <c r="BN87" s="403"/>
      <c r="BO87" s="403"/>
      <c r="BP87" s="403"/>
      <c r="BQ87" s="403"/>
      <c r="BR87" s="403"/>
      <c r="BS87" s="403"/>
      <c r="BT87" s="403"/>
      <c r="BU87" s="403"/>
      <c r="BV87" s="403"/>
      <c r="BW87" s="403"/>
      <c r="BX87" s="403"/>
      <c r="BY87" s="403"/>
      <c r="BZ87" s="403"/>
      <c r="CA87" s="403"/>
      <c r="CB87" s="403"/>
      <c r="CC87" s="403"/>
      <c r="CD87" s="403"/>
      <c r="CL87" s="1514"/>
    </row>
    <row r="88" spans="1:90" ht="63" customHeight="1">
      <c r="A88" s="400"/>
      <c r="B88" s="399"/>
      <c r="C88" s="403"/>
      <c r="D88" s="404"/>
      <c r="E88" s="401"/>
      <c r="F88" s="401"/>
      <c r="G88" s="401"/>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401"/>
      <c r="AL88" s="401"/>
      <c r="AM88" s="401"/>
      <c r="AN88" s="401"/>
      <c r="AO88" s="401"/>
      <c r="AP88" s="401"/>
      <c r="AQ88" s="401"/>
      <c r="AR88" s="401"/>
      <c r="AS88" s="401"/>
      <c r="AT88" s="401"/>
      <c r="AU88" s="401"/>
      <c r="AV88" s="401"/>
      <c r="AW88" s="401"/>
      <c r="AX88" s="403"/>
      <c r="AY88" s="403"/>
      <c r="AZ88" s="403"/>
      <c r="BA88" s="403"/>
      <c r="BB88" s="403"/>
      <c r="BC88" s="403"/>
      <c r="BD88" s="403"/>
      <c r="BE88" s="403"/>
      <c r="BF88" s="403"/>
      <c r="BG88" s="403"/>
      <c r="BH88" s="403"/>
      <c r="BI88" s="403"/>
      <c r="BJ88" s="403"/>
      <c r="BK88" s="403"/>
      <c r="BL88" s="403"/>
      <c r="BM88" s="403"/>
      <c r="BN88" s="403"/>
      <c r="BO88" s="403"/>
      <c r="BP88" s="403"/>
      <c r="BQ88" s="403"/>
      <c r="BR88" s="403"/>
      <c r="BS88" s="403"/>
      <c r="BT88" s="403"/>
      <c r="BU88" s="403"/>
      <c r="BV88" s="403"/>
      <c r="BW88" s="403"/>
      <c r="BX88" s="403"/>
      <c r="BY88" s="403"/>
      <c r="BZ88" s="403"/>
      <c r="CA88" s="403"/>
      <c r="CB88" s="403"/>
      <c r="CC88" s="403"/>
      <c r="CD88" s="403"/>
      <c r="CL88" s="1514"/>
    </row>
    <row r="89" spans="1:90" ht="63" customHeight="1">
      <c r="A89" s="400"/>
      <c r="B89" s="399"/>
      <c r="C89" s="403"/>
      <c r="D89" s="404"/>
      <c r="E89" s="401"/>
      <c r="F89" s="401"/>
      <c r="G89" s="401"/>
      <c r="H89" s="401"/>
      <c r="I89" s="401"/>
      <c r="J89" s="401"/>
      <c r="K89" s="401"/>
      <c r="L89" s="401"/>
      <c r="M89" s="401"/>
      <c r="N89" s="401"/>
      <c r="O89" s="401"/>
      <c r="P89" s="401"/>
      <c r="Q89" s="401"/>
      <c r="R89" s="401"/>
      <c r="S89" s="401"/>
      <c r="T89" s="401"/>
      <c r="U89" s="401"/>
      <c r="V89" s="401"/>
      <c r="W89" s="401"/>
      <c r="X89" s="401"/>
      <c r="Y89" s="401"/>
      <c r="Z89" s="401"/>
      <c r="AA89" s="401"/>
      <c r="AB89" s="401"/>
      <c r="AC89" s="401"/>
      <c r="AD89" s="401"/>
      <c r="AE89" s="401"/>
      <c r="AF89" s="401"/>
      <c r="AG89" s="401"/>
      <c r="AH89" s="401"/>
      <c r="AI89" s="401"/>
      <c r="AJ89" s="401"/>
      <c r="AK89" s="401"/>
      <c r="AL89" s="401"/>
      <c r="AM89" s="401"/>
      <c r="AN89" s="401"/>
      <c r="AO89" s="401"/>
      <c r="AP89" s="401"/>
      <c r="AQ89" s="401"/>
      <c r="AR89" s="401"/>
      <c r="AS89" s="401"/>
      <c r="AT89" s="401"/>
      <c r="AU89" s="401"/>
      <c r="AV89" s="401"/>
      <c r="AW89" s="401"/>
      <c r="AX89" s="403"/>
      <c r="AY89" s="403"/>
      <c r="AZ89" s="403"/>
      <c r="BA89" s="403"/>
      <c r="BB89" s="403"/>
      <c r="BC89" s="403"/>
      <c r="BD89" s="403"/>
      <c r="BE89" s="403"/>
      <c r="BF89" s="403"/>
      <c r="BG89" s="403"/>
      <c r="BH89" s="403"/>
      <c r="BI89" s="403"/>
      <c r="BJ89" s="403"/>
      <c r="BK89" s="403"/>
      <c r="BL89" s="403"/>
      <c r="BM89" s="403"/>
      <c r="BN89" s="403"/>
      <c r="BO89" s="403"/>
      <c r="BP89" s="403"/>
      <c r="BQ89" s="403"/>
      <c r="BR89" s="403"/>
      <c r="BS89" s="403"/>
      <c r="BT89" s="403"/>
      <c r="BU89" s="403"/>
      <c r="BV89" s="403"/>
      <c r="BW89" s="403"/>
      <c r="BX89" s="403"/>
      <c r="BY89" s="403"/>
      <c r="BZ89" s="403"/>
      <c r="CA89" s="403"/>
      <c r="CB89" s="403"/>
      <c r="CC89" s="403"/>
      <c r="CD89" s="403"/>
      <c r="CL89" s="1514"/>
    </row>
    <row r="90" spans="1:90" ht="63" customHeight="1">
      <c r="A90" s="400"/>
      <c r="B90" s="399"/>
      <c r="C90" s="403"/>
      <c r="D90" s="404"/>
      <c r="E90" s="401"/>
      <c r="F90" s="401"/>
      <c r="G90" s="401"/>
      <c r="H90" s="401"/>
      <c r="I90" s="401"/>
      <c r="J90" s="401"/>
      <c r="K90" s="401"/>
      <c r="L90" s="401"/>
      <c r="M90" s="401"/>
      <c r="N90" s="401"/>
      <c r="O90" s="401"/>
      <c r="P90" s="401"/>
      <c r="Q90" s="401"/>
      <c r="R90" s="401"/>
      <c r="S90" s="401"/>
      <c r="T90" s="401"/>
      <c r="U90" s="401"/>
      <c r="V90" s="401"/>
      <c r="W90" s="401"/>
      <c r="X90" s="401"/>
      <c r="Y90" s="401"/>
      <c r="Z90" s="401"/>
      <c r="AA90" s="401"/>
      <c r="AB90" s="401"/>
      <c r="AC90" s="401"/>
      <c r="AD90" s="401"/>
      <c r="AE90" s="401"/>
      <c r="AF90" s="401"/>
      <c r="AG90" s="401"/>
      <c r="AH90" s="401"/>
      <c r="AI90" s="401"/>
      <c r="AJ90" s="401"/>
      <c r="AK90" s="401"/>
      <c r="AL90" s="401"/>
      <c r="AM90" s="401"/>
      <c r="AN90" s="401"/>
      <c r="AO90" s="401"/>
      <c r="AP90" s="401"/>
      <c r="AQ90" s="401"/>
      <c r="AR90" s="401"/>
      <c r="AS90" s="401"/>
      <c r="AT90" s="401"/>
      <c r="AU90" s="401"/>
      <c r="AV90" s="401"/>
      <c r="AW90" s="401"/>
      <c r="AX90" s="403"/>
      <c r="AY90" s="403"/>
      <c r="AZ90" s="403"/>
      <c r="BA90" s="403"/>
      <c r="BB90" s="403"/>
      <c r="BC90" s="403"/>
      <c r="BD90" s="403"/>
      <c r="BE90" s="403"/>
      <c r="BF90" s="403"/>
      <c r="BG90" s="403"/>
      <c r="BH90" s="403"/>
      <c r="BI90" s="403"/>
      <c r="BJ90" s="403"/>
      <c r="BK90" s="403"/>
      <c r="BL90" s="403"/>
      <c r="BM90" s="403"/>
      <c r="BN90" s="403"/>
      <c r="BO90" s="403"/>
      <c r="BP90" s="403"/>
      <c r="BQ90" s="403"/>
      <c r="BR90" s="403"/>
      <c r="BS90" s="403"/>
      <c r="BT90" s="403"/>
      <c r="BU90" s="403"/>
      <c r="BV90" s="403"/>
      <c r="BW90" s="403"/>
      <c r="BX90" s="403"/>
      <c r="BY90" s="403"/>
      <c r="BZ90" s="403"/>
      <c r="CA90" s="403"/>
      <c r="CB90" s="403"/>
      <c r="CC90" s="403"/>
      <c r="CD90" s="403"/>
      <c r="CL90" s="1514"/>
    </row>
    <row r="91" spans="1:90" ht="63" customHeight="1">
      <c r="A91" s="400"/>
      <c r="B91" s="399"/>
      <c r="C91" s="403"/>
      <c r="D91" s="404"/>
      <c r="E91" s="401"/>
      <c r="F91" s="401"/>
      <c r="G91" s="401"/>
      <c r="H91" s="401"/>
      <c r="I91" s="401"/>
      <c r="J91" s="401"/>
      <c r="K91" s="401"/>
      <c r="L91" s="401"/>
      <c r="M91" s="401"/>
      <c r="N91" s="401"/>
      <c r="O91" s="401"/>
      <c r="P91" s="401"/>
      <c r="Q91" s="401"/>
      <c r="R91" s="401"/>
      <c r="S91" s="401"/>
      <c r="T91" s="401"/>
      <c r="U91" s="401"/>
      <c r="V91" s="401"/>
      <c r="W91" s="401"/>
      <c r="X91" s="401"/>
      <c r="Y91" s="401"/>
      <c r="Z91" s="401"/>
      <c r="AA91" s="401"/>
      <c r="AB91" s="401"/>
      <c r="AC91" s="401"/>
      <c r="AD91" s="401"/>
      <c r="AE91" s="401"/>
      <c r="AF91" s="401"/>
      <c r="AG91" s="401"/>
      <c r="AH91" s="401"/>
      <c r="AI91" s="401"/>
      <c r="AJ91" s="401"/>
      <c r="AK91" s="401"/>
      <c r="AL91" s="401"/>
      <c r="AM91" s="401"/>
      <c r="AN91" s="401"/>
      <c r="AO91" s="401"/>
      <c r="AP91" s="401"/>
      <c r="AQ91" s="401"/>
      <c r="AR91" s="401"/>
      <c r="AS91" s="401"/>
      <c r="AT91" s="401"/>
      <c r="AU91" s="401"/>
      <c r="AV91" s="401"/>
      <c r="AW91" s="401"/>
      <c r="AX91" s="403"/>
      <c r="AY91" s="403"/>
      <c r="AZ91" s="403"/>
      <c r="BA91" s="403"/>
      <c r="BB91" s="403"/>
      <c r="BC91" s="403"/>
      <c r="BD91" s="403"/>
      <c r="BE91" s="403"/>
      <c r="BF91" s="403"/>
      <c r="BG91" s="403"/>
      <c r="BH91" s="403"/>
      <c r="BI91" s="403"/>
      <c r="BJ91" s="403"/>
      <c r="BK91" s="403"/>
      <c r="BL91" s="403"/>
      <c r="BM91" s="403"/>
      <c r="BN91" s="403"/>
      <c r="BO91" s="403"/>
      <c r="BP91" s="403"/>
      <c r="BQ91" s="403"/>
      <c r="BR91" s="403"/>
      <c r="BS91" s="403"/>
      <c r="BT91" s="403"/>
      <c r="BU91" s="403"/>
      <c r="BV91" s="403"/>
      <c r="BW91" s="403"/>
      <c r="BX91" s="403"/>
      <c r="BY91" s="403"/>
      <c r="BZ91" s="403"/>
      <c r="CA91" s="403"/>
      <c r="CB91" s="403"/>
      <c r="CC91" s="403"/>
      <c r="CD91" s="403"/>
      <c r="CL91" s="1514"/>
    </row>
    <row r="92" spans="1:90" ht="63" customHeight="1">
      <c r="A92" s="400"/>
      <c r="B92" s="399"/>
      <c r="C92" s="403"/>
      <c r="D92" s="404"/>
      <c r="E92" s="401"/>
      <c r="F92" s="401"/>
      <c r="G92" s="401"/>
      <c r="H92" s="401"/>
      <c r="I92" s="401"/>
      <c r="J92" s="401"/>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401"/>
      <c r="AL92" s="401"/>
      <c r="AM92" s="401"/>
      <c r="AN92" s="401"/>
      <c r="AO92" s="401"/>
      <c r="AP92" s="401"/>
      <c r="AQ92" s="401"/>
      <c r="AR92" s="401"/>
      <c r="AS92" s="401"/>
      <c r="AT92" s="401"/>
      <c r="AU92" s="401"/>
      <c r="AV92" s="401"/>
      <c r="AW92" s="401"/>
      <c r="AX92" s="403"/>
      <c r="AY92" s="403"/>
      <c r="AZ92" s="403"/>
      <c r="BA92" s="403"/>
      <c r="BB92" s="403"/>
      <c r="BC92" s="403"/>
      <c r="BD92" s="403"/>
      <c r="BE92" s="403"/>
      <c r="BF92" s="403"/>
      <c r="BG92" s="403"/>
      <c r="BH92" s="403"/>
      <c r="BI92" s="403"/>
      <c r="BJ92" s="403"/>
      <c r="BK92" s="403"/>
      <c r="BL92" s="403"/>
      <c r="BM92" s="403"/>
      <c r="BN92" s="403"/>
      <c r="BO92" s="403"/>
      <c r="BP92" s="403"/>
      <c r="BQ92" s="403"/>
      <c r="BR92" s="403"/>
      <c r="BS92" s="403"/>
      <c r="BT92" s="403"/>
      <c r="BU92" s="403"/>
      <c r="BV92" s="403"/>
      <c r="BW92" s="403"/>
      <c r="BX92" s="403"/>
      <c r="BY92" s="403"/>
      <c r="BZ92" s="403"/>
      <c r="CA92" s="403"/>
      <c r="CB92" s="403"/>
      <c r="CC92" s="403"/>
      <c r="CD92" s="403"/>
      <c r="CL92" s="1514"/>
    </row>
    <row r="93" spans="1:90" ht="63" customHeight="1">
      <c r="A93" s="400"/>
      <c r="B93" s="399"/>
      <c r="C93" s="403"/>
      <c r="D93" s="404"/>
      <c r="E93" s="401"/>
      <c r="F93" s="401"/>
      <c r="G93" s="401"/>
      <c r="H93" s="401"/>
      <c r="I93" s="401"/>
      <c r="J93" s="401"/>
      <c r="K93" s="401"/>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K93" s="401"/>
      <c r="AL93" s="401"/>
      <c r="AM93" s="401"/>
      <c r="AN93" s="401"/>
      <c r="AO93" s="401"/>
      <c r="AP93" s="401"/>
      <c r="AQ93" s="401"/>
      <c r="AR93" s="401"/>
      <c r="AS93" s="401"/>
      <c r="AT93" s="401"/>
      <c r="AU93" s="401"/>
      <c r="AV93" s="401"/>
      <c r="AW93" s="401"/>
      <c r="AX93" s="403"/>
      <c r="AY93" s="403"/>
      <c r="AZ93" s="403"/>
      <c r="BA93" s="403"/>
      <c r="BB93" s="403"/>
      <c r="BC93" s="403"/>
      <c r="BD93" s="403"/>
      <c r="BE93" s="403"/>
      <c r="BF93" s="403"/>
      <c r="BG93" s="403"/>
      <c r="BH93" s="403"/>
      <c r="BI93" s="403"/>
      <c r="BJ93" s="403"/>
      <c r="BK93" s="403"/>
      <c r="BL93" s="403"/>
      <c r="BM93" s="403"/>
      <c r="BN93" s="403"/>
      <c r="BO93" s="403"/>
      <c r="BP93" s="403"/>
      <c r="BQ93" s="403"/>
      <c r="BR93" s="403"/>
      <c r="BS93" s="403"/>
      <c r="BT93" s="403"/>
      <c r="BU93" s="403"/>
      <c r="BV93" s="403"/>
      <c r="BW93" s="403"/>
      <c r="BX93" s="403"/>
      <c r="BY93" s="403"/>
      <c r="BZ93" s="403"/>
      <c r="CA93" s="403"/>
      <c r="CB93" s="403"/>
      <c r="CC93" s="403"/>
      <c r="CD93" s="403"/>
      <c r="CL93" s="1514"/>
    </row>
    <row r="94" spans="1:90" ht="63" customHeight="1">
      <c r="A94" s="400"/>
      <c r="B94" s="399"/>
      <c r="C94" s="403"/>
      <c r="D94" s="404"/>
      <c r="E94" s="401"/>
      <c r="F94" s="401"/>
      <c r="G94" s="401"/>
      <c r="H94" s="401"/>
      <c r="I94" s="401"/>
      <c r="J94" s="401"/>
      <c r="K94" s="401"/>
      <c r="L94" s="401"/>
      <c r="M94" s="401"/>
      <c r="N94" s="401"/>
      <c r="O94" s="401"/>
      <c r="P94" s="401"/>
      <c r="Q94" s="401"/>
      <c r="R94" s="401"/>
      <c r="S94" s="401"/>
      <c r="T94" s="401"/>
      <c r="U94" s="401"/>
      <c r="V94" s="401"/>
      <c r="W94" s="401"/>
      <c r="X94" s="401"/>
      <c r="Y94" s="401"/>
      <c r="Z94" s="401"/>
      <c r="AA94" s="401"/>
      <c r="AB94" s="401"/>
      <c r="AC94" s="401"/>
      <c r="AD94" s="401"/>
      <c r="AE94" s="401"/>
      <c r="AF94" s="401"/>
      <c r="AG94" s="401"/>
      <c r="AH94" s="401"/>
      <c r="AI94" s="401"/>
      <c r="AJ94" s="401"/>
      <c r="AK94" s="401"/>
      <c r="AL94" s="401"/>
      <c r="AM94" s="401"/>
      <c r="AN94" s="401"/>
      <c r="AO94" s="401"/>
      <c r="AP94" s="401"/>
      <c r="AQ94" s="401"/>
      <c r="AR94" s="401"/>
      <c r="AS94" s="401"/>
      <c r="AT94" s="401"/>
      <c r="AU94" s="401"/>
      <c r="AV94" s="401"/>
      <c r="AW94" s="401"/>
      <c r="AX94" s="403"/>
      <c r="AY94" s="403"/>
      <c r="AZ94" s="403"/>
      <c r="BA94" s="403"/>
      <c r="BB94" s="403"/>
      <c r="BC94" s="403"/>
      <c r="BD94" s="403"/>
      <c r="BE94" s="403"/>
      <c r="BF94" s="403"/>
      <c r="BG94" s="403"/>
      <c r="BH94" s="403"/>
      <c r="BI94" s="403"/>
      <c r="BJ94" s="403"/>
      <c r="BK94" s="403"/>
      <c r="BL94" s="403"/>
      <c r="BM94" s="403"/>
      <c r="BN94" s="403"/>
      <c r="BO94" s="403"/>
      <c r="BP94" s="403"/>
      <c r="BQ94" s="403"/>
      <c r="BR94" s="403"/>
      <c r="BS94" s="403"/>
      <c r="BT94" s="403"/>
      <c r="BU94" s="403"/>
      <c r="BV94" s="403"/>
      <c r="BW94" s="403"/>
      <c r="BX94" s="403"/>
      <c r="BY94" s="403"/>
      <c r="BZ94" s="403"/>
      <c r="CA94" s="403"/>
      <c r="CB94" s="403"/>
      <c r="CC94" s="403"/>
      <c r="CD94" s="403"/>
      <c r="CL94" s="1514"/>
    </row>
    <row r="95" spans="1:90" ht="63" customHeight="1">
      <c r="A95" s="400"/>
      <c r="B95" s="399"/>
      <c r="C95" s="403"/>
      <c r="D95" s="404"/>
      <c r="E95" s="401"/>
      <c r="F95" s="401"/>
      <c r="G95" s="401"/>
      <c r="H95" s="401"/>
      <c r="I95" s="401"/>
      <c r="J95" s="401"/>
      <c r="K95" s="401"/>
      <c r="L95" s="401"/>
      <c r="M95" s="401"/>
      <c r="N95" s="401"/>
      <c r="O95" s="401"/>
      <c r="P95" s="401"/>
      <c r="Q95" s="401"/>
      <c r="R95" s="401"/>
      <c r="S95" s="401"/>
      <c r="T95" s="401"/>
      <c r="U95" s="401"/>
      <c r="V95" s="401"/>
      <c r="W95" s="401"/>
      <c r="X95" s="401"/>
      <c r="Y95" s="401"/>
      <c r="Z95" s="401"/>
      <c r="AA95" s="401"/>
      <c r="AB95" s="401"/>
      <c r="AC95" s="401"/>
      <c r="AD95" s="401"/>
      <c r="AE95" s="401"/>
      <c r="AF95" s="401"/>
      <c r="AG95" s="401"/>
      <c r="AH95" s="401"/>
      <c r="AI95" s="401"/>
      <c r="AJ95" s="401"/>
      <c r="AK95" s="401"/>
      <c r="AL95" s="401"/>
      <c r="AM95" s="401"/>
      <c r="AN95" s="401"/>
      <c r="AO95" s="401"/>
      <c r="AP95" s="401"/>
      <c r="AQ95" s="401"/>
      <c r="AR95" s="401"/>
      <c r="AS95" s="401"/>
      <c r="AT95" s="401"/>
      <c r="AU95" s="401"/>
      <c r="AV95" s="401"/>
      <c r="AW95" s="401"/>
      <c r="AX95" s="403"/>
      <c r="AY95" s="403"/>
      <c r="AZ95" s="403"/>
      <c r="BA95" s="403"/>
      <c r="BB95" s="403"/>
      <c r="BC95" s="403"/>
      <c r="BD95" s="403"/>
      <c r="BE95" s="403"/>
      <c r="BF95" s="403"/>
      <c r="BG95" s="403"/>
      <c r="BH95" s="403"/>
      <c r="BI95" s="403"/>
      <c r="BJ95" s="403"/>
      <c r="BK95" s="403"/>
      <c r="BL95" s="403"/>
      <c r="BM95" s="403"/>
      <c r="BN95" s="403"/>
      <c r="BO95" s="403"/>
      <c r="BP95" s="403"/>
      <c r="BQ95" s="403"/>
      <c r="BR95" s="403"/>
      <c r="BS95" s="403"/>
      <c r="BT95" s="403"/>
      <c r="BU95" s="403"/>
      <c r="BV95" s="403"/>
      <c r="BW95" s="403"/>
      <c r="BX95" s="403"/>
      <c r="BY95" s="403"/>
      <c r="BZ95" s="403"/>
      <c r="CA95" s="403"/>
      <c r="CB95" s="403"/>
      <c r="CC95" s="403"/>
      <c r="CD95" s="403"/>
      <c r="CL95" s="1514"/>
    </row>
    <row r="96" spans="1:90" ht="63" customHeight="1">
      <c r="A96" s="400"/>
      <c r="B96" s="399"/>
      <c r="C96" s="403"/>
      <c r="D96" s="404"/>
      <c r="E96" s="401"/>
      <c r="F96" s="401"/>
      <c r="G96" s="401"/>
      <c r="H96" s="401"/>
      <c r="I96" s="401"/>
      <c r="J96" s="401"/>
      <c r="K96" s="401"/>
      <c r="L96" s="401"/>
      <c r="M96" s="401"/>
      <c r="N96" s="401"/>
      <c r="O96" s="401"/>
      <c r="P96" s="401"/>
      <c r="Q96" s="401"/>
      <c r="R96" s="401"/>
      <c r="S96" s="401"/>
      <c r="T96" s="401"/>
      <c r="U96" s="401"/>
      <c r="V96" s="401"/>
      <c r="W96" s="401"/>
      <c r="X96" s="401"/>
      <c r="Y96" s="401"/>
      <c r="Z96" s="401"/>
      <c r="AA96" s="401"/>
      <c r="AB96" s="401"/>
      <c r="AC96" s="401"/>
      <c r="AD96" s="401"/>
      <c r="AE96" s="401"/>
      <c r="AF96" s="401"/>
      <c r="AG96" s="401"/>
      <c r="AH96" s="401"/>
      <c r="AI96" s="401"/>
      <c r="AJ96" s="401"/>
      <c r="AK96" s="401"/>
      <c r="AL96" s="401"/>
      <c r="AM96" s="401"/>
      <c r="AN96" s="401"/>
      <c r="AO96" s="401"/>
      <c r="AP96" s="401"/>
      <c r="AQ96" s="401"/>
      <c r="AR96" s="401"/>
      <c r="AS96" s="401"/>
      <c r="AT96" s="401"/>
      <c r="AU96" s="401"/>
      <c r="AV96" s="401"/>
      <c r="AW96" s="401"/>
      <c r="AX96" s="403"/>
      <c r="AY96" s="403"/>
      <c r="AZ96" s="403"/>
      <c r="BA96" s="403"/>
      <c r="BB96" s="403"/>
      <c r="BC96" s="403"/>
      <c r="BD96" s="403"/>
      <c r="BE96" s="403"/>
      <c r="BF96" s="403"/>
      <c r="BG96" s="403"/>
      <c r="BH96" s="403"/>
      <c r="BI96" s="403"/>
      <c r="BJ96" s="403"/>
      <c r="BK96" s="403"/>
      <c r="BL96" s="403"/>
      <c r="BM96" s="403"/>
      <c r="BN96" s="403"/>
      <c r="BO96" s="403"/>
      <c r="BP96" s="403"/>
      <c r="BQ96" s="403"/>
      <c r="BR96" s="403"/>
      <c r="BS96" s="403"/>
      <c r="BT96" s="403"/>
      <c r="BU96" s="403"/>
      <c r="BV96" s="403"/>
      <c r="BW96" s="403"/>
      <c r="BX96" s="403"/>
      <c r="BY96" s="403"/>
      <c r="BZ96" s="403"/>
      <c r="CA96" s="403"/>
      <c r="CB96" s="403"/>
      <c r="CC96" s="403"/>
      <c r="CD96" s="403"/>
      <c r="CL96" s="1514"/>
    </row>
    <row r="97" spans="1:90" ht="63" customHeight="1">
      <c r="A97" s="400"/>
      <c r="B97" s="399"/>
      <c r="C97" s="403"/>
      <c r="D97" s="404"/>
      <c r="E97" s="401"/>
      <c r="F97" s="401"/>
      <c r="G97" s="401"/>
      <c r="H97" s="401"/>
      <c r="I97" s="401"/>
      <c r="J97" s="401"/>
      <c r="K97" s="401"/>
      <c r="L97" s="401"/>
      <c r="M97" s="401"/>
      <c r="N97" s="401"/>
      <c r="O97" s="401"/>
      <c r="P97" s="401"/>
      <c r="Q97" s="401"/>
      <c r="R97" s="401"/>
      <c r="S97" s="401"/>
      <c r="T97" s="401"/>
      <c r="U97" s="401"/>
      <c r="V97" s="401"/>
      <c r="W97" s="401"/>
      <c r="X97" s="401"/>
      <c r="Y97" s="401"/>
      <c r="Z97" s="401"/>
      <c r="AA97" s="401"/>
      <c r="AB97" s="401"/>
      <c r="AC97" s="401"/>
      <c r="AD97" s="401"/>
      <c r="AE97" s="401"/>
      <c r="AF97" s="401"/>
      <c r="AG97" s="401"/>
      <c r="AH97" s="401"/>
      <c r="AI97" s="401"/>
      <c r="AJ97" s="401"/>
      <c r="AK97" s="401"/>
      <c r="AL97" s="401"/>
      <c r="AM97" s="401"/>
      <c r="AN97" s="401"/>
      <c r="AO97" s="401"/>
      <c r="AP97" s="401"/>
      <c r="AQ97" s="401"/>
      <c r="AR97" s="401"/>
      <c r="AS97" s="401"/>
      <c r="AT97" s="401"/>
      <c r="AU97" s="401"/>
      <c r="AV97" s="401"/>
      <c r="AW97" s="401"/>
      <c r="AX97" s="403"/>
      <c r="AY97" s="403"/>
      <c r="AZ97" s="403"/>
      <c r="BA97" s="403"/>
      <c r="BB97" s="403"/>
      <c r="BC97" s="403"/>
      <c r="BD97" s="403"/>
      <c r="BE97" s="403"/>
      <c r="BF97" s="403"/>
      <c r="BG97" s="403"/>
      <c r="BH97" s="403"/>
      <c r="BI97" s="403"/>
      <c r="BJ97" s="403"/>
      <c r="BK97" s="403"/>
      <c r="BL97" s="403"/>
      <c r="BM97" s="403"/>
      <c r="BN97" s="403"/>
      <c r="BO97" s="403"/>
      <c r="BP97" s="403"/>
      <c r="BQ97" s="403"/>
      <c r="BR97" s="403"/>
      <c r="BS97" s="403"/>
      <c r="BT97" s="403"/>
      <c r="BU97" s="403"/>
      <c r="BV97" s="403"/>
      <c r="BW97" s="403"/>
      <c r="BX97" s="403"/>
      <c r="BY97" s="403"/>
      <c r="BZ97" s="403"/>
      <c r="CA97" s="403"/>
      <c r="CB97" s="403"/>
      <c r="CC97" s="403"/>
      <c r="CD97" s="403"/>
      <c r="CL97" s="1514"/>
    </row>
    <row r="98" spans="1:90" ht="63" customHeight="1">
      <c r="A98" s="400"/>
      <c r="B98" s="399"/>
      <c r="C98" s="403"/>
      <c r="D98" s="404"/>
      <c r="E98" s="401"/>
      <c r="F98" s="401"/>
      <c r="G98" s="401"/>
      <c r="H98" s="401"/>
      <c r="I98" s="401"/>
      <c r="J98" s="401"/>
      <c r="K98" s="401"/>
      <c r="L98" s="401"/>
      <c r="M98" s="401"/>
      <c r="N98" s="401"/>
      <c r="O98" s="401"/>
      <c r="P98" s="401"/>
      <c r="Q98" s="401"/>
      <c r="R98" s="401"/>
      <c r="S98" s="401"/>
      <c r="T98" s="401"/>
      <c r="U98" s="401"/>
      <c r="V98" s="401"/>
      <c r="W98" s="401"/>
      <c r="X98" s="401"/>
      <c r="Y98" s="401"/>
      <c r="Z98" s="401"/>
      <c r="AA98" s="401"/>
      <c r="AB98" s="401"/>
      <c r="AC98" s="401"/>
      <c r="AD98" s="401"/>
      <c r="AE98" s="401"/>
      <c r="AF98" s="401"/>
      <c r="AG98" s="401"/>
      <c r="AH98" s="401"/>
      <c r="AI98" s="401"/>
      <c r="AJ98" s="401"/>
      <c r="AK98" s="401"/>
      <c r="AL98" s="401"/>
      <c r="AM98" s="401"/>
      <c r="AN98" s="401"/>
      <c r="AO98" s="401"/>
      <c r="AP98" s="401"/>
      <c r="AQ98" s="401"/>
      <c r="AR98" s="401"/>
      <c r="AS98" s="401"/>
      <c r="AT98" s="401"/>
      <c r="AU98" s="401"/>
      <c r="AV98" s="401"/>
      <c r="AW98" s="401"/>
      <c r="AX98" s="403"/>
      <c r="AY98" s="403"/>
      <c r="AZ98" s="403"/>
      <c r="BA98" s="403"/>
      <c r="BB98" s="403"/>
      <c r="BC98" s="403"/>
      <c r="BD98" s="403"/>
      <c r="BE98" s="403"/>
      <c r="BF98" s="403"/>
      <c r="BG98" s="403"/>
      <c r="BH98" s="403"/>
      <c r="BI98" s="403"/>
      <c r="BJ98" s="403"/>
      <c r="BK98" s="403"/>
      <c r="BL98" s="403"/>
      <c r="BM98" s="403"/>
      <c r="BN98" s="403"/>
      <c r="BO98" s="403"/>
      <c r="BP98" s="403"/>
      <c r="BQ98" s="403"/>
      <c r="BR98" s="403"/>
      <c r="BS98" s="403"/>
      <c r="BT98" s="403"/>
      <c r="BU98" s="403"/>
      <c r="BV98" s="403"/>
      <c r="BW98" s="403"/>
      <c r="BX98" s="403"/>
      <c r="BY98" s="403"/>
      <c r="BZ98" s="403"/>
      <c r="CA98" s="403"/>
      <c r="CB98" s="403"/>
      <c r="CC98" s="403"/>
      <c r="CD98" s="403"/>
      <c r="CL98" s="1514"/>
    </row>
    <row r="99" spans="1:90" ht="63" customHeight="1">
      <c r="A99" s="400"/>
      <c r="B99" s="399"/>
      <c r="C99" s="403"/>
      <c r="D99" s="404"/>
      <c r="E99" s="401"/>
      <c r="F99" s="401"/>
      <c r="G99" s="401"/>
      <c r="H99" s="401"/>
      <c r="I99" s="401"/>
      <c r="J99" s="401"/>
      <c r="K99" s="401"/>
      <c r="L99" s="401"/>
      <c r="M99" s="401"/>
      <c r="N99" s="401"/>
      <c r="O99" s="401"/>
      <c r="P99" s="401"/>
      <c r="Q99" s="401"/>
      <c r="R99" s="401"/>
      <c r="S99" s="401"/>
      <c r="T99" s="401"/>
      <c r="U99" s="401"/>
      <c r="V99" s="401"/>
      <c r="W99" s="401"/>
      <c r="X99" s="401"/>
      <c r="Y99" s="401"/>
      <c r="Z99" s="401"/>
      <c r="AA99" s="401"/>
      <c r="AB99" s="401"/>
      <c r="AC99" s="401"/>
      <c r="AD99" s="401"/>
      <c r="AE99" s="401"/>
      <c r="AF99" s="401"/>
      <c r="AG99" s="401"/>
      <c r="AH99" s="401"/>
      <c r="AI99" s="401"/>
      <c r="AJ99" s="401"/>
      <c r="AK99" s="401"/>
      <c r="AL99" s="401"/>
      <c r="AM99" s="401"/>
      <c r="AN99" s="401"/>
      <c r="AO99" s="401"/>
      <c r="AP99" s="401"/>
      <c r="AQ99" s="401"/>
      <c r="AR99" s="401"/>
      <c r="AS99" s="401"/>
      <c r="AT99" s="401"/>
      <c r="AU99" s="401"/>
      <c r="AV99" s="401"/>
      <c r="AW99" s="401"/>
      <c r="AX99" s="403"/>
      <c r="AY99" s="403"/>
      <c r="AZ99" s="403"/>
      <c r="BA99" s="403"/>
      <c r="BB99" s="403"/>
      <c r="BC99" s="403"/>
      <c r="BD99" s="403"/>
      <c r="BE99" s="403"/>
      <c r="BF99" s="403"/>
      <c r="BG99" s="403"/>
      <c r="BH99" s="403"/>
      <c r="BI99" s="403"/>
      <c r="BJ99" s="403"/>
      <c r="BK99" s="403"/>
      <c r="BL99" s="403"/>
      <c r="BM99" s="403"/>
      <c r="BN99" s="403"/>
      <c r="BO99" s="403"/>
      <c r="BP99" s="403"/>
      <c r="BQ99" s="403"/>
      <c r="BR99" s="403"/>
      <c r="BS99" s="403"/>
      <c r="BT99" s="403"/>
      <c r="BU99" s="403"/>
      <c r="BV99" s="403"/>
      <c r="BW99" s="403"/>
      <c r="BX99" s="403"/>
      <c r="BY99" s="403"/>
      <c r="BZ99" s="403"/>
      <c r="CA99" s="403"/>
      <c r="CB99" s="403"/>
      <c r="CC99" s="403"/>
      <c r="CD99" s="403"/>
      <c r="CL99" s="1514"/>
    </row>
    <row r="100" spans="1:90" ht="63" customHeight="1">
      <c r="A100" s="400"/>
      <c r="B100" s="399"/>
      <c r="C100" s="403"/>
      <c r="D100" s="404"/>
      <c r="E100" s="401"/>
      <c r="F100" s="401"/>
      <c r="G100" s="401"/>
      <c r="H100" s="401"/>
      <c r="I100" s="401"/>
      <c r="J100" s="401"/>
      <c r="K100" s="401"/>
      <c r="L100" s="401"/>
      <c r="M100" s="401"/>
      <c r="N100" s="401"/>
      <c r="O100" s="401"/>
      <c r="P100" s="401"/>
      <c r="Q100" s="401"/>
      <c r="R100" s="401"/>
      <c r="S100" s="401"/>
      <c r="T100" s="401"/>
      <c r="U100" s="401"/>
      <c r="V100" s="401"/>
      <c r="W100" s="401"/>
      <c r="X100" s="401"/>
      <c r="Y100" s="401"/>
      <c r="Z100" s="401"/>
      <c r="AA100" s="401"/>
      <c r="AB100" s="401"/>
      <c r="AC100" s="401"/>
      <c r="AD100" s="401"/>
      <c r="AE100" s="401"/>
      <c r="AF100" s="401"/>
      <c r="AG100" s="401"/>
      <c r="AH100" s="401"/>
      <c r="AI100" s="401"/>
      <c r="AJ100" s="401"/>
      <c r="AK100" s="401"/>
      <c r="AL100" s="401"/>
      <c r="AM100" s="401"/>
      <c r="AN100" s="401"/>
      <c r="AO100" s="401"/>
      <c r="AP100" s="401"/>
      <c r="AQ100" s="401"/>
      <c r="AR100" s="401"/>
      <c r="AS100" s="401"/>
      <c r="AT100" s="401"/>
      <c r="AU100" s="401"/>
      <c r="AV100" s="401"/>
      <c r="AW100" s="401"/>
      <c r="AX100" s="403"/>
      <c r="AY100" s="403"/>
      <c r="AZ100" s="403"/>
      <c r="BA100" s="403"/>
      <c r="BB100" s="403"/>
      <c r="BC100" s="403"/>
      <c r="BD100" s="403"/>
      <c r="BE100" s="403"/>
      <c r="BF100" s="403"/>
      <c r="BG100" s="403"/>
      <c r="BH100" s="403"/>
      <c r="BI100" s="403"/>
      <c r="BJ100" s="403"/>
      <c r="BK100" s="403"/>
      <c r="BL100" s="403"/>
      <c r="BM100" s="403"/>
      <c r="BN100" s="403"/>
      <c r="BO100" s="403"/>
      <c r="BP100" s="403"/>
      <c r="BQ100" s="403"/>
      <c r="BR100" s="403"/>
      <c r="BS100" s="403"/>
      <c r="BT100" s="403"/>
      <c r="BU100" s="403"/>
      <c r="BV100" s="403"/>
      <c r="BW100" s="403"/>
      <c r="BX100" s="403"/>
      <c r="BY100" s="403"/>
      <c r="BZ100" s="403"/>
      <c r="CA100" s="403"/>
      <c r="CB100" s="403"/>
      <c r="CC100" s="403"/>
      <c r="CD100" s="403"/>
      <c r="CL100" s="1514"/>
    </row>
    <row r="101" spans="1:90" ht="63" customHeight="1">
      <c r="A101" s="400"/>
      <c r="B101" s="399"/>
      <c r="C101" s="403"/>
      <c r="D101" s="404"/>
      <c r="E101" s="401"/>
      <c r="F101" s="401"/>
      <c r="G101" s="401"/>
      <c r="H101" s="401"/>
      <c r="I101" s="401"/>
      <c r="J101" s="401"/>
      <c r="K101" s="401"/>
      <c r="L101" s="401"/>
      <c r="M101" s="401"/>
      <c r="N101" s="401"/>
      <c r="O101" s="401"/>
      <c r="P101" s="401"/>
      <c r="Q101" s="401"/>
      <c r="R101" s="401"/>
      <c r="S101" s="401"/>
      <c r="T101" s="401"/>
      <c r="U101" s="401"/>
      <c r="V101" s="401"/>
      <c r="W101" s="401"/>
      <c r="X101" s="401"/>
      <c r="Y101" s="401"/>
      <c r="Z101" s="401"/>
      <c r="AA101" s="401"/>
      <c r="AB101" s="401"/>
      <c r="AC101" s="401"/>
      <c r="AD101" s="401"/>
      <c r="AE101" s="401"/>
      <c r="AF101" s="401"/>
      <c r="AG101" s="401"/>
      <c r="AH101" s="401"/>
      <c r="AI101" s="401"/>
      <c r="AJ101" s="401"/>
      <c r="AK101" s="401"/>
      <c r="AL101" s="401"/>
      <c r="AM101" s="401"/>
      <c r="AN101" s="401"/>
      <c r="AO101" s="401"/>
      <c r="AP101" s="401"/>
      <c r="AQ101" s="401"/>
      <c r="AR101" s="401"/>
      <c r="AS101" s="401"/>
      <c r="AT101" s="401"/>
      <c r="AU101" s="401"/>
      <c r="AV101" s="401"/>
      <c r="AW101" s="401"/>
      <c r="AX101" s="403"/>
      <c r="AY101" s="403"/>
      <c r="AZ101" s="403"/>
      <c r="BA101" s="403"/>
      <c r="BB101" s="403"/>
      <c r="BC101" s="403"/>
      <c r="BD101" s="403"/>
      <c r="BE101" s="403"/>
      <c r="BF101" s="403"/>
      <c r="BG101" s="403"/>
      <c r="BH101" s="403"/>
      <c r="BI101" s="403"/>
      <c r="BJ101" s="403"/>
      <c r="BK101" s="403"/>
      <c r="BL101" s="403"/>
      <c r="BM101" s="403"/>
      <c r="BN101" s="403"/>
      <c r="BO101" s="403"/>
      <c r="BP101" s="403"/>
      <c r="BQ101" s="403"/>
      <c r="BR101" s="403"/>
      <c r="BS101" s="403"/>
      <c r="BT101" s="403"/>
      <c r="BU101" s="403"/>
      <c r="BV101" s="403"/>
      <c r="BW101" s="403"/>
      <c r="BX101" s="403"/>
      <c r="BY101" s="403"/>
      <c r="BZ101" s="403"/>
      <c r="CA101" s="403"/>
      <c r="CB101" s="403"/>
      <c r="CC101" s="403"/>
      <c r="CD101" s="403"/>
      <c r="CL101" s="1514"/>
    </row>
    <row r="102" spans="1:90" ht="63" customHeight="1">
      <c r="A102" s="400"/>
      <c r="B102" s="399"/>
      <c r="C102" s="403"/>
      <c r="D102" s="404"/>
      <c r="E102" s="401"/>
      <c r="F102" s="401"/>
      <c r="G102" s="401"/>
      <c r="H102" s="401"/>
      <c r="I102" s="401"/>
      <c r="J102" s="401"/>
      <c r="K102" s="401"/>
      <c r="L102" s="401"/>
      <c r="M102" s="401"/>
      <c r="N102" s="401"/>
      <c r="O102" s="401"/>
      <c r="P102" s="401"/>
      <c r="Q102" s="401"/>
      <c r="R102" s="401"/>
      <c r="S102" s="401"/>
      <c r="T102" s="401"/>
      <c r="U102" s="401"/>
      <c r="V102" s="401"/>
      <c r="W102" s="401"/>
      <c r="X102" s="401"/>
      <c r="Y102" s="401"/>
      <c r="Z102" s="401"/>
      <c r="AA102" s="401"/>
      <c r="AB102" s="401"/>
      <c r="AC102" s="401"/>
      <c r="AD102" s="401"/>
      <c r="AE102" s="401"/>
      <c r="AF102" s="401"/>
      <c r="AG102" s="401"/>
      <c r="AH102" s="401"/>
      <c r="AI102" s="401"/>
      <c r="AJ102" s="401"/>
      <c r="AK102" s="401"/>
      <c r="AL102" s="401"/>
      <c r="AM102" s="401"/>
      <c r="AN102" s="401"/>
      <c r="AO102" s="401"/>
      <c r="AP102" s="401"/>
      <c r="AQ102" s="401"/>
      <c r="AR102" s="401"/>
      <c r="AS102" s="401"/>
      <c r="AT102" s="401"/>
      <c r="AU102" s="401"/>
      <c r="AV102" s="401"/>
      <c r="AW102" s="401"/>
      <c r="AX102" s="403"/>
      <c r="AY102" s="403"/>
      <c r="AZ102" s="403"/>
      <c r="BA102" s="403"/>
      <c r="BB102" s="403"/>
      <c r="BC102" s="403"/>
      <c r="BD102" s="403"/>
      <c r="BE102" s="403"/>
      <c r="BF102" s="403"/>
      <c r="BG102" s="403"/>
      <c r="BH102" s="403"/>
      <c r="BI102" s="403"/>
      <c r="BJ102" s="403"/>
      <c r="BK102" s="403"/>
      <c r="BL102" s="403"/>
      <c r="BM102" s="403"/>
      <c r="BN102" s="403"/>
      <c r="BO102" s="403"/>
      <c r="BP102" s="403"/>
      <c r="BQ102" s="403"/>
      <c r="BR102" s="403"/>
      <c r="BS102" s="403"/>
      <c r="BT102" s="403"/>
      <c r="BU102" s="403"/>
      <c r="BV102" s="403"/>
      <c r="BW102" s="403"/>
      <c r="BX102" s="403"/>
      <c r="BY102" s="403"/>
      <c r="BZ102" s="403"/>
      <c r="CA102" s="403"/>
      <c r="CB102" s="403"/>
      <c r="CC102" s="403"/>
      <c r="CD102" s="403"/>
      <c r="CL102" s="1514"/>
    </row>
    <row r="103" spans="1:90" ht="63" customHeight="1">
      <c r="A103" s="400"/>
      <c r="B103" s="399"/>
      <c r="C103" s="403"/>
      <c r="D103" s="404"/>
      <c r="E103" s="401"/>
      <c r="F103" s="401"/>
      <c r="G103" s="401"/>
      <c r="H103" s="401"/>
      <c r="I103" s="401"/>
      <c r="J103" s="401"/>
      <c r="K103" s="401"/>
      <c r="L103" s="401"/>
      <c r="M103" s="401"/>
      <c r="N103" s="401"/>
      <c r="O103" s="401"/>
      <c r="P103" s="401"/>
      <c r="Q103" s="401"/>
      <c r="R103" s="401"/>
      <c r="S103" s="401"/>
      <c r="T103" s="401"/>
      <c r="U103" s="401"/>
      <c r="V103" s="401"/>
      <c r="W103" s="401"/>
      <c r="X103" s="401"/>
      <c r="Y103" s="401"/>
      <c r="Z103" s="401"/>
      <c r="AA103" s="401"/>
      <c r="AB103" s="401"/>
      <c r="AC103" s="401"/>
      <c r="AD103" s="401"/>
      <c r="AE103" s="401"/>
      <c r="AF103" s="401"/>
      <c r="AG103" s="401"/>
      <c r="AH103" s="401"/>
      <c r="AI103" s="401"/>
      <c r="AJ103" s="401"/>
      <c r="AK103" s="401"/>
      <c r="AL103" s="401"/>
      <c r="AM103" s="401"/>
      <c r="AN103" s="401"/>
      <c r="AO103" s="401"/>
      <c r="AP103" s="401"/>
      <c r="AQ103" s="401"/>
      <c r="AR103" s="401"/>
      <c r="AS103" s="401"/>
      <c r="AT103" s="401"/>
      <c r="AU103" s="401"/>
      <c r="AV103" s="401"/>
      <c r="AW103" s="401"/>
      <c r="AX103" s="403"/>
      <c r="AY103" s="403"/>
      <c r="AZ103" s="403"/>
      <c r="BA103" s="403"/>
      <c r="BB103" s="403"/>
      <c r="BC103" s="403"/>
      <c r="BD103" s="403"/>
      <c r="BE103" s="403"/>
      <c r="BF103" s="403"/>
      <c r="BG103" s="403"/>
      <c r="BH103" s="403"/>
      <c r="BI103" s="403"/>
      <c r="BJ103" s="403"/>
      <c r="BK103" s="403"/>
      <c r="BL103" s="403"/>
      <c r="BM103" s="403"/>
      <c r="BN103" s="403"/>
      <c r="BO103" s="403"/>
      <c r="BP103" s="403"/>
      <c r="BQ103" s="403"/>
      <c r="BR103" s="403"/>
      <c r="BS103" s="403"/>
      <c r="BT103" s="403"/>
      <c r="BU103" s="403"/>
      <c r="BV103" s="403"/>
      <c r="BW103" s="403"/>
      <c r="BX103" s="403"/>
      <c r="BY103" s="403"/>
      <c r="BZ103" s="403"/>
      <c r="CA103" s="403"/>
      <c r="CB103" s="403"/>
      <c r="CC103" s="403"/>
      <c r="CD103" s="403"/>
      <c r="CL103" s="1514"/>
    </row>
    <row r="104" spans="1:90" ht="63" customHeight="1">
      <c r="A104" s="400"/>
      <c r="B104" s="399"/>
      <c r="C104" s="403"/>
      <c r="D104" s="404"/>
      <c r="E104" s="401"/>
      <c r="F104" s="401"/>
      <c r="G104" s="401"/>
      <c r="H104" s="401"/>
      <c r="I104" s="401"/>
      <c r="J104" s="401"/>
      <c r="K104" s="401"/>
      <c r="L104" s="401"/>
      <c r="M104" s="401"/>
      <c r="N104" s="401"/>
      <c r="O104" s="401"/>
      <c r="P104" s="401"/>
      <c r="Q104" s="401"/>
      <c r="R104" s="401"/>
      <c r="S104" s="401"/>
      <c r="T104" s="401"/>
      <c r="U104" s="401"/>
      <c r="V104" s="401"/>
      <c r="W104" s="401"/>
      <c r="X104" s="401"/>
      <c r="Y104" s="401"/>
      <c r="Z104" s="401"/>
      <c r="AA104" s="401"/>
      <c r="AB104" s="401"/>
      <c r="AC104" s="401"/>
      <c r="AD104" s="401"/>
      <c r="AE104" s="401"/>
      <c r="AF104" s="401"/>
      <c r="AG104" s="401"/>
      <c r="AH104" s="401"/>
      <c r="AI104" s="401"/>
      <c r="AJ104" s="401"/>
      <c r="AK104" s="401"/>
      <c r="AL104" s="401"/>
      <c r="AM104" s="401"/>
      <c r="AN104" s="401"/>
      <c r="AO104" s="401"/>
      <c r="AP104" s="401"/>
      <c r="AQ104" s="401"/>
      <c r="AR104" s="401"/>
      <c r="AS104" s="401"/>
      <c r="AT104" s="401"/>
      <c r="AU104" s="401"/>
      <c r="AV104" s="401"/>
      <c r="AW104" s="401"/>
      <c r="AX104" s="403"/>
      <c r="AY104" s="403"/>
      <c r="AZ104" s="403"/>
      <c r="BA104" s="403"/>
      <c r="BB104" s="403"/>
      <c r="BC104" s="403"/>
      <c r="BD104" s="403"/>
      <c r="BE104" s="403"/>
      <c r="BF104" s="403"/>
      <c r="BG104" s="403"/>
      <c r="BH104" s="403"/>
      <c r="BI104" s="403"/>
      <c r="BJ104" s="403"/>
      <c r="BK104" s="403"/>
      <c r="BL104" s="403"/>
      <c r="BM104" s="403"/>
      <c r="BN104" s="403"/>
      <c r="BO104" s="403"/>
      <c r="BP104" s="403"/>
      <c r="BQ104" s="403"/>
      <c r="BR104" s="403"/>
      <c r="BS104" s="403"/>
      <c r="BT104" s="403"/>
      <c r="BU104" s="403"/>
      <c r="BV104" s="403"/>
      <c r="BW104" s="403"/>
      <c r="BX104" s="403"/>
      <c r="BY104" s="403"/>
      <c r="BZ104" s="403"/>
      <c r="CA104" s="403"/>
      <c r="CB104" s="403"/>
      <c r="CC104" s="403"/>
      <c r="CD104" s="403"/>
      <c r="CL104" s="1514"/>
    </row>
    <row r="105" spans="1:90" ht="63" customHeight="1">
      <c r="A105" s="400"/>
      <c r="B105" s="399"/>
      <c r="C105" s="403"/>
      <c r="D105" s="404"/>
      <c r="E105" s="401"/>
      <c r="F105" s="401"/>
      <c r="G105" s="401"/>
      <c r="H105" s="401"/>
      <c r="I105" s="401"/>
      <c r="J105" s="401"/>
      <c r="K105" s="401"/>
      <c r="L105" s="401"/>
      <c r="M105" s="401"/>
      <c r="N105" s="401"/>
      <c r="O105" s="401"/>
      <c r="P105" s="401"/>
      <c r="Q105" s="401"/>
      <c r="R105" s="401"/>
      <c r="S105" s="401"/>
      <c r="T105" s="401"/>
      <c r="U105" s="401"/>
      <c r="V105" s="401"/>
      <c r="W105" s="401"/>
      <c r="X105" s="401"/>
      <c r="Y105" s="401"/>
      <c r="Z105" s="401"/>
      <c r="AA105" s="401"/>
      <c r="AB105" s="401"/>
      <c r="AC105" s="401"/>
      <c r="AD105" s="401"/>
      <c r="AE105" s="401"/>
      <c r="AF105" s="401"/>
      <c r="AG105" s="401"/>
      <c r="AH105" s="401"/>
      <c r="AI105" s="401"/>
      <c r="AJ105" s="401"/>
      <c r="AK105" s="401"/>
      <c r="AL105" s="401"/>
      <c r="AM105" s="401"/>
      <c r="AN105" s="401"/>
      <c r="AO105" s="401"/>
      <c r="AP105" s="401"/>
      <c r="AQ105" s="401"/>
      <c r="AR105" s="401"/>
      <c r="AS105" s="401"/>
      <c r="AT105" s="401"/>
      <c r="AU105" s="401"/>
      <c r="AV105" s="401"/>
      <c r="AW105" s="401"/>
      <c r="AX105" s="403"/>
      <c r="AY105" s="403"/>
      <c r="AZ105" s="403"/>
      <c r="BA105" s="403"/>
      <c r="BB105" s="403"/>
      <c r="BC105" s="403"/>
      <c r="BD105" s="403"/>
      <c r="BE105" s="403"/>
      <c r="BF105" s="403"/>
      <c r="BG105" s="403"/>
      <c r="BH105" s="403"/>
      <c r="BI105" s="403"/>
      <c r="BJ105" s="403"/>
      <c r="BK105" s="403"/>
      <c r="BL105" s="403"/>
      <c r="BM105" s="403"/>
      <c r="BN105" s="403"/>
      <c r="BO105" s="403"/>
      <c r="BP105" s="403"/>
      <c r="BQ105" s="403"/>
      <c r="BR105" s="403"/>
      <c r="BS105" s="403"/>
      <c r="BT105" s="403"/>
      <c r="BU105" s="403"/>
      <c r="BV105" s="403"/>
      <c r="BW105" s="403"/>
      <c r="BX105" s="403"/>
      <c r="BY105" s="403"/>
      <c r="BZ105" s="403"/>
      <c r="CA105" s="403"/>
      <c r="CB105" s="403"/>
      <c r="CC105" s="403"/>
      <c r="CD105" s="403"/>
      <c r="CL105" s="1514"/>
    </row>
    <row r="106" spans="1:90" ht="63" customHeight="1">
      <c r="A106" s="400"/>
      <c r="B106" s="399"/>
      <c r="C106" s="403"/>
      <c r="D106" s="404"/>
      <c r="E106" s="401"/>
      <c r="F106" s="401"/>
      <c r="G106" s="401"/>
      <c r="H106" s="401"/>
      <c r="I106" s="401"/>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401"/>
      <c r="AM106" s="401"/>
      <c r="AN106" s="401"/>
      <c r="AO106" s="401"/>
      <c r="AP106" s="401"/>
      <c r="AQ106" s="401"/>
      <c r="AR106" s="401"/>
      <c r="AS106" s="401"/>
      <c r="AT106" s="401"/>
      <c r="AU106" s="401"/>
      <c r="AV106" s="401"/>
      <c r="AW106" s="401"/>
      <c r="AX106" s="403"/>
      <c r="AY106" s="403"/>
      <c r="AZ106" s="403"/>
      <c r="BA106" s="403"/>
      <c r="BB106" s="403"/>
      <c r="BC106" s="403"/>
      <c r="BD106" s="403"/>
      <c r="BE106" s="403"/>
      <c r="BF106" s="403"/>
      <c r="BG106" s="403"/>
      <c r="BH106" s="403"/>
      <c r="BI106" s="403"/>
      <c r="BJ106" s="403"/>
      <c r="BK106" s="403"/>
      <c r="BL106" s="403"/>
      <c r="BM106" s="403"/>
      <c r="BN106" s="403"/>
      <c r="BO106" s="403"/>
      <c r="BP106" s="403"/>
      <c r="BQ106" s="403"/>
      <c r="BR106" s="403"/>
      <c r="BS106" s="403"/>
      <c r="BT106" s="403"/>
      <c r="BU106" s="403"/>
      <c r="BV106" s="403"/>
      <c r="BW106" s="403"/>
      <c r="BX106" s="403"/>
      <c r="BY106" s="403"/>
      <c r="BZ106" s="403"/>
      <c r="CA106" s="403"/>
      <c r="CB106" s="403"/>
      <c r="CC106" s="403"/>
      <c r="CD106" s="403"/>
      <c r="CL106" s="1514"/>
    </row>
    <row r="107" spans="1:90" ht="63" customHeight="1">
      <c r="A107" s="400"/>
      <c r="B107" s="399"/>
      <c r="C107" s="403"/>
      <c r="D107" s="404"/>
      <c r="E107" s="401"/>
      <c r="F107" s="401"/>
      <c r="G107" s="401"/>
      <c r="H107" s="401"/>
      <c r="I107" s="401"/>
      <c r="J107" s="401"/>
      <c r="K107" s="401"/>
      <c r="L107" s="401"/>
      <c r="M107" s="401"/>
      <c r="N107" s="401"/>
      <c r="O107" s="401"/>
      <c r="P107" s="401"/>
      <c r="Q107" s="401"/>
      <c r="R107" s="401"/>
      <c r="S107" s="401"/>
      <c r="T107" s="401"/>
      <c r="U107" s="401"/>
      <c r="V107" s="401"/>
      <c r="W107" s="401"/>
      <c r="X107" s="401"/>
      <c r="Y107" s="401"/>
      <c r="Z107" s="401"/>
      <c r="AA107" s="401"/>
      <c r="AB107" s="401"/>
      <c r="AC107" s="401"/>
      <c r="AD107" s="401"/>
      <c r="AE107" s="401"/>
      <c r="AF107" s="401"/>
      <c r="AG107" s="401"/>
      <c r="AH107" s="401"/>
      <c r="AI107" s="401"/>
      <c r="AJ107" s="401"/>
      <c r="AK107" s="401"/>
      <c r="AL107" s="401"/>
      <c r="AM107" s="401"/>
      <c r="AN107" s="401"/>
      <c r="AO107" s="401"/>
      <c r="AP107" s="401"/>
      <c r="AQ107" s="401"/>
      <c r="AR107" s="401"/>
      <c r="AS107" s="401"/>
      <c r="AT107" s="401"/>
      <c r="AU107" s="401"/>
      <c r="AV107" s="401"/>
      <c r="AW107" s="401"/>
      <c r="AX107" s="403"/>
      <c r="AY107" s="403"/>
      <c r="AZ107" s="403"/>
      <c r="BA107" s="403"/>
      <c r="BB107" s="403"/>
      <c r="BC107" s="403"/>
      <c r="BD107" s="403"/>
      <c r="BE107" s="403"/>
      <c r="BF107" s="403"/>
      <c r="BG107" s="403"/>
      <c r="BH107" s="403"/>
      <c r="BI107" s="403"/>
      <c r="BJ107" s="403"/>
      <c r="BK107" s="403"/>
      <c r="BL107" s="403"/>
      <c r="BM107" s="403"/>
      <c r="BN107" s="403"/>
      <c r="BO107" s="403"/>
      <c r="BP107" s="403"/>
      <c r="BQ107" s="403"/>
      <c r="BR107" s="403"/>
      <c r="BS107" s="403"/>
      <c r="BT107" s="403"/>
      <c r="BU107" s="403"/>
      <c r="BV107" s="403"/>
      <c r="BW107" s="403"/>
      <c r="BX107" s="403"/>
      <c r="BY107" s="403"/>
      <c r="BZ107" s="403"/>
      <c r="CA107" s="403"/>
      <c r="CB107" s="403"/>
      <c r="CC107" s="403"/>
      <c r="CD107" s="403"/>
      <c r="CL107" s="1514"/>
    </row>
    <row r="108" spans="1:90" ht="63" customHeight="1">
      <c r="A108" s="400"/>
      <c r="B108" s="399"/>
      <c r="C108" s="403"/>
      <c r="D108" s="404"/>
      <c r="E108" s="401"/>
      <c r="F108" s="401"/>
      <c r="G108" s="401"/>
      <c r="H108" s="401"/>
      <c r="I108" s="401"/>
      <c r="J108" s="401"/>
      <c r="K108" s="401"/>
      <c r="L108" s="401"/>
      <c r="M108" s="401"/>
      <c r="N108" s="401"/>
      <c r="O108" s="401"/>
      <c r="P108" s="401"/>
      <c r="Q108" s="401"/>
      <c r="R108" s="401"/>
      <c r="S108" s="401"/>
      <c r="T108" s="401"/>
      <c r="U108" s="401"/>
      <c r="V108" s="401"/>
      <c r="W108" s="401"/>
      <c r="X108" s="401"/>
      <c r="Y108" s="401"/>
      <c r="Z108" s="401"/>
      <c r="AA108" s="401"/>
      <c r="AB108" s="401"/>
      <c r="AC108" s="401"/>
      <c r="AD108" s="401"/>
      <c r="AE108" s="401"/>
      <c r="AF108" s="401"/>
      <c r="AG108" s="401"/>
      <c r="AH108" s="401"/>
      <c r="AI108" s="401"/>
      <c r="AJ108" s="401"/>
      <c r="AK108" s="401"/>
      <c r="AL108" s="401"/>
      <c r="AM108" s="401"/>
      <c r="AN108" s="401"/>
      <c r="AO108" s="401"/>
      <c r="AP108" s="401"/>
      <c r="AQ108" s="401"/>
      <c r="AR108" s="401"/>
      <c r="AS108" s="401"/>
      <c r="AT108" s="401"/>
      <c r="AU108" s="401"/>
      <c r="AV108" s="401"/>
      <c r="AW108" s="401"/>
      <c r="AX108" s="403"/>
      <c r="AY108" s="403"/>
      <c r="AZ108" s="403"/>
      <c r="BA108" s="403"/>
      <c r="BB108" s="403"/>
      <c r="BC108" s="403"/>
      <c r="BD108" s="403"/>
      <c r="BE108" s="403"/>
      <c r="BF108" s="403"/>
      <c r="BG108" s="403"/>
      <c r="BH108" s="403"/>
      <c r="BI108" s="403"/>
      <c r="BJ108" s="403"/>
      <c r="BK108" s="403"/>
      <c r="BL108" s="403"/>
      <c r="BM108" s="403"/>
      <c r="BN108" s="403"/>
      <c r="BO108" s="403"/>
      <c r="BP108" s="403"/>
      <c r="BQ108" s="403"/>
      <c r="BR108" s="403"/>
      <c r="BS108" s="403"/>
      <c r="BT108" s="403"/>
      <c r="BU108" s="403"/>
      <c r="BV108" s="403"/>
      <c r="BW108" s="403"/>
      <c r="BX108" s="403"/>
      <c r="BY108" s="403"/>
      <c r="BZ108" s="403"/>
      <c r="CA108" s="403"/>
      <c r="CB108" s="403"/>
      <c r="CC108" s="403"/>
      <c r="CD108" s="403"/>
      <c r="CL108" s="1514"/>
    </row>
    <row r="109" spans="1:90" ht="63" customHeight="1">
      <c r="A109" s="400"/>
      <c r="B109" s="399"/>
      <c r="C109" s="403"/>
      <c r="D109" s="404"/>
      <c r="E109" s="401"/>
      <c r="F109" s="401"/>
      <c r="G109" s="401"/>
      <c r="H109" s="401"/>
      <c r="I109" s="401"/>
      <c r="J109" s="401"/>
      <c r="K109" s="401"/>
      <c r="L109" s="401"/>
      <c r="M109" s="401"/>
      <c r="N109" s="401"/>
      <c r="O109" s="401"/>
      <c r="P109" s="401"/>
      <c r="Q109" s="401"/>
      <c r="R109" s="401"/>
      <c r="S109" s="401"/>
      <c r="T109" s="401"/>
      <c r="U109" s="401"/>
      <c r="V109" s="401"/>
      <c r="W109" s="401"/>
      <c r="X109" s="401"/>
      <c r="Y109" s="401"/>
      <c r="Z109" s="401"/>
      <c r="AA109" s="401"/>
      <c r="AB109" s="401"/>
      <c r="AC109" s="401"/>
      <c r="AD109" s="401"/>
      <c r="AE109" s="401"/>
      <c r="AF109" s="401"/>
      <c r="AG109" s="401"/>
      <c r="AH109" s="401"/>
      <c r="AI109" s="401"/>
      <c r="AJ109" s="401"/>
      <c r="AK109" s="401"/>
      <c r="AL109" s="401"/>
      <c r="AM109" s="401"/>
      <c r="AN109" s="401"/>
      <c r="AO109" s="401"/>
      <c r="AP109" s="401"/>
      <c r="AQ109" s="401"/>
      <c r="AR109" s="401"/>
      <c r="AS109" s="401"/>
      <c r="AT109" s="401"/>
      <c r="AU109" s="401"/>
      <c r="AV109" s="401"/>
      <c r="AW109" s="401"/>
      <c r="AX109" s="403"/>
      <c r="AY109" s="403"/>
      <c r="AZ109" s="403"/>
      <c r="BA109" s="403"/>
      <c r="BB109" s="403"/>
      <c r="BC109" s="403"/>
      <c r="BD109" s="403"/>
      <c r="BE109" s="403"/>
      <c r="BF109" s="403"/>
      <c r="BG109" s="403"/>
      <c r="BH109" s="403"/>
      <c r="BI109" s="403"/>
      <c r="BJ109" s="403"/>
      <c r="BK109" s="403"/>
      <c r="BL109" s="403"/>
      <c r="BM109" s="403"/>
      <c r="BN109" s="403"/>
      <c r="BO109" s="403"/>
      <c r="BP109" s="403"/>
      <c r="BQ109" s="403"/>
      <c r="BR109" s="403"/>
      <c r="BS109" s="403"/>
      <c r="BT109" s="403"/>
      <c r="BU109" s="403"/>
      <c r="BV109" s="403"/>
      <c r="BW109" s="403"/>
      <c r="BX109" s="403"/>
      <c r="BY109" s="403"/>
      <c r="BZ109" s="403"/>
      <c r="CA109" s="403"/>
      <c r="CB109" s="403"/>
      <c r="CC109" s="403"/>
      <c r="CD109" s="403"/>
      <c r="CL109" s="1514"/>
    </row>
    <row r="110" spans="1:90" ht="63" customHeight="1">
      <c r="A110" s="400"/>
      <c r="B110" s="399"/>
      <c r="C110" s="403"/>
      <c r="D110" s="404"/>
      <c r="E110" s="401"/>
      <c r="F110" s="401"/>
      <c r="G110" s="401"/>
      <c r="H110" s="401"/>
      <c r="I110" s="401"/>
      <c r="J110" s="401"/>
      <c r="K110" s="401"/>
      <c r="L110" s="401"/>
      <c r="M110" s="401"/>
      <c r="N110" s="401"/>
      <c r="O110" s="401"/>
      <c r="P110" s="401"/>
      <c r="Q110" s="401"/>
      <c r="R110" s="401"/>
      <c r="S110" s="401"/>
      <c r="T110" s="401"/>
      <c r="U110" s="401"/>
      <c r="V110" s="401"/>
      <c r="W110" s="401"/>
      <c r="X110" s="401"/>
      <c r="Y110" s="401"/>
      <c r="Z110" s="401"/>
      <c r="AA110" s="401"/>
      <c r="AB110" s="401"/>
      <c r="AC110" s="401"/>
      <c r="AD110" s="401"/>
      <c r="AE110" s="401"/>
      <c r="AF110" s="401"/>
      <c r="AG110" s="401"/>
      <c r="AH110" s="401"/>
      <c r="AI110" s="401"/>
      <c r="AJ110" s="401"/>
      <c r="AK110" s="401"/>
      <c r="AL110" s="401"/>
      <c r="AM110" s="401"/>
      <c r="AN110" s="401"/>
      <c r="AO110" s="401"/>
      <c r="AP110" s="401"/>
      <c r="AQ110" s="401"/>
      <c r="AR110" s="401"/>
      <c r="AS110" s="401"/>
      <c r="AT110" s="401"/>
      <c r="AU110" s="401"/>
      <c r="AV110" s="401"/>
      <c r="AW110" s="401"/>
      <c r="AX110" s="403"/>
      <c r="AY110" s="403"/>
      <c r="AZ110" s="403"/>
      <c r="BA110" s="403"/>
      <c r="BB110" s="403"/>
      <c r="BC110" s="403"/>
      <c r="BD110" s="403"/>
      <c r="BE110" s="403"/>
      <c r="BF110" s="403"/>
      <c r="BG110" s="403"/>
      <c r="BH110" s="403"/>
      <c r="BI110" s="403"/>
      <c r="BJ110" s="403"/>
      <c r="BK110" s="403"/>
      <c r="BL110" s="403"/>
      <c r="BM110" s="403"/>
      <c r="BN110" s="403"/>
      <c r="BO110" s="403"/>
      <c r="BP110" s="403"/>
      <c r="BQ110" s="403"/>
      <c r="BR110" s="403"/>
      <c r="BS110" s="403"/>
      <c r="BT110" s="403"/>
      <c r="BU110" s="403"/>
      <c r="BV110" s="403"/>
      <c r="BW110" s="403"/>
      <c r="BX110" s="403"/>
      <c r="BY110" s="403"/>
      <c r="BZ110" s="403"/>
      <c r="CA110" s="403"/>
      <c r="CB110" s="403"/>
      <c r="CC110" s="403"/>
      <c r="CD110" s="403"/>
      <c r="CL110" s="1514"/>
    </row>
    <row r="111" spans="1:90" ht="63" customHeight="1">
      <c r="A111" s="400"/>
      <c r="B111" s="399"/>
      <c r="C111" s="403"/>
      <c r="D111" s="404"/>
      <c r="E111" s="401"/>
      <c r="F111" s="401"/>
      <c r="G111" s="401"/>
      <c r="H111" s="401"/>
      <c r="I111" s="401"/>
      <c r="J111" s="401"/>
      <c r="K111" s="401"/>
      <c r="L111" s="401"/>
      <c r="M111" s="401"/>
      <c r="N111" s="401"/>
      <c r="O111" s="401"/>
      <c r="P111" s="401"/>
      <c r="Q111" s="401"/>
      <c r="R111" s="401"/>
      <c r="S111" s="401"/>
      <c r="T111" s="401"/>
      <c r="U111" s="401"/>
      <c r="V111" s="401"/>
      <c r="W111" s="401"/>
      <c r="X111" s="401"/>
      <c r="Y111" s="401"/>
      <c r="Z111" s="401"/>
      <c r="AA111" s="401"/>
      <c r="AB111" s="401"/>
      <c r="AC111" s="401"/>
      <c r="AD111" s="401"/>
      <c r="AE111" s="401"/>
      <c r="AF111" s="401"/>
      <c r="AG111" s="401"/>
      <c r="AH111" s="401"/>
      <c r="AI111" s="401"/>
      <c r="AJ111" s="401"/>
      <c r="AK111" s="401"/>
      <c r="AL111" s="401"/>
      <c r="AM111" s="401"/>
      <c r="AN111" s="401"/>
      <c r="AO111" s="401"/>
      <c r="AP111" s="401"/>
      <c r="AQ111" s="401"/>
      <c r="AR111" s="401"/>
      <c r="AS111" s="401"/>
      <c r="AT111" s="401"/>
      <c r="AU111" s="401"/>
      <c r="AV111" s="401"/>
      <c r="AW111" s="401"/>
      <c r="AX111" s="403"/>
      <c r="AY111" s="403"/>
      <c r="AZ111" s="403"/>
      <c r="BA111" s="403"/>
      <c r="BB111" s="403"/>
      <c r="BC111" s="403"/>
      <c r="BD111" s="403"/>
      <c r="BE111" s="403"/>
      <c r="BF111" s="403"/>
      <c r="BG111" s="403"/>
      <c r="BH111" s="403"/>
      <c r="BI111" s="403"/>
      <c r="BJ111" s="403"/>
      <c r="BK111" s="403"/>
      <c r="BL111" s="403"/>
      <c r="BM111" s="403"/>
      <c r="BN111" s="403"/>
      <c r="BO111" s="403"/>
      <c r="BP111" s="403"/>
      <c r="BQ111" s="403"/>
      <c r="BR111" s="403"/>
      <c r="BS111" s="403"/>
      <c r="BT111" s="403"/>
      <c r="BU111" s="403"/>
      <c r="BV111" s="403"/>
      <c r="BW111" s="403"/>
      <c r="BX111" s="403"/>
      <c r="BY111" s="403"/>
      <c r="BZ111" s="403"/>
      <c r="CA111" s="403"/>
      <c r="CB111" s="403"/>
      <c r="CC111" s="403"/>
      <c r="CD111" s="403"/>
      <c r="CL111" s="1514"/>
    </row>
    <row r="112" spans="1:90" ht="63" customHeight="1">
      <c r="A112" s="400"/>
      <c r="B112" s="399"/>
      <c r="C112" s="403"/>
      <c r="D112" s="404"/>
      <c r="E112" s="401"/>
      <c r="F112" s="401"/>
      <c r="G112" s="401"/>
      <c r="H112" s="401"/>
      <c r="I112" s="401"/>
      <c r="J112" s="401"/>
      <c r="K112" s="401"/>
      <c r="L112" s="401"/>
      <c r="M112" s="401"/>
      <c r="N112" s="401"/>
      <c r="O112" s="401"/>
      <c r="P112" s="401"/>
      <c r="Q112" s="401"/>
      <c r="R112" s="401"/>
      <c r="S112" s="401"/>
      <c r="T112" s="401"/>
      <c r="U112" s="401"/>
      <c r="V112" s="401"/>
      <c r="W112" s="401"/>
      <c r="X112" s="401"/>
      <c r="Y112" s="401"/>
      <c r="Z112" s="401"/>
      <c r="AA112" s="401"/>
      <c r="AB112" s="401"/>
      <c r="AC112" s="401"/>
      <c r="AD112" s="401"/>
      <c r="AE112" s="401"/>
      <c r="AF112" s="401"/>
      <c r="AG112" s="401"/>
      <c r="AH112" s="401"/>
      <c r="AI112" s="401"/>
      <c r="AJ112" s="401"/>
      <c r="AK112" s="401"/>
      <c r="AL112" s="401"/>
      <c r="AM112" s="401"/>
      <c r="AN112" s="401"/>
      <c r="AO112" s="401"/>
      <c r="AP112" s="401"/>
      <c r="AQ112" s="401"/>
      <c r="AR112" s="401"/>
      <c r="AS112" s="401"/>
      <c r="AT112" s="401"/>
      <c r="AU112" s="401"/>
      <c r="AV112" s="401"/>
      <c r="AW112" s="401"/>
      <c r="AX112" s="403"/>
      <c r="AY112" s="403"/>
      <c r="AZ112" s="403"/>
      <c r="BA112" s="403"/>
      <c r="BB112" s="403"/>
      <c r="BC112" s="403"/>
      <c r="BD112" s="403"/>
      <c r="BE112" s="403"/>
      <c r="BF112" s="403"/>
      <c r="BG112" s="403"/>
      <c r="BH112" s="403"/>
      <c r="BI112" s="403"/>
      <c r="BJ112" s="403"/>
      <c r="BK112" s="403"/>
      <c r="BL112" s="403"/>
      <c r="BM112" s="403"/>
      <c r="BN112" s="403"/>
      <c r="BO112" s="403"/>
      <c r="BP112" s="403"/>
      <c r="BQ112" s="403"/>
      <c r="BR112" s="403"/>
      <c r="BS112" s="403"/>
      <c r="BT112" s="403"/>
      <c r="BU112" s="403"/>
      <c r="BV112" s="403"/>
      <c r="BW112" s="403"/>
      <c r="BX112" s="403"/>
      <c r="BY112" s="403"/>
      <c r="BZ112" s="403"/>
      <c r="CA112" s="403"/>
      <c r="CB112" s="403"/>
      <c r="CC112" s="403"/>
      <c r="CD112" s="403"/>
      <c r="CL112" s="1514"/>
    </row>
    <row r="113" spans="1:90" ht="63" customHeight="1">
      <c r="A113" s="400"/>
      <c r="B113" s="399"/>
      <c r="C113" s="403"/>
      <c r="D113" s="404"/>
      <c r="E113" s="401"/>
      <c r="F113" s="401"/>
      <c r="G113" s="401"/>
      <c r="H113" s="401"/>
      <c r="I113" s="401"/>
      <c r="J113" s="401"/>
      <c r="K113" s="401"/>
      <c r="L113" s="401"/>
      <c r="M113" s="401"/>
      <c r="N113" s="401"/>
      <c r="O113" s="401"/>
      <c r="P113" s="401"/>
      <c r="Q113" s="401"/>
      <c r="R113" s="401"/>
      <c r="S113" s="401"/>
      <c r="T113" s="401"/>
      <c r="U113" s="401"/>
      <c r="V113" s="401"/>
      <c r="W113" s="401"/>
      <c r="X113" s="401"/>
      <c r="Y113" s="401"/>
      <c r="Z113" s="401"/>
      <c r="AA113" s="401"/>
      <c r="AB113" s="401"/>
      <c r="AC113" s="401"/>
      <c r="AD113" s="401"/>
      <c r="AE113" s="401"/>
      <c r="AF113" s="401"/>
      <c r="AG113" s="401"/>
      <c r="AH113" s="401"/>
      <c r="AI113" s="401"/>
      <c r="AJ113" s="401"/>
      <c r="AK113" s="401"/>
      <c r="AL113" s="401"/>
      <c r="AM113" s="401"/>
      <c r="AN113" s="401"/>
      <c r="AO113" s="401"/>
      <c r="AP113" s="401"/>
      <c r="AQ113" s="401"/>
      <c r="AR113" s="401"/>
      <c r="AS113" s="401"/>
      <c r="AT113" s="401"/>
      <c r="AU113" s="401"/>
      <c r="AV113" s="401"/>
      <c r="AW113" s="401"/>
      <c r="AX113" s="403"/>
      <c r="AY113" s="403"/>
      <c r="AZ113" s="403"/>
      <c r="BA113" s="403"/>
      <c r="BB113" s="403"/>
      <c r="BC113" s="403"/>
      <c r="BD113" s="403"/>
      <c r="BE113" s="403"/>
      <c r="BF113" s="403"/>
      <c r="BG113" s="403"/>
      <c r="BH113" s="403"/>
      <c r="BI113" s="403"/>
      <c r="BJ113" s="403"/>
      <c r="BK113" s="403"/>
      <c r="BL113" s="403"/>
      <c r="BM113" s="403"/>
      <c r="BN113" s="403"/>
      <c r="BO113" s="403"/>
      <c r="BP113" s="403"/>
      <c r="BQ113" s="403"/>
      <c r="BR113" s="403"/>
      <c r="BS113" s="403"/>
      <c r="BT113" s="403"/>
      <c r="BU113" s="403"/>
      <c r="BV113" s="403"/>
      <c r="BW113" s="403"/>
      <c r="BX113" s="403"/>
      <c r="BY113" s="403"/>
      <c r="BZ113" s="403"/>
      <c r="CA113" s="403"/>
      <c r="CB113" s="403"/>
      <c r="CC113" s="403"/>
      <c r="CD113" s="403"/>
      <c r="CL113" s="1514"/>
    </row>
    <row r="114" spans="1:90" ht="63" customHeight="1">
      <c r="A114" s="400"/>
      <c r="B114" s="399"/>
      <c r="C114" s="403"/>
      <c r="D114" s="404"/>
      <c r="E114" s="401"/>
      <c r="F114" s="401"/>
      <c r="G114" s="401"/>
      <c r="H114" s="401"/>
      <c r="I114" s="401"/>
      <c r="J114" s="401"/>
      <c r="K114" s="401"/>
      <c r="L114" s="401"/>
      <c r="M114" s="401"/>
      <c r="N114" s="401"/>
      <c r="O114" s="401"/>
      <c r="P114" s="401"/>
      <c r="Q114" s="401"/>
      <c r="R114" s="401"/>
      <c r="S114" s="401"/>
      <c r="T114" s="401"/>
      <c r="U114" s="401"/>
      <c r="V114" s="401"/>
      <c r="W114" s="401"/>
      <c r="X114" s="401"/>
      <c r="Y114" s="401"/>
      <c r="Z114" s="401"/>
      <c r="AA114" s="401"/>
      <c r="AB114" s="401"/>
      <c r="AC114" s="401"/>
      <c r="AD114" s="401"/>
      <c r="AE114" s="401"/>
      <c r="AF114" s="401"/>
      <c r="AG114" s="401"/>
      <c r="AH114" s="401"/>
      <c r="AI114" s="401"/>
      <c r="AJ114" s="401"/>
      <c r="AK114" s="401"/>
      <c r="AL114" s="401"/>
      <c r="AM114" s="401"/>
      <c r="AN114" s="401"/>
      <c r="AO114" s="401"/>
      <c r="AP114" s="401"/>
      <c r="AQ114" s="401"/>
      <c r="AR114" s="401"/>
      <c r="AS114" s="401"/>
      <c r="AT114" s="401"/>
      <c r="AU114" s="401"/>
      <c r="AV114" s="401"/>
      <c r="AW114" s="401"/>
      <c r="AX114" s="403"/>
      <c r="AY114" s="403"/>
      <c r="AZ114" s="403"/>
      <c r="BA114" s="403"/>
      <c r="BB114" s="403"/>
      <c r="BC114" s="403"/>
      <c r="BD114" s="403"/>
      <c r="BE114" s="403"/>
      <c r="BF114" s="403"/>
      <c r="BG114" s="403"/>
      <c r="BH114" s="403"/>
      <c r="BI114" s="403"/>
      <c r="BJ114" s="403"/>
      <c r="BK114" s="403"/>
      <c r="BL114" s="403"/>
      <c r="BM114" s="403"/>
      <c r="BN114" s="403"/>
      <c r="BO114" s="403"/>
      <c r="BP114" s="403"/>
      <c r="BQ114" s="403"/>
      <c r="BR114" s="403"/>
      <c r="BS114" s="403"/>
      <c r="BT114" s="403"/>
      <c r="BU114" s="403"/>
      <c r="BV114" s="403"/>
      <c r="BW114" s="403"/>
      <c r="BX114" s="403"/>
      <c r="BY114" s="403"/>
      <c r="BZ114" s="403"/>
      <c r="CA114" s="403"/>
      <c r="CB114" s="403"/>
      <c r="CC114" s="403"/>
      <c r="CD114" s="403"/>
      <c r="CL114" s="1514"/>
    </row>
    <row r="115" spans="1:90" ht="63" customHeight="1">
      <c r="A115" s="400"/>
      <c r="B115" s="399"/>
      <c r="C115" s="403"/>
      <c r="D115" s="404"/>
      <c r="E115" s="401"/>
      <c r="F115" s="401"/>
      <c r="G115" s="401"/>
      <c r="H115" s="401"/>
      <c r="I115" s="401"/>
      <c r="J115" s="401"/>
      <c r="K115" s="401"/>
      <c r="L115" s="401"/>
      <c r="M115" s="401"/>
      <c r="N115" s="401"/>
      <c r="O115" s="401"/>
      <c r="P115" s="401"/>
      <c r="Q115" s="401"/>
      <c r="R115" s="401"/>
      <c r="S115" s="401"/>
      <c r="T115" s="401"/>
      <c r="U115" s="401"/>
      <c r="V115" s="401"/>
      <c r="W115" s="401"/>
      <c r="X115" s="401"/>
      <c r="Y115" s="401"/>
      <c r="Z115" s="401"/>
      <c r="AA115" s="401"/>
      <c r="AB115" s="401"/>
      <c r="AC115" s="401"/>
      <c r="AD115" s="401"/>
      <c r="AE115" s="401"/>
      <c r="AF115" s="401"/>
      <c r="AG115" s="401"/>
      <c r="AH115" s="401"/>
      <c r="AI115" s="401"/>
      <c r="AJ115" s="401"/>
      <c r="AK115" s="401"/>
      <c r="AL115" s="401"/>
      <c r="AM115" s="401"/>
      <c r="AN115" s="401"/>
      <c r="AO115" s="401"/>
      <c r="AP115" s="401"/>
      <c r="AQ115" s="401"/>
      <c r="AR115" s="401"/>
      <c r="AS115" s="401"/>
      <c r="AT115" s="401"/>
      <c r="AU115" s="401"/>
      <c r="AV115" s="401"/>
      <c r="AW115" s="401"/>
      <c r="AX115" s="403"/>
      <c r="AY115" s="403"/>
      <c r="AZ115" s="403"/>
      <c r="BA115" s="403"/>
      <c r="BB115" s="403"/>
      <c r="BC115" s="403"/>
      <c r="BD115" s="403"/>
      <c r="BE115" s="403"/>
      <c r="BF115" s="403"/>
      <c r="BG115" s="403"/>
      <c r="BH115" s="403"/>
      <c r="BI115" s="403"/>
      <c r="BJ115" s="403"/>
      <c r="BK115" s="403"/>
      <c r="BL115" s="403"/>
      <c r="BM115" s="403"/>
      <c r="BN115" s="403"/>
      <c r="BO115" s="403"/>
      <c r="BP115" s="403"/>
      <c r="BQ115" s="403"/>
      <c r="BR115" s="403"/>
      <c r="BS115" s="403"/>
      <c r="BT115" s="403"/>
      <c r="BU115" s="403"/>
      <c r="BV115" s="403"/>
      <c r="BW115" s="403"/>
      <c r="BX115" s="403"/>
      <c r="BY115" s="403"/>
      <c r="BZ115" s="403"/>
      <c r="CA115" s="403"/>
      <c r="CB115" s="403"/>
      <c r="CC115" s="403"/>
      <c r="CD115" s="403"/>
      <c r="CL115" s="1514"/>
    </row>
    <row r="116" spans="1:90" ht="63" customHeight="1">
      <c r="A116" s="400"/>
      <c r="B116" s="399"/>
      <c r="C116" s="403"/>
      <c r="D116" s="404"/>
      <c r="E116" s="401"/>
      <c r="F116" s="401"/>
      <c r="G116" s="401"/>
      <c r="H116" s="401"/>
      <c r="I116" s="401"/>
      <c r="J116" s="401"/>
      <c r="K116" s="401"/>
      <c r="L116" s="401"/>
      <c r="M116" s="401"/>
      <c r="N116" s="401"/>
      <c r="O116" s="401"/>
      <c r="P116" s="401"/>
      <c r="Q116" s="401"/>
      <c r="R116" s="401"/>
      <c r="S116" s="401"/>
      <c r="T116" s="401"/>
      <c r="U116" s="401"/>
      <c r="V116" s="401"/>
      <c r="W116" s="401"/>
      <c r="X116" s="401"/>
      <c r="Y116" s="401"/>
      <c r="Z116" s="401"/>
      <c r="AA116" s="401"/>
      <c r="AB116" s="401"/>
      <c r="AC116" s="401"/>
      <c r="AD116" s="401"/>
      <c r="AE116" s="401"/>
      <c r="AF116" s="401"/>
      <c r="AG116" s="401"/>
      <c r="AH116" s="401"/>
      <c r="AI116" s="401"/>
      <c r="AJ116" s="401"/>
      <c r="AK116" s="401"/>
      <c r="AL116" s="401"/>
      <c r="AM116" s="401"/>
      <c r="AN116" s="401"/>
      <c r="AO116" s="401"/>
      <c r="AP116" s="401"/>
      <c r="AQ116" s="401"/>
      <c r="AR116" s="401"/>
      <c r="AS116" s="401"/>
      <c r="AT116" s="401"/>
      <c r="AU116" s="401"/>
      <c r="AV116" s="401"/>
      <c r="AW116" s="401"/>
      <c r="AX116" s="403"/>
      <c r="AY116" s="403"/>
      <c r="AZ116" s="403"/>
      <c r="BA116" s="403"/>
      <c r="BB116" s="403"/>
      <c r="BC116" s="403"/>
      <c r="BD116" s="403"/>
      <c r="BE116" s="403"/>
      <c r="BF116" s="403"/>
      <c r="BG116" s="403"/>
      <c r="BH116" s="403"/>
      <c r="BI116" s="403"/>
      <c r="BJ116" s="403"/>
      <c r="BK116" s="403"/>
      <c r="BL116" s="403"/>
      <c r="BM116" s="403"/>
      <c r="BN116" s="403"/>
      <c r="BO116" s="403"/>
      <c r="BP116" s="403"/>
      <c r="BQ116" s="403"/>
      <c r="BR116" s="403"/>
      <c r="BS116" s="403"/>
      <c r="BT116" s="403"/>
      <c r="BU116" s="403"/>
      <c r="BV116" s="403"/>
      <c r="BW116" s="403"/>
      <c r="BX116" s="403"/>
      <c r="BY116" s="403"/>
      <c r="BZ116" s="403"/>
      <c r="CA116" s="403"/>
      <c r="CB116" s="403"/>
      <c r="CC116" s="403"/>
      <c r="CD116" s="403"/>
      <c r="CL116" s="1514"/>
    </row>
    <row r="117" spans="1:90" ht="63" customHeight="1">
      <c r="A117" s="400"/>
      <c r="B117" s="399"/>
      <c r="C117" s="403"/>
      <c r="D117" s="404"/>
      <c r="E117" s="401"/>
      <c r="F117" s="401"/>
      <c r="G117" s="401"/>
      <c r="H117" s="401"/>
      <c r="I117" s="401"/>
      <c r="J117" s="401"/>
      <c r="K117" s="401"/>
      <c r="L117" s="401"/>
      <c r="M117" s="401"/>
      <c r="N117" s="401"/>
      <c r="O117" s="401"/>
      <c r="P117" s="401"/>
      <c r="Q117" s="401"/>
      <c r="R117" s="401"/>
      <c r="S117" s="401"/>
      <c r="T117" s="401"/>
      <c r="U117" s="401"/>
      <c r="V117" s="401"/>
      <c r="W117" s="401"/>
      <c r="X117" s="401"/>
      <c r="Y117" s="401"/>
      <c r="Z117" s="401"/>
      <c r="AA117" s="401"/>
      <c r="AB117" s="401"/>
      <c r="AC117" s="401"/>
      <c r="AD117" s="401"/>
      <c r="AE117" s="401"/>
      <c r="AF117" s="401"/>
      <c r="AG117" s="401"/>
      <c r="AH117" s="401"/>
      <c r="AI117" s="401"/>
      <c r="AJ117" s="401"/>
      <c r="AK117" s="401"/>
      <c r="AL117" s="401"/>
      <c r="AM117" s="401"/>
      <c r="AN117" s="401"/>
      <c r="AO117" s="401"/>
      <c r="AP117" s="401"/>
      <c r="AQ117" s="401"/>
      <c r="AR117" s="401"/>
      <c r="AS117" s="401"/>
      <c r="AT117" s="401"/>
      <c r="AU117" s="401"/>
      <c r="AV117" s="401"/>
      <c r="AW117" s="401"/>
      <c r="AX117" s="403"/>
      <c r="AY117" s="403"/>
      <c r="AZ117" s="403"/>
      <c r="BA117" s="403"/>
      <c r="BB117" s="403"/>
      <c r="BC117" s="403"/>
      <c r="BD117" s="403"/>
      <c r="BE117" s="403"/>
      <c r="BF117" s="403"/>
      <c r="BG117" s="403"/>
      <c r="BH117" s="403"/>
      <c r="BI117" s="403"/>
      <c r="BJ117" s="403"/>
      <c r="BK117" s="403"/>
      <c r="BL117" s="403"/>
      <c r="BM117" s="403"/>
      <c r="BN117" s="403"/>
      <c r="BO117" s="403"/>
      <c r="BP117" s="403"/>
      <c r="BQ117" s="403"/>
      <c r="BR117" s="403"/>
      <c r="BS117" s="403"/>
      <c r="BT117" s="403"/>
      <c r="BU117" s="403"/>
      <c r="BV117" s="403"/>
      <c r="BW117" s="403"/>
      <c r="BX117" s="403"/>
      <c r="BY117" s="403"/>
      <c r="BZ117" s="403"/>
      <c r="CA117" s="403"/>
      <c r="CB117" s="403"/>
      <c r="CC117" s="403"/>
      <c r="CD117" s="403"/>
      <c r="CL117" s="1514"/>
    </row>
    <row r="118" spans="1:90" ht="63" customHeight="1">
      <c r="A118" s="400"/>
      <c r="B118" s="399"/>
      <c r="C118" s="403"/>
      <c r="D118" s="404"/>
      <c r="E118" s="401"/>
      <c r="F118" s="401"/>
      <c r="G118" s="401"/>
      <c r="H118" s="401"/>
      <c r="I118" s="401"/>
      <c r="J118" s="401"/>
      <c r="K118" s="401"/>
      <c r="L118" s="401"/>
      <c r="M118" s="401"/>
      <c r="N118" s="401"/>
      <c r="O118" s="401"/>
      <c r="P118" s="401"/>
      <c r="Q118" s="401"/>
      <c r="R118" s="401"/>
      <c r="S118" s="401"/>
      <c r="T118" s="401"/>
      <c r="U118" s="401"/>
      <c r="V118" s="401"/>
      <c r="W118" s="401"/>
      <c r="X118" s="401"/>
      <c r="Y118" s="401"/>
      <c r="Z118" s="401"/>
      <c r="AA118" s="401"/>
      <c r="AB118" s="401"/>
      <c r="AC118" s="401"/>
      <c r="AD118" s="401"/>
      <c r="AE118" s="401"/>
      <c r="AF118" s="401"/>
      <c r="AG118" s="401"/>
      <c r="AH118" s="401"/>
      <c r="AI118" s="401"/>
      <c r="AJ118" s="401"/>
      <c r="AK118" s="401"/>
      <c r="AL118" s="401"/>
      <c r="AM118" s="401"/>
      <c r="AN118" s="401"/>
      <c r="AO118" s="401"/>
      <c r="AP118" s="401"/>
      <c r="AQ118" s="401"/>
      <c r="AR118" s="401"/>
      <c r="AS118" s="401"/>
      <c r="AT118" s="401"/>
      <c r="AU118" s="401"/>
      <c r="AV118" s="401"/>
      <c r="AW118" s="401"/>
      <c r="AX118" s="403"/>
      <c r="AY118" s="403"/>
      <c r="AZ118" s="403"/>
      <c r="BA118" s="403"/>
      <c r="BB118" s="403"/>
      <c r="BC118" s="403"/>
      <c r="BD118" s="403"/>
      <c r="BE118" s="403"/>
      <c r="BF118" s="403"/>
      <c r="BG118" s="403"/>
      <c r="BH118" s="403"/>
      <c r="BI118" s="403"/>
      <c r="BJ118" s="403"/>
      <c r="BK118" s="403"/>
      <c r="BL118" s="403"/>
      <c r="BM118" s="403"/>
      <c r="BN118" s="403"/>
      <c r="BO118" s="403"/>
      <c r="BP118" s="403"/>
      <c r="BQ118" s="403"/>
      <c r="BR118" s="403"/>
      <c r="BS118" s="403"/>
      <c r="BT118" s="403"/>
      <c r="BU118" s="403"/>
      <c r="BV118" s="403"/>
      <c r="BW118" s="403"/>
      <c r="BX118" s="403"/>
      <c r="BY118" s="403"/>
      <c r="BZ118" s="403"/>
      <c r="CA118" s="403"/>
      <c r="CB118" s="403"/>
      <c r="CC118" s="403"/>
      <c r="CD118" s="403"/>
      <c r="CL118" s="1514"/>
    </row>
    <row r="119" spans="1:90" ht="63" customHeight="1">
      <c r="A119" s="400"/>
      <c r="B119" s="399"/>
      <c r="C119" s="403"/>
      <c r="D119" s="404"/>
      <c r="E119" s="401"/>
      <c r="F119" s="401"/>
      <c r="G119" s="401"/>
      <c r="H119" s="401"/>
      <c r="I119" s="401"/>
      <c r="J119" s="401"/>
      <c r="K119" s="401"/>
      <c r="L119" s="401"/>
      <c r="M119" s="401"/>
      <c r="N119" s="401"/>
      <c r="O119" s="401"/>
      <c r="P119" s="401"/>
      <c r="Q119" s="401"/>
      <c r="R119" s="401"/>
      <c r="S119" s="401"/>
      <c r="T119" s="401"/>
      <c r="U119" s="401"/>
      <c r="V119" s="401"/>
      <c r="W119" s="401"/>
      <c r="X119" s="401"/>
      <c r="Y119" s="401"/>
      <c r="Z119" s="401"/>
      <c r="AA119" s="401"/>
      <c r="AB119" s="401"/>
      <c r="AC119" s="401"/>
      <c r="AD119" s="401"/>
      <c r="AE119" s="401"/>
      <c r="AF119" s="401"/>
      <c r="AG119" s="401"/>
      <c r="AH119" s="401"/>
      <c r="AI119" s="401"/>
      <c r="AJ119" s="401"/>
      <c r="AK119" s="401"/>
      <c r="AL119" s="401"/>
      <c r="AM119" s="401"/>
      <c r="AN119" s="401"/>
      <c r="AO119" s="401"/>
      <c r="AP119" s="401"/>
      <c r="AQ119" s="401"/>
      <c r="AR119" s="401"/>
      <c r="AS119" s="401"/>
      <c r="AT119" s="401"/>
      <c r="AU119" s="401"/>
      <c r="AV119" s="401"/>
      <c r="AW119" s="401"/>
      <c r="AX119" s="403"/>
      <c r="AY119" s="403"/>
      <c r="AZ119" s="403"/>
      <c r="BA119" s="403"/>
      <c r="BB119" s="403"/>
      <c r="BC119" s="403"/>
      <c r="BD119" s="403"/>
      <c r="BE119" s="403"/>
      <c r="BF119" s="403"/>
      <c r="BG119" s="403"/>
      <c r="BH119" s="403"/>
      <c r="BI119" s="403"/>
      <c r="BJ119" s="403"/>
      <c r="BK119" s="403"/>
      <c r="BL119" s="403"/>
      <c r="BM119" s="403"/>
      <c r="BN119" s="403"/>
      <c r="BO119" s="403"/>
      <c r="BP119" s="403"/>
      <c r="BQ119" s="403"/>
      <c r="BR119" s="403"/>
      <c r="BS119" s="403"/>
      <c r="BT119" s="403"/>
      <c r="BU119" s="403"/>
      <c r="BV119" s="403"/>
      <c r="BW119" s="403"/>
      <c r="BX119" s="403"/>
      <c r="BY119" s="403"/>
      <c r="BZ119" s="403"/>
      <c r="CA119" s="403"/>
      <c r="CB119" s="403"/>
      <c r="CC119" s="403"/>
      <c r="CD119" s="403"/>
      <c r="CL119" s="1514"/>
    </row>
    <row r="120" spans="1:90" ht="63" customHeight="1">
      <c r="A120" s="400"/>
      <c r="B120" s="399"/>
      <c r="C120" s="403"/>
      <c r="D120" s="404"/>
      <c r="E120" s="401"/>
      <c r="F120" s="401"/>
      <c r="G120" s="401"/>
      <c r="H120" s="401"/>
      <c r="I120" s="401"/>
      <c r="J120" s="401"/>
      <c r="K120" s="401"/>
      <c r="L120" s="401"/>
      <c r="M120" s="401"/>
      <c r="N120" s="401"/>
      <c r="O120" s="401"/>
      <c r="P120" s="401"/>
      <c r="Q120" s="401"/>
      <c r="R120" s="401"/>
      <c r="S120" s="401"/>
      <c r="T120" s="401"/>
      <c r="U120" s="401"/>
      <c r="V120" s="401"/>
      <c r="W120" s="401"/>
      <c r="X120" s="401"/>
      <c r="Y120" s="401"/>
      <c r="Z120" s="401"/>
      <c r="AA120" s="401"/>
      <c r="AB120" s="401"/>
      <c r="AC120" s="401"/>
      <c r="AD120" s="401"/>
      <c r="AE120" s="401"/>
      <c r="AF120" s="401"/>
      <c r="AG120" s="401"/>
      <c r="AH120" s="401"/>
      <c r="AI120" s="401"/>
      <c r="AJ120" s="401"/>
      <c r="AK120" s="401"/>
      <c r="AL120" s="401"/>
      <c r="AM120" s="401"/>
      <c r="AN120" s="401"/>
      <c r="AO120" s="401"/>
      <c r="AP120" s="401"/>
      <c r="AQ120" s="401"/>
      <c r="AR120" s="401"/>
      <c r="AS120" s="401"/>
      <c r="AT120" s="401"/>
      <c r="AU120" s="401"/>
      <c r="AV120" s="401"/>
      <c r="AW120" s="401"/>
      <c r="AX120" s="403"/>
      <c r="AY120" s="403"/>
      <c r="AZ120" s="403"/>
      <c r="BA120" s="403"/>
      <c r="BB120" s="403"/>
      <c r="BC120" s="403"/>
      <c r="BD120" s="403"/>
      <c r="BE120" s="403"/>
      <c r="BF120" s="403"/>
      <c r="BG120" s="403"/>
      <c r="BH120" s="403"/>
      <c r="BI120" s="403"/>
      <c r="BJ120" s="403"/>
      <c r="BK120" s="403"/>
      <c r="BL120" s="403"/>
      <c r="BM120" s="403"/>
      <c r="BN120" s="403"/>
      <c r="BO120" s="403"/>
      <c r="BP120" s="403"/>
      <c r="BQ120" s="403"/>
      <c r="BR120" s="403"/>
      <c r="BS120" s="403"/>
      <c r="BT120" s="403"/>
      <c r="BU120" s="403"/>
      <c r="BV120" s="403"/>
      <c r="BW120" s="403"/>
      <c r="BX120" s="403"/>
      <c r="BY120" s="403"/>
      <c r="BZ120" s="403"/>
      <c r="CA120" s="403"/>
      <c r="CB120" s="403"/>
      <c r="CC120" s="403"/>
      <c r="CD120" s="403"/>
      <c r="CL120" s="1514"/>
    </row>
    <row r="121" spans="1:90" ht="63" customHeight="1">
      <c r="A121" s="400"/>
      <c r="B121" s="399"/>
      <c r="C121" s="403"/>
      <c r="D121" s="404"/>
      <c r="E121" s="401"/>
      <c r="F121" s="401"/>
      <c r="G121" s="401"/>
      <c r="H121" s="401"/>
      <c r="I121" s="401"/>
      <c r="J121" s="401"/>
      <c r="K121" s="401"/>
      <c r="L121" s="401"/>
      <c r="M121" s="401"/>
      <c r="N121" s="401"/>
      <c r="O121" s="401"/>
      <c r="P121" s="401"/>
      <c r="Q121" s="401"/>
      <c r="R121" s="401"/>
      <c r="S121" s="401"/>
      <c r="T121" s="401"/>
      <c r="U121" s="401"/>
      <c r="V121" s="401"/>
      <c r="W121" s="401"/>
      <c r="X121" s="401"/>
      <c r="Y121" s="401"/>
      <c r="Z121" s="401"/>
      <c r="AA121" s="401"/>
      <c r="AB121" s="401"/>
      <c r="AC121" s="401"/>
      <c r="AD121" s="401"/>
      <c r="AE121" s="401"/>
      <c r="AF121" s="401"/>
      <c r="AG121" s="401"/>
      <c r="AH121" s="401"/>
      <c r="AI121" s="401"/>
      <c r="AJ121" s="401"/>
      <c r="AK121" s="401"/>
      <c r="AL121" s="401"/>
      <c r="AM121" s="401"/>
      <c r="AN121" s="401"/>
      <c r="AO121" s="401"/>
      <c r="AP121" s="401"/>
      <c r="AQ121" s="401"/>
      <c r="AR121" s="401"/>
      <c r="AS121" s="401"/>
      <c r="AT121" s="401"/>
      <c r="AU121" s="401"/>
      <c r="AV121" s="401"/>
      <c r="AW121" s="401"/>
      <c r="AX121" s="403"/>
      <c r="AY121" s="403"/>
      <c r="AZ121" s="403"/>
      <c r="BA121" s="403"/>
      <c r="BB121" s="403"/>
      <c r="BC121" s="403"/>
      <c r="BD121" s="403"/>
      <c r="BE121" s="403"/>
      <c r="BF121" s="403"/>
      <c r="BG121" s="403"/>
      <c r="BH121" s="403"/>
      <c r="BI121" s="403"/>
      <c r="BJ121" s="403"/>
      <c r="BK121" s="403"/>
      <c r="BL121" s="403"/>
      <c r="BM121" s="403"/>
      <c r="BN121" s="403"/>
      <c r="BO121" s="403"/>
      <c r="BP121" s="403"/>
      <c r="BQ121" s="403"/>
      <c r="BR121" s="403"/>
      <c r="BS121" s="403"/>
      <c r="BT121" s="403"/>
      <c r="BU121" s="403"/>
      <c r="BV121" s="403"/>
      <c r="BW121" s="403"/>
      <c r="BX121" s="403"/>
      <c r="BY121" s="403"/>
      <c r="BZ121" s="403"/>
      <c r="CA121" s="403"/>
      <c r="CB121" s="403"/>
      <c r="CC121" s="403"/>
      <c r="CD121" s="403"/>
      <c r="CL121" s="1514"/>
    </row>
    <row r="122" spans="1:90" ht="63" customHeight="1">
      <c r="A122" s="400"/>
      <c r="B122" s="399"/>
      <c r="C122" s="403"/>
      <c r="D122" s="404"/>
      <c r="E122" s="401"/>
      <c r="F122" s="401"/>
      <c r="G122" s="401"/>
      <c r="H122" s="401"/>
      <c r="I122" s="401"/>
      <c r="J122" s="401"/>
      <c r="K122" s="401"/>
      <c r="L122" s="401"/>
      <c r="M122" s="401"/>
      <c r="N122" s="401"/>
      <c r="O122" s="401"/>
      <c r="P122" s="401"/>
      <c r="Q122" s="401"/>
      <c r="R122" s="401"/>
      <c r="S122" s="401"/>
      <c r="T122" s="401"/>
      <c r="U122" s="401"/>
      <c r="V122" s="401"/>
      <c r="W122" s="401"/>
      <c r="X122" s="401"/>
      <c r="Y122" s="401"/>
      <c r="Z122" s="401"/>
      <c r="AA122" s="401"/>
      <c r="AB122" s="401"/>
      <c r="AC122" s="401"/>
      <c r="AD122" s="401"/>
      <c r="AE122" s="401"/>
      <c r="AF122" s="401"/>
      <c r="AG122" s="401"/>
      <c r="AH122" s="401"/>
      <c r="AI122" s="401"/>
      <c r="AJ122" s="401"/>
      <c r="AK122" s="401"/>
      <c r="AL122" s="401"/>
      <c r="AM122" s="401"/>
      <c r="AN122" s="401"/>
      <c r="AO122" s="401"/>
      <c r="AP122" s="401"/>
      <c r="AQ122" s="401"/>
      <c r="AR122" s="401"/>
      <c r="AS122" s="401"/>
      <c r="AT122" s="401"/>
      <c r="AU122" s="401"/>
      <c r="AV122" s="401"/>
      <c r="AW122" s="401"/>
      <c r="AX122" s="403"/>
      <c r="AY122" s="403"/>
      <c r="AZ122" s="403"/>
      <c r="BA122" s="403"/>
      <c r="BB122" s="403"/>
      <c r="BC122" s="403"/>
      <c r="BD122" s="403"/>
      <c r="BE122" s="403"/>
      <c r="BF122" s="403"/>
      <c r="BG122" s="403"/>
      <c r="BH122" s="403"/>
      <c r="BI122" s="403"/>
      <c r="BJ122" s="403"/>
      <c r="BK122" s="403"/>
      <c r="BL122" s="403"/>
      <c r="BM122" s="403"/>
      <c r="BN122" s="403"/>
      <c r="BO122" s="403"/>
      <c r="BP122" s="403"/>
      <c r="BQ122" s="403"/>
      <c r="BR122" s="403"/>
      <c r="BS122" s="403"/>
      <c r="BT122" s="403"/>
      <c r="BU122" s="403"/>
      <c r="BV122" s="403"/>
      <c r="BW122" s="403"/>
      <c r="BX122" s="403"/>
      <c r="BY122" s="403"/>
      <c r="BZ122" s="403"/>
      <c r="CA122" s="403"/>
      <c r="CB122" s="403"/>
      <c r="CC122" s="403"/>
      <c r="CD122" s="403"/>
      <c r="CL122" s="1514"/>
    </row>
    <row r="123" spans="1:90" ht="63" customHeight="1">
      <c r="A123" s="400"/>
      <c r="B123" s="399"/>
      <c r="C123" s="403"/>
      <c r="D123" s="404"/>
      <c r="E123" s="401"/>
      <c r="F123" s="401"/>
      <c r="G123" s="401"/>
      <c r="H123" s="401"/>
      <c r="I123" s="401"/>
      <c r="J123" s="401"/>
      <c r="K123" s="401"/>
      <c r="L123" s="401"/>
      <c r="M123" s="401"/>
      <c r="N123" s="401"/>
      <c r="O123" s="401"/>
      <c r="P123" s="401"/>
      <c r="Q123" s="401"/>
      <c r="R123" s="401"/>
      <c r="S123" s="401"/>
      <c r="T123" s="401"/>
      <c r="U123" s="401"/>
      <c r="V123" s="401"/>
      <c r="W123" s="401"/>
      <c r="X123" s="401"/>
      <c r="Y123" s="401"/>
      <c r="Z123" s="401"/>
      <c r="AA123" s="401"/>
      <c r="AB123" s="401"/>
      <c r="AC123" s="401"/>
      <c r="AD123" s="401"/>
      <c r="AE123" s="401"/>
      <c r="AF123" s="401"/>
      <c r="AG123" s="401"/>
      <c r="AH123" s="401"/>
      <c r="AI123" s="401"/>
      <c r="AJ123" s="401"/>
      <c r="AK123" s="401"/>
      <c r="AL123" s="401"/>
      <c r="AM123" s="401"/>
      <c r="AN123" s="401"/>
      <c r="AO123" s="401"/>
      <c r="AP123" s="401"/>
      <c r="AQ123" s="401"/>
      <c r="AR123" s="401"/>
      <c r="AS123" s="401"/>
      <c r="AT123" s="401"/>
      <c r="AU123" s="401"/>
      <c r="AV123" s="401"/>
      <c r="AW123" s="401"/>
      <c r="AX123" s="403"/>
      <c r="AY123" s="403"/>
      <c r="AZ123" s="403"/>
      <c r="BA123" s="403"/>
      <c r="BB123" s="403"/>
      <c r="BC123" s="403"/>
      <c r="BD123" s="403"/>
      <c r="BE123" s="403"/>
      <c r="BF123" s="403"/>
      <c r="BG123" s="403"/>
      <c r="BH123" s="403"/>
      <c r="BI123" s="403"/>
      <c r="BJ123" s="403"/>
      <c r="BK123" s="403"/>
      <c r="BL123" s="403"/>
      <c r="BM123" s="403"/>
      <c r="BN123" s="403"/>
      <c r="BO123" s="403"/>
      <c r="BP123" s="403"/>
      <c r="BQ123" s="403"/>
      <c r="BR123" s="403"/>
      <c r="BS123" s="403"/>
      <c r="BT123" s="403"/>
      <c r="BU123" s="403"/>
      <c r="BV123" s="403"/>
      <c r="BW123" s="403"/>
      <c r="BX123" s="403"/>
      <c r="BY123" s="403"/>
      <c r="BZ123" s="403"/>
      <c r="CA123" s="403"/>
      <c r="CB123" s="403"/>
      <c r="CC123" s="403"/>
      <c r="CD123" s="403"/>
      <c r="CL123" s="1514"/>
    </row>
    <row r="124" spans="1:90" ht="63" customHeight="1">
      <c r="A124" s="400"/>
      <c r="B124" s="399"/>
      <c r="C124" s="403"/>
      <c r="D124" s="404"/>
      <c r="E124" s="401"/>
      <c r="F124" s="401"/>
      <c r="G124" s="401"/>
      <c r="H124" s="401"/>
      <c r="I124" s="401"/>
      <c r="J124" s="401"/>
      <c r="K124" s="401"/>
      <c r="L124" s="401"/>
      <c r="M124" s="401"/>
      <c r="N124" s="401"/>
      <c r="O124" s="401"/>
      <c r="P124" s="401"/>
      <c r="Q124" s="401"/>
      <c r="R124" s="401"/>
      <c r="S124" s="401"/>
      <c r="T124" s="401"/>
      <c r="U124" s="401"/>
      <c r="V124" s="401"/>
      <c r="W124" s="401"/>
      <c r="X124" s="401"/>
      <c r="Y124" s="401"/>
      <c r="Z124" s="401"/>
      <c r="AA124" s="401"/>
      <c r="AB124" s="401"/>
      <c r="AC124" s="401"/>
      <c r="AD124" s="401"/>
      <c r="AE124" s="401"/>
      <c r="AF124" s="401"/>
      <c r="AG124" s="401"/>
      <c r="AH124" s="401"/>
      <c r="AI124" s="401"/>
      <c r="AJ124" s="401"/>
      <c r="AK124" s="401"/>
      <c r="AL124" s="401"/>
      <c r="AM124" s="401"/>
      <c r="AN124" s="401"/>
      <c r="AO124" s="401"/>
      <c r="AP124" s="401"/>
      <c r="AQ124" s="401"/>
      <c r="AR124" s="401"/>
      <c r="AS124" s="401"/>
      <c r="AT124" s="401"/>
      <c r="AU124" s="401"/>
      <c r="AV124" s="401"/>
      <c r="AW124" s="401"/>
      <c r="AX124" s="403"/>
      <c r="AY124" s="403"/>
      <c r="AZ124" s="403"/>
      <c r="BA124" s="403"/>
      <c r="BB124" s="403"/>
      <c r="BC124" s="403"/>
      <c r="BD124" s="403"/>
      <c r="BE124" s="403"/>
      <c r="BF124" s="403"/>
      <c r="BG124" s="403"/>
      <c r="BH124" s="403"/>
      <c r="BI124" s="403"/>
      <c r="BJ124" s="403"/>
      <c r="BK124" s="403"/>
      <c r="BL124" s="403"/>
      <c r="BM124" s="403"/>
      <c r="BN124" s="403"/>
      <c r="BO124" s="403"/>
      <c r="BP124" s="403"/>
      <c r="BQ124" s="403"/>
      <c r="BR124" s="403"/>
      <c r="BS124" s="403"/>
      <c r="BT124" s="403"/>
      <c r="BU124" s="403"/>
      <c r="BV124" s="403"/>
      <c r="BW124" s="403"/>
      <c r="BX124" s="403"/>
      <c r="BY124" s="403"/>
      <c r="BZ124" s="403"/>
      <c r="CA124" s="403"/>
      <c r="CB124" s="403"/>
      <c r="CC124" s="403"/>
      <c r="CD124" s="403"/>
      <c r="CL124" s="1514"/>
    </row>
    <row r="125" spans="1:90" ht="63" customHeight="1">
      <c r="A125" s="400"/>
      <c r="B125" s="399"/>
      <c r="C125" s="403"/>
      <c r="D125" s="404"/>
      <c r="E125" s="401"/>
      <c r="F125" s="401"/>
      <c r="G125" s="401"/>
      <c r="H125" s="401"/>
      <c r="I125" s="401"/>
      <c r="J125" s="401"/>
      <c r="K125" s="401"/>
      <c r="L125" s="401"/>
      <c r="M125" s="401"/>
      <c r="N125" s="401"/>
      <c r="O125" s="401"/>
      <c r="P125" s="401"/>
      <c r="Q125" s="401"/>
      <c r="R125" s="401"/>
      <c r="S125" s="401"/>
      <c r="T125" s="401"/>
      <c r="U125" s="401"/>
      <c r="V125" s="401"/>
      <c r="W125" s="401"/>
      <c r="X125" s="401"/>
      <c r="Y125" s="401"/>
      <c r="Z125" s="401"/>
      <c r="AA125" s="401"/>
      <c r="AB125" s="401"/>
      <c r="AC125" s="401"/>
      <c r="AD125" s="401"/>
      <c r="AE125" s="401"/>
      <c r="AF125" s="401"/>
      <c r="AG125" s="401"/>
      <c r="AH125" s="401"/>
      <c r="AI125" s="401"/>
      <c r="AJ125" s="401"/>
      <c r="AK125" s="401"/>
      <c r="AL125" s="401"/>
      <c r="AM125" s="401"/>
      <c r="AN125" s="401"/>
      <c r="AO125" s="401"/>
      <c r="AP125" s="401"/>
      <c r="AQ125" s="401"/>
      <c r="AR125" s="401"/>
      <c r="AS125" s="401"/>
      <c r="AT125" s="401"/>
      <c r="AU125" s="401"/>
      <c r="AV125" s="401"/>
      <c r="AW125" s="401"/>
      <c r="AX125" s="403"/>
      <c r="AY125" s="403"/>
      <c r="AZ125" s="403"/>
      <c r="BA125" s="403"/>
      <c r="BB125" s="403"/>
      <c r="BC125" s="403"/>
      <c r="BD125" s="403"/>
      <c r="BE125" s="403"/>
      <c r="BF125" s="403"/>
      <c r="BG125" s="403"/>
      <c r="BH125" s="403"/>
      <c r="BI125" s="403"/>
      <c r="BJ125" s="403"/>
      <c r="BK125" s="403"/>
      <c r="BL125" s="403"/>
      <c r="BM125" s="403"/>
      <c r="BN125" s="403"/>
      <c r="BO125" s="403"/>
      <c r="BP125" s="403"/>
      <c r="BQ125" s="403"/>
      <c r="BR125" s="403"/>
      <c r="BS125" s="403"/>
      <c r="BT125" s="403"/>
      <c r="BU125" s="403"/>
      <c r="BV125" s="403"/>
      <c r="BW125" s="403"/>
      <c r="BX125" s="403"/>
      <c r="BY125" s="403"/>
      <c r="BZ125" s="403"/>
      <c r="CA125" s="403"/>
      <c r="CB125" s="403"/>
      <c r="CC125" s="403"/>
      <c r="CD125" s="403"/>
      <c r="CL125" s="1514"/>
    </row>
    <row r="126" spans="1:90" ht="63" customHeight="1">
      <c r="A126" s="400"/>
      <c r="B126" s="399"/>
      <c r="C126" s="403"/>
      <c r="D126" s="404"/>
      <c r="E126" s="401"/>
      <c r="F126" s="401"/>
      <c r="G126" s="401"/>
      <c r="H126" s="401"/>
      <c r="I126" s="401"/>
      <c r="J126" s="401"/>
      <c r="K126" s="401"/>
      <c r="L126" s="401"/>
      <c r="M126" s="401"/>
      <c r="N126" s="401"/>
      <c r="O126" s="401"/>
      <c r="P126" s="401"/>
      <c r="Q126" s="401"/>
      <c r="R126" s="401"/>
      <c r="S126" s="401"/>
      <c r="T126" s="401"/>
      <c r="U126" s="401"/>
      <c r="V126" s="401"/>
      <c r="W126" s="401"/>
      <c r="X126" s="401"/>
      <c r="Y126" s="401"/>
      <c r="Z126" s="401"/>
      <c r="AA126" s="401"/>
      <c r="AB126" s="401"/>
      <c r="AC126" s="401"/>
      <c r="AD126" s="401"/>
      <c r="AE126" s="401"/>
      <c r="AF126" s="401"/>
      <c r="AG126" s="401"/>
      <c r="AH126" s="401"/>
      <c r="AI126" s="401"/>
      <c r="AJ126" s="401"/>
      <c r="AK126" s="401"/>
      <c r="AL126" s="401"/>
      <c r="AM126" s="401"/>
      <c r="AN126" s="401"/>
      <c r="AO126" s="401"/>
      <c r="AP126" s="401"/>
      <c r="AQ126" s="401"/>
      <c r="AR126" s="401"/>
      <c r="AS126" s="401"/>
      <c r="AT126" s="401"/>
      <c r="AU126" s="401"/>
      <c r="AV126" s="401"/>
      <c r="AW126" s="401"/>
      <c r="AX126" s="403"/>
      <c r="AY126" s="403"/>
      <c r="AZ126" s="403"/>
      <c r="BA126" s="403"/>
      <c r="BB126" s="403"/>
      <c r="BC126" s="403"/>
      <c r="BD126" s="403"/>
      <c r="BE126" s="403"/>
      <c r="BF126" s="403"/>
      <c r="BG126" s="403"/>
      <c r="BH126" s="403"/>
      <c r="BI126" s="403"/>
      <c r="BJ126" s="403"/>
      <c r="BK126" s="403"/>
      <c r="BL126" s="403"/>
      <c r="BM126" s="403"/>
      <c r="BN126" s="403"/>
      <c r="BO126" s="403"/>
      <c r="BP126" s="403"/>
      <c r="BQ126" s="403"/>
      <c r="BR126" s="403"/>
      <c r="BS126" s="403"/>
      <c r="BT126" s="403"/>
      <c r="BU126" s="403"/>
      <c r="BV126" s="403"/>
      <c r="BW126" s="403"/>
      <c r="BX126" s="403"/>
      <c r="BY126" s="403"/>
      <c r="BZ126" s="403"/>
      <c r="CA126" s="403"/>
      <c r="CB126" s="403"/>
      <c r="CC126" s="403"/>
      <c r="CD126" s="403"/>
      <c r="CL126" s="1514"/>
    </row>
    <row r="127" spans="1:90" ht="63" customHeight="1">
      <c r="A127" s="400"/>
      <c r="B127" s="399"/>
      <c r="C127" s="403"/>
      <c r="D127" s="404"/>
      <c r="E127" s="401"/>
      <c r="F127" s="401"/>
      <c r="G127" s="401"/>
      <c r="H127" s="401"/>
      <c r="I127" s="401"/>
      <c r="J127" s="401"/>
      <c r="K127" s="401"/>
      <c r="L127" s="401"/>
      <c r="M127" s="401"/>
      <c r="N127" s="401"/>
      <c r="O127" s="401"/>
      <c r="P127" s="401"/>
      <c r="Q127" s="401"/>
      <c r="R127" s="401"/>
      <c r="S127" s="401"/>
      <c r="T127" s="401"/>
      <c r="U127" s="401"/>
      <c r="V127" s="401"/>
      <c r="W127" s="401"/>
      <c r="X127" s="401"/>
      <c r="Y127" s="401"/>
      <c r="Z127" s="401"/>
      <c r="AA127" s="401"/>
      <c r="AB127" s="401"/>
      <c r="AC127" s="401"/>
      <c r="AD127" s="401"/>
      <c r="AE127" s="401"/>
      <c r="AF127" s="401"/>
      <c r="AG127" s="401"/>
      <c r="AH127" s="401"/>
      <c r="AI127" s="401"/>
      <c r="AJ127" s="401"/>
      <c r="AK127" s="401"/>
      <c r="AL127" s="401"/>
      <c r="AM127" s="401"/>
      <c r="AN127" s="401"/>
      <c r="AO127" s="401"/>
      <c r="AP127" s="401"/>
      <c r="AQ127" s="401"/>
      <c r="AR127" s="401"/>
      <c r="AS127" s="401"/>
      <c r="AT127" s="401"/>
      <c r="AU127" s="401"/>
      <c r="AV127" s="401"/>
      <c r="AW127" s="401"/>
      <c r="AX127" s="403"/>
      <c r="AY127" s="403"/>
      <c r="AZ127" s="403"/>
      <c r="BA127" s="403"/>
      <c r="BB127" s="403"/>
      <c r="BC127" s="403"/>
      <c r="BD127" s="403"/>
      <c r="BE127" s="403"/>
      <c r="BF127" s="403"/>
      <c r="BG127" s="403"/>
      <c r="BH127" s="403"/>
      <c r="BI127" s="403"/>
      <c r="BJ127" s="403"/>
      <c r="BK127" s="403"/>
      <c r="BL127" s="403"/>
      <c r="BM127" s="403"/>
      <c r="BN127" s="403"/>
      <c r="BO127" s="403"/>
      <c r="BP127" s="403"/>
      <c r="BQ127" s="403"/>
      <c r="BR127" s="403"/>
      <c r="BS127" s="403"/>
      <c r="BT127" s="403"/>
      <c r="BU127" s="403"/>
      <c r="BV127" s="403"/>
      <c r="BW127" s="403"/>
      <c r="BX127" s="403"/>
      <c r="BY127" s="403"/>
      <c r="BZ127" s="403"/>
      <c r="CA127" s="403"/>
      <c r="CB127" s="403"/>
      <c r="CC127" s="403"/>
      <c r="CD127" s="403"/>
      <c r="CL127" s="1514"/>
    </row>
    <row r="128" spans="1:90" ht="63" customHeight="1">
      <c r="A128" s="400"/>
      <c r="B128" s="399"/>
      <c r="C128" s="403"/>
      <c r="D128" s="404"/>
      <c r="E128" s="401"/>
      <c r="F128" s="401"/>
      <c r="G128" s="401"/>
      <c r="H128" s="401"/>
      <c r="I128" s="401"/>
      <c r="J128" s="401"/>
      <c r="K128" s="401"/>
      <c r="L128" s="401"/>
      <c r="M128" s="401"/>
      <c r="N128" s="401"/>
      <c r="O128" s="401"/>
      <c r="P128" s="401"/>
      <c r="Q128" s="401"/>
      <c r="R128" s="401"/>
      <c r="S128" s="401"/>
      <c r="T128" s="401"/>
      <c r="U128" s="401"/>
      <c r="V128" s="401"/>
      <c r="W128" s="401"/>
      <c r="X128" s="401"/>
      <c r="Y128" s="401"/>
      <c r="Z128" s="401"/>
      <c r="AA128" s="401"/>
      <c r="AB128" s="401"/>
      <c r="AC128" s="401"/>
      <c r="AD128" s="401"/>
      <c r="AE128" s="401"/>
      <c r="AF128" s="401"/>
      <c r="AG128" s="401"/>
      <c r="AH128" s="401"/>
      <c r="AI128" s="401"/>
      <c r="AJ128" s="401"/>
      <c r="AK128" s="401"/>
      <c r="AL128" s="401"/>
      <c r="AM128" s="401"/>
      <c r="AN128" s="401"/>
      <c r="AO128" s="401"/>
      <c r="AP128" s="401"/>
      <c r="AQ128" s="401"/>
      <c r="AR128" s="401"/>
      <c r="AS128" s="401"/>
      <c r="AT128" s="401"/>
      <c r="AU128" s="401"/>
      <c r="AV128" s="401"/>
      <c r="AW128" s="401"/>
      <c r="AX128" s="403"/>
      <c r="AY128" s="403"/>
      <c r="AZ128" s="403"/>
      <c r="BA128" s="403"/>
      <c r="BB128" s="403"/>
      <c r="BC128" s="403"/>
      <c r="BD128" s="403"/>
      <c r="BE128" s="403"/>
      <c r="BF128" s="403"/>
      <c r="BG128" s="403"/>
      <c r="BH128" s="403"/>
      <c r="BI128" s="403"/>
      <c r="BJ128" s="403"/>
      <c r="BK128" s="403"/>
      <c r="BL128" s="403"/>
      <c r="BM128" s="403"/>
      <c r="BN128" s="403"/>
      <c r="BO128" s="403"/>
      <c r="BP128" s="403"/>
      <c r="BQ128" s="403"/>
      <c r="BR128" s="403"/>
      <c r="BS128" s="403"/>
      <c r="BT128" s="403"/>
      <c r="BU128" s="403"/>
      <c r="BV128" s="403"/>
      <c r="BW128" s="403"/>
      <c r="BX128" s="403"/>
      <c r="BY128" s="403"/>
      <c r="BZ128" s="403"/>
      <c r="CA128" s="403"/>
      <c r="CB128" s="403"/>
      <c r="CC128" s="403"/>
      <c r="CD128" s="403"/>
      <c r="CL128" s="1514"/>
    </row>
    <row r="129" spans="1:90" ht="63" customHeight="1">
      <c r="A129" s="400"/>
      <c r="B129" s="399"/>
      <c r="C129" s="403"/>
      <c r="D129" s="404"/>
      <c r="E129" s="401"/>
      <c r="F129" s="401"/>
      <c r="G129" s="401"/>
      <c r="H129" s="401"/>
      <c r="I129" s="401"/>
      <c r="J129" s="401"/>
      <c r="K129" s="401"/>
      <c r="L129" s="401"/>
      <c r="M129" s="401"/>
      <c r="N129" s="401"/>
      <c r="O129" s="401"/>
      <c r="P129" s="401"/>
      <c r="Q129" s="401"/>
      <c r="R129" s="401"/>
      <c r="S129" s="401"/>
      <c r="T129" s="401"/>
      <c r="U129" s="401"/>
      <c r="V129" s="401"/>
      <c r="W129" s="401"/>
      <c r="X129" s="401"/>
      <c r="Y129" s="401"/>
      <c r="Z129" s="401"/>
      <c r="AA129" s="401"/>
      <c r="AB129" s="401"/>
      <c r="AC129" s="401"/>
      <c r="AD129" s="401"/>
      <c r="AE129" s="401"/>
      <c r="AF129" s="401"/>
      <c r="AG129" s="401"/>
      <c r="AH129" s="401"/>
      <c r="AI129" s="401"/>
      <c r="AJ129" s="401"/>
      <c r="AK129" s="401"/>
      <c r="AL129" s="401"/>
      <c r="AM129" s="401"/>
      <c r="AN129" s="401"/>
      <c r="AO129" s="401"/>
      <c r="AP129" s="401"/>
      <c r="AQ129" s="401"/>
      <c r="AR129" s="401"/>
      <c r="AS129" s="401"/>
      <c r="AT129" s="401"/>
      <c r="AU129" s="401"/>
      <c r="AV129" s="401"/>
      <c r="AW129" s="401"/>
      <c r="AX129" s="403"/>
      <c r="AY129" s="403"/>
      <c r="AZ129" s="403"/>
      <c r="BA129" s="403"/>
      <c r="BB129" s="403"/>
      <c r="BC129" s="403"/>
      <c r="BD129" s="403"/>
      <c r="BE129" s="403"/>
      <c r="BF129" s="403"/>
      <c r="BG129" s="403"/>
      <c r="BH129" s="403"/>
      <c r="BI129" s="403"/>
      <c r="BJ129" s="403"/>
      <c r="BK129" s="403"/>
      <c r="BL129" s="403"/>
      <c r="BM129" s="403"/>
      <c r="BN129" s="403"/>
      <c r="BO129" s="403"/>
      <c r="BP129" s="403"/>
      <c r="BQ129" s="403"/>
      <c r="BR129" s="403"/>
      <c r="BS129" s="403"/>
      <c r="BT129" s="403"/>
      <c r="BU129" s="403"/>
      <c r="BV129" s="403"/>
      <c r="BW129" s="403"/>
      <c r="BX129" s="403"/>
      <c r="BY129" s="403"/>
      <c r="BZ129" s="403"/>
      <c r="CA129" s="403"/>
      <c r="CB129" s="403"/>
      <c r="CC129" s="403"/>
      <c r="CD129" s="403"/>
      <c r="CL129" s="1514"/>
    </row>
    <row r="130" spans="1:90" ht="63" customHeight="1">
      <c r="A130" s="400"/>
      <c r="B130" s="399"/>
      <c r="C130" s="403"/>
      <c r="D130" s="404"/>
      <c r="E130" s="401"/>
      <c r="F130" s="401"/>
      <c r="G130" s="401"/>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3"/>
      <c r="AY130" s="403"/>
      <c r="AZ130" s="403"/>
      <c r="BA130" s="403"/>
      <c r="BB130" s="403"/>
      <c r="BC130" s="403"/>
      <c r="BD130" s="403"/>
      <c r="BE130" s="403"/>
      <c r="BF130" s="403"/>
      <c r="BG130" s="403"/>
      <c r="BH130" s="403"/>
      <c r="BI130" s="403"/>
      <c r="BJ130" s="403"/>
      <c r="BK130" s="403"/>
      <c r="BL130" s="403"/>
      <c r="BM130" s="403"/>
      <c r="BN130" s="403"/>
      <c r="BO130" s="403"/>
      <c r="BP130" s="403"/>
      <c r="BQ130" s="403"/>
      <c r="BR130" s="403"/>
      <c r="BS130" s="403"/>
      <c r="BT130" s="403"/>
      <c r="BU130" s="403"/>
      <c r="BV130" s="403"/>
      <c r="BW130" s="403"/>
      <c r="BX130" s="403"/>
      <c r="BY130" s="403"/>
      <c r="BZ130" s="403"/>
      <c r="CA130" s="403"/>
      <c r="CB130" s="403"/>
      <c r="CC130" s="403"/>
      <c r="CD130" s="403"/>
      <c r="CL130" s="1514"/>
    </row>
    <row r="131" spans="1:90" ht="63" customHeight="1">
      <c r="A131" s="400"/>
      <c r="B131" s="399"/>
      <c r="C131" s="403"/>
      <c r="D131" s="404"/>
      <c r="E131" s="401"/>
      <c r="F131" s="401"/>
      <c r="G131" s="401"/>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3"/>
      <c r="AY131" s="403"/>
      <c r="AZ131" s="403"/>
      <c r="BA131" s="403"/>
      <c r="BB131" s="403"/>
      <c r="BC131" s="403"/>
      <c r="BD131" s="403"/>
      <c r="BE131" s="403"/>
      <c r="BF131" s="403"/>
      <c r="BG131" s="403"/>
      <c r="BH131" s="403"/>
      <c r="BI131" s="403"/>
      <c r="BJ131" s="403"/>
      <c r="BK131" s="403"/>
      <c r="BL131" s="403"/>
      <c r="BM131" s="403"/>
      <c r="BN131" s="403"/>
      <c r="BO131" s="403"/>
      <c r="BP131" s="403"/>
      <c r="BQ131" s="403"/>
      <c r="BR131" s="403"/>
      <c r="BS131" s="403"/>
      <c r="BT131" s="403"/>
      <c r="BU131" s="403"/>
      <c r="BV131" s="403"/>
      <c r="BW131" s="403"/>
      <c r="BX131" s="403"/>
      <c r="BY131" s="403"/>
      <c r="BZ131" s="403"/>
      <c r="CA131" s="403"/>
      <c r="CB131" s="403"/>
      <c r="CC131" s="403"/>
      <c r="CD131" s="403"/>
      <c r="CL131" s="1514"/>
    </row>
    <row r="132" spans="1:90" ht="63" customHeight="1">
      <c r="A132" s="400"/>
      <c r="B132" s="399"/>
      <c r="C132" s="403"/>
      <c r="D132" s="404"/>
      <c r="E132" s="401"/>
      <c r="F132" s="401"/>
      <c r="G132" s="401"/>
      <c r="H132" s="401"/>
      <c r="I132" s="401"/>
      <c r="J132" s="401"/>
      <c r="K132" s="401"/>
      <c r="L132" s="401"/>
      <c r="M132" s="401"/>
      <c r="N132" s="401"/>
      <c r="O132" s="401"/>
      <c r="P132" s="401"/>
      <c r="Q132" s="401"/>
      <c r="R132" s="401"/>
      <c r="S132" s="401"/>
      <c r="T132" s="401"/>
      <c r="U132" s="401"/>
      <c r="V132" s="401"/>
      <c r="W132" s="401"/>
      <c r="X132" s="401"/>
      <c r="Y132" s="401"/>
      <c r="Z132" s="401"/>
      <c r="AA132" s="401"/>
      <c r="AB132" s="401"/>
      <c r="AC132" s="401"/>
      <c r="AD132" s="401"/>
      <c r="AE132" s="401"/>
      <c r="AF132" s="401"/>
      <c r="AG132" s="401"/>
      <c r="AH132" s="401"/>
      <c r="AI132" s="401"/>
      <c r="AJ132" s="401"/>
      <c r="AK132" s="401"/>
      <c r="AL132" s="401"/>
      <c r="AM132" s="401"/>
      <c r="AN132" s="401"/>
      <c r="AO132" s="401"/>
      <c r="AP132" s="401"/>
      <c r="AQ132" s="401"/>
      <c r="AR132" s="401"/>
      <c r="AS132" s="401"/>
      <c r="AT132" s="401"/>
      <c r="AU132" s="401"/>
      <c r="AV132" s="401"/>
      <c r="AW132" s="401"/>
      <c r="AX132" s="403"/>
      <c r="AY132" s="403"/>
      <c r="AZ132" s="403"/>
      <c r="BA132" s="403"/>
      <c r="BB132" s="403"/>
      <c r="BC132" s="403"/>
      <c r="BD132" s="403"/>
      <c r="BE132" s="403"/>
      <c r="BF132" s="403"/>
      <c r="BG132" s="403"/>
      <c r="BH132" s="403"/>
      <c r="BI132" s="403"/>
      <c r="BJ132" s="403"/>
      <c r="BK132" s="403"/>
      <c r="BL132" s="403"/>
      <c r="BM132" s="403"/>
      <c r="BN132" s="403"/>
      <c r="BO132" s="403"/>
      <c r="BP132" s="403"/>
      <c r="BQ132" s="403"/>
      <c r="BR132" s="403"/>
      <c r="BS132" s="403"/>
      <c r="BT132" s="403"/>
      <c r="BU132" s="403"/>
      <c r="BV132" s="403"/>
      <c r="BW132" s="403"/>
      <c r="BX132" s="403"/>
      <c r="BY132" s="403"/>
      <c r="BZ132" s="403"/>
      <c r="CA132" s="403"/>
      <c r="CB132" s="403"/>
      <c r="CC132" s="403"/>
      <c r="CD132" s="403"/>
      <c r="CL132" s="1514"/>
    </row>
    <row r="133" spans="1:90" ht="63" customHeight="1">
      <c r="A133" s="400"/>
      <c r="B133" s="399"/>
      <c r="C133" s="403"/>
      <c r="D133" s="404"/>
      <c r="E133" s="401"/>
      <c r="F133" s="401"/>
      <c r="G133" s="401"/>
      <c r="H133" s="401"/>
      <c r="I133" s="401"/>
      <c r="J133" s="401"/>
      <c r="K133" s="401"/>
      <c r="L133" s="401"/>
      <c r="M133" s="401"/>
      <c r="N133" s="401"/>
      <c r="O133" s="401"/>
      <c r="P133" s="401"/>
      <c r="Q133" s="401"/>
      <c r="R133" s="401"/>
      <c r="S133" s="401"/>
      <c r="T133" s="401"/>
      <c r="U133" s="401"/>
      <c r="V133" s="401"/>
      <c r="W133" s="401"/>
      <c r="X133" s="401"/>
      <c r="Y133" s="401"/>
      <c r="Z133" s="401"/>
      <c r="AA133" s="401"/>
      <c r="AB133" s="401"/>
      <c r="AC133" s="401"/>
      <c r="AD133" s="401"/>
      <c r="AE133" s="401"/>
      <c r="AF133" s="401"/>
      <c r="AG133" s="401"/>
      <c r="AH133" s="401"/>
      <c r="AI133" s="401"/>
      <c r="AJ133" s="401"/>
      <c r="AK133" s="401"/>
      <c r="AL133" s="401"/>
      <c r="AM133" s="401"/>
      <c r="AN133" s="401"/>
      <c r="AO133" s="401"/>
      <c r="AP133" s="401"/>
      <c r="AQ133" s="401"/>
      <c r="AR133" s="401"/>
      <c r="AS133" s="401"/>
      <c r="AT133" s="401"/>
      <c r="AU133" s="401"/>
      <c r="AV133" s="401"/>
      <c r="AW133" s="401"/>
      <c r="AX133" s="403"/>
      <c r="AY133" s="403"/>
      <c r="AZ133" s="403"/>
      <c r="BA133" s="403"/>
      <c r="BB133" s="403"/>
      <c r="BC133" s="403"/>
      <c r="BD133" s="403"/>
      <c r="BE133" s="403"/>
      <c r="BF133" s="403"/>
      <c r="BG133" s="403"/>
      <c r="BH133" s="403"/>
      <c r="BI133" s="403"/>
      <c r="BJ133" s="403"/>
      <c r="BK133" s="403"/>
      <c r="BL133" s="403"/>
      <c r="BM133" s="403"/>
      <c r="BN133" s="403"/>
      <c r="BO133" s="403"/>
      <c r="BP133" s="403"/>
      <c r="BQ133" s="403"/>
      <c r="BR133" s="403"/>
      <c r="BS133" s="403"/>
      <c r="BT133" s="403"/>
      <c r="BU133" s="403"/>
      <c r="BV133" s="403"/>
      <c r="BW133" s="403"/>
      <c r="BX133" s="403"/>
      <c r="BY133" s="403"/>
      <c r="BZ133" s="403"/>
      <c r="CA133" s="403"/>
      <c r="CB133" s="403"/>
      <c r="CC133" s="403"/>
      <c r="CD133" s="403"/>
      <c r="CL133" s="1514"/>
    </row>
    <row r="134" spans="1:90" ht="63" customHeight="1">
      <c r="A134" s="400"/>
      <c r="B134" s="399"/>
      <c r="C134" s="403"/>
      <c r="D134" s="404"/>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3"/>
      <c r="AY134" s="403"/>
      <c r="AZ134" s="403"/>
      <c r="BA134" s="403"/>
      <c r="BB134" s="403"/>
      <c r="BC134" s="403"/>
      <c r="BD134" s="403"/>
      <c r="BE134" s="403"/>
      <c r="BF134" s="403"/>
      <c r="BG134" s="403"/>
      <c r="BH134" s="403"/>
      <c r="BI134" s="403"/>
      <c r="BJ134" s="403"/>
      <c r="BK134" s="403"/>
      <c r="BL134" s="403"/>
      <c r="BM134" s="403"/>
      <c r="BN134" s="403"/>
      <c r="BO134" s="403"/>
      <c r="BP134" s="403"/>
      <c r="BQ134" s="403"/>
      <c r="BR134" s="403"/>
      <c r="BS134" s="403"/>
      <c r="BT134" s="403"/>
      <c r="BU134" s="403"/>
      <c r="BV134" s="403"/>
      <c r="BW134" s="403"/>
      <c r="BX134" s="403"/>
      <c r="BY134" s="403"/>
      <c r="BZ134" s="403"/>
      <c r="CA134" s="403"/>
      <c r="CB134" s="403"/>
      <c r="CC134" s="403"/>
      <c r="CD134" s="403"/>
      <c r="CL134" s="1514"/>
    </row>
    <row r="135" spans="1:90" ht="63" customHeight="1">
      <c r="A135" s="400"/>
      <c r="B135" s="399"/>
      <c r="C135" s="403"/>
      <c r="D135" s="404"/>
      <c r="E135" s="401"/>
      <c r="F135" s="401"/>
      <c r="G135" s="401"/>
      <c r="H135" s="401"/>
      <c r="I135" s="401"/>
      <c r="J135" s="401"/>
      <c r="K135" s="401"/>
      <c r="L135" s="401"/>
      <c r="M135" s="401"/>
      <c r="N135" s="401"/>
      <c r="O135" s="401"/>
      <c r="P135" s="401"/>
      <c r="Q135" s="401"/>
      <c r="R135" s="401"/>
      <c r="S135" s="401"/>
      <c r="T135" s="401"/>
      <c r="U135" s="401"/>
      <c r="V135" s="401"/>
      <c r="W135" s="401"/>
      <c r="X135" s="401"/>
      <c r="Y135" s="401"/>
      <c r="Z135" s="401"/>
      <c r="AA135" s="401"/>
      <c r="AB135" s="401"/>
      <c r="AC135" s="401"/>
      <c r="AD135" s="401"/>
      <c r="AE135" s="401"/>
      <c r="AF135" s="401"/>
      <c r="AG135" s="401"/>
      <c r="AH135" s="401"/>
      <c r="AI135" s="401"/>
      <c r="AJ135" s="401"/>
      <c r="AK135" s="401"/>
      <c r="AL135" s="401"/>
      <c r="AM135" s="401"/>
      <c r="AN135" s="401"/>
      <c r="AO135" s="401"/>
      <c r="AP135" s="401"/>
      <c r="AQ135" s="401"/>
      <c r="AR135" s="401"/>
      <c r="AS135" s="401"/>
      <c r="AT135" s="401"/>
      <c r="AU135" s="401"/>
      <c r="AV135" s="401"/>
      <c r="AW135" s="401"/>
      <c r="AX135" s="403"/>
      <c r="AY135" s="403"/>
      <c r="AZ135" s="403"/>
      <c r="BA135" s="403"/>
      <c r="BB135" s="403"/>
      <c r="BC135" s="403"/>
      <c r="BD135" s="403"/>
      <c r="BE135" s="403"/>
      <c r="BF135" s="403"/>
      <c r="BG135" s="403"/>
      <c r="BH135" s="403"/>
      <c r="BI135" s="403"/>
      <c r="BJ135" s="403"/>
      <c r="BK135" s="403"/>
      <c r="BL135" s="403"/>
      <c r="BM135" s="403"/>
      <c r="BN135" s="403"/>
      <c r="BO135" s="403"/>
      <c r="BP135" s="403"/>
      <c r="BQ135" s="403"/>
      <c r="BR135" s="403"/>
      <c r="BS135" s="403"/>
      <c r="BT135" s="403"/>
      <c r="BU135" s="403"/>
      <c r="BV135" s="403"/>
      <c r="BW135" s="403"/>
      <c r="BX135" s="403"/>
      <c r="BY135" s="403"/>
      <c r="BZ135" s="403"/>
      <c r="CA135" s="403"/>
      <c r="CB135" s="403"/>
      <c r="CC135" s="403"/>
      <c r="CD135" s="403"/>
      <c r="CL135" s="1514"/>
    </row>
    <row r="136" spans="1:90" ht="63" customHeight="1">
      <c r="A136" s="400"/>
      <c r="B136" s="399"/>
      <c r="C136" s="403"/>
      <c r="D136" s="404"/>
      <c r="E136" s="401"/>
      <c r="F136" s="401"/>
      <c r="G136" s="401"/>
      <c r="H136" s="401"/>
      <c r="I136" s="401"/>
      <c r="J136" s="401"/>
      <c r="K136" s="401"/>
      <c r="L136" s="401"/>
      <c r="M136" s="401"/>
      <c r="N136" s="401"/>
      <c r="O136" s="401"/>
      <c r="P136" s="401"/>
      <c r="Q136" s="401"/>
      <c r="R136" s="401"/>
      <c r="S136" s="401"/>
      <c r="T136" s="401"/>
      <c r="U136" s="401"/>
      <c r="V136" s="401"/>
      <c r="W136" s="401"/>
      <c r="X136" s="401"/>
      <c r="Y136" s="401"/>
      <c r="Z136" s="401"/>
      <c r="AA136" s="401"/>
      <c r="AB136" s="401"/>
      <c r="AC136" s="401"/>
      <c r="AD136" s="401"/>
      <c r="AE136" s="401"/>
      <c r="AF136" s="401"/>
      <c r="AG136" s="401"/>
      <c r="AH136" s="401"/>
      <c r="AI136" s="401"/>
      <c r="AJ136" s="401"/>
      <c r="AK136" s="401"/>
      <c r="AL136" s="401"/>
      <c r="AM136" s="401"/>
      <c r="AN136" s="401"/>
      <c r="AO136" s="401"/>
      <c r="AP136" s="401"/>
      <c r="AQ136" s="401"/>
      <c r="AR136" s="401"/>
      <c r="AS136" s="401"/>
      <c r="AT136" s="401"/>
      <c r="AU136" s="401"/>
      <c r="AV136" s="401"/>
      <c r="AW136" s="401"/>
      <c r="AX136" s="403"/>
      <c r="AY136" s="403"/>
      <c r="AZ136" s="403"/>
      <c r="BA136" s="403"/>
      <c r="BB136" s="403"/>
      <c r="BC136" s="403"/>
      <c r="BD136" s="403"/>
      <c r="BE136" s="403"/>
      <c r="BF136" s="403"/>
      <c r="BG136" s="403"/>
      <c r="BH136" s="403"/>
      <c r="BI136" s="403"/>
      <c r="BJ136" s="403"/>
      <c r="BK136" s="403"/>
      <c r="BL136" s="403"/>
      <c r="BM136" s="403"/>
      <c r="BN136" s="403"/>
      <c r="BO136" s="403"/>
      <c r="BP136" s="403"/>
      <c r="BQ136" s="403"/>
      <c r="BR136" s="403"/>
      <c r="BS136" s="403"/>
      <c r="BT136" s="403"/>
      <c r="BU136" s="403"/>
      <c r="BV136" s="403"/>
      <c r="BW136" s="403"/>
      <c r="BX136" s="403"/>
      <c r="BY136" s="403"/>
      <c r="BZ136" s="403"/>
      <c r="CA136" s="403"/>
      <c r="CB136" s="403"/>
      <c r="CC136" s="403"/>
      <c r="CD136" s="403"/>
      <c r="CL136" s="1514"/>
    </row>
    <row r="137" spans="1:90" ht="63" customHeight="1">
      <c r="A137" s="400"/>
      <c r="B137" s="399"/>
      <c r="C137" s="403"/>
      <c r="D137" s="404"/>
      <c r="E137" s="401"/>
      <c r="F137" s="401"/>
      <c r="G137" s="401"/>
      <c r="H137" s="401"/>
      <c r="I137" s="401"/>
      <c r="J137" s="401"/>
      <c r="K137" s="401"/>
      <c r="L137" s="401"/>
      <c r="M137" s="401"/>
      <c r="N137" s="401"/>
      <c r="O137" s="401"/>
      <c r="P137" s="401"/>
      <c r="Q137" s="401"/>
      <c r="R137" s="401"/>
      <c r="S137" s="401"/>
      <c r="T137" s="401"/>
      <c r="U137" s="401"/>
      <c r="V137" s="401"/>
      <c r="W137" s="401"/>
      <c r="X137" s="401"/>
      <c r="Y137" s="401"/>
      <c r="Z137" s="401"/>
      <c r="AA137" s="401"/>
      <c r="AB137" s="401"/>
      <c r="AC137" s="401"/>
      <c r="AD137" s="401"/>
      <c r="AE137" s="401"/>
      <c r="AF137" s="401"/>
      <c r="AG137" s="401"/>
      <c r="AH137" s="401"/>
      <c r="AI137" s="401"/>
      <c r="AJ137" s="401"/>
      <c r="AK137" s="401"/>
      <c r="AL137" s="401"/>
      <c r="AM137" s="401"/>
      <c r="AN137" s="401"/>
      <c r="AO137" s="401"/>
      <c r="AP137" s="401"/>
      <c r="AQ137" s="401"/>
      <c r="AR137" s="401"/>
      <c r="AS137" s="401"/>
      <c r="AT137" s="401"/>
      <c r="AU137" s="401"/>
      <c r="AV137" s="401"/>
      <c r="AW137" s="401"/>
      <c r="AX137" s="403"/>
      <c r="AY137" s="403"/>
      <c r="AZ137" s="403"/>
      <c r="BA137" s="403"/>
      <c r="BB137" s="403"/>
      <c r="BC137" s="403"/>
      <c r="BD137" s="403"/>
      <c r="BE137" s="403"/>
      <c r="BF137" s="403"/>
      <c r="BG137" s="403"/>
      <c r="BH137" s="403"/>
      <c r="BI137" s="403"/>
      <c r="BJ137" s="403"/>
      <c r="BK137" s="403"/>
      <c r="BL137" s="403"/>
      <c r="BM137" s="403"/>
      <c r="BN137" s="403"/>
      <c r="BO137" s="403"/>
      <c r="BP137" s="403"/>
      <c r="BQ137" s="403"/>
      <c r="BR137" s="403"/>
      <c r="BS137" s="403"/>
      <c r="BT137" s="403"/>
      <c r="BU137" s="403"/>
      <c r="BV137" s="403"/>
      <c r="BW137" s="403"/>
      <c r="BX137" s="403"/>
      <c r="BY137" s="403"/>
      <c r="BZ137" s="403"/>
      <c r="CA137" s="403"/>
      <c r="CB137" s="403"/>
      <c r="CC137" s="403"/>
      <c r="CD137" s="403"/>
      <c r="CL137" s="1514"/>
    </row>
    <row r="138" spans="1:90" ht="63" customHeight="1">
      <c r="A138" s="400"/>
      <c r="B138" s="399"/>
      <c r="C138" s="403"/>
      <c r="D138" s="404"/>
      <c r="E138" s="401"/>
      <c r="F138" s="401"/>
      <c r="G138" s="401"/>
      <c r="H138" s="401"/>
      <c r="I138" s="401"/>
      <c r="J138" s="401"/>
      <c r="K138" s="401"/>
      <c r="L138" s="401"/>
      <c r="M138" s="401"/>
      <c r="N138" s="401"/>
      <c r="O138" s="401"/>
      <c r="P138" s="401"/>
      <c r="Q138" s="401"/>
      <c r="R138" s="401"/>
      <c r="S138" s="401"/>
      <c r="T138" s="401"/>
      <c r="U138" s="401"/>
      <c r="V138" s="401"/>
      <c r="W138" s="401"/>
      <c r="X138" s="401"/>
      <c r="Y138" s="401"/>
      <c r="Z138" s="401"/>
      <c r="AA138" s="401"/>
      <c r="AB138" s="401"/>
      <c r="AC138" s="401"/>
      <c r="AD138" s="401"/>
      <c r="AE138" s="401"/>
      <c r="AF138" s="401"/>
      <c r="AG138" s="401"/>
      <c r="AH138" s="401"/>
      <c r="AI138" s="401"/>
      <c r="AJ138" s="401"/>
      <c r="AK138" s="401"/>
      <c r="AL138" s="401"/>
      <c r="AM138" s="401"/>
      <c r="AN138" s="401"/>
      <c r="AO138" s="401"/>
      <c r="AP138" s="401"/>
      <c r="AQ138" s="401"/>
      <c r="AR138" s="401"/>
      <c r="AS138" s="401"/>
      <c r="AT138" s="401"/>
      <c r="AU138" s="401"/>
      <c r="AV138" s="401"/>
      <c r="AW138" s="401"/>
      <c r="AX138" s="403"/>
      <c r="AY138" s="403"/>
      <c r="AZ138" s="403"/>
      <c r="BA138" s="403"/>
      <c r="BB138" s="403"/>
      <c r="BC138" s="403"/>
      <c r="BD138" s="403"/>
      <c r="BE138" s="403"/>
      <c r="BF138" s="403"/>
      <c r="BG138" s="403"/>
      <c r="BH138" s="403"/>
      <c r="BI138" s="403"/>
      <c r="BJ138" s="403"/>
      <c r="BK138" s="403"/>
      <c r="BL138" s="403"/>
      <c r="BM138" s="403"/>
      <c r="BN138" s="403"/>
      <c r="BO138" s="403"/>
      <c r="BP138" s="403"/>
      <c r="BQ138" s="403"/>
      <c r="BR138" s="403"/>
      <c r="BS138" s="403"/>
      <c r="BT138" s="403"/>
      <c r="BU138" s="403"/>
      <c r="BV138" s="403"/>
      <c r="BW138" s="403"/>
      <c r="BX138" s="403"/>
      <c r="BY138" s="403"/>
      <c r="BZ138" s="403"/>
      <c r="CA138" s="403"/>
      <c r="CB138" s="403"/>
      <c r="CC138" s="403"/>
      <c r="CD138" s="403"/>
      <c r="CL138" s="1514"/>
    </row>
    <row r="139" spans="1:90" ht="63" customHeight="1">
      <c r="A139" s="400"/>
      <c r="B139" s="399"/>
      <c r="C139" s="403"/>
      <c r="D139" s="404"/>
      <c r="E139" s="401"/>
      <c r="F139" s="401"/>
      <c r="G139" s="401"/>
      <c r="H139" s="401"/>
      <c r="I139" s="401"/>
      <c r="J139" s="401"/>
      <c r="K139" s="401"/>
      <c r="L139" s="401"/>
      <c r="M139" s="401"/>
      <c r="N139" s="401"/>
      <c r="O139" s="401"/>
      <c r="P139" s="401"/>
      <c r="Q139" s="401"/>
      <c r="R139" s="401"/>
      <c r="S139" s="401"/>
      <c r="T139" s="401"/>
      <c r="U139" s="401"/>
      <c r="V139" s="401"/>
      <c r="W139" s="401"/>
      <c r="X139" s="401"/>
      <c r="Y139" s="401"/>
      <c r="Z139" s="401"/>
      <c r="AA139" s="401"/>
      <c r="AB139" s="401"/>
      <c r="AC139" s="401"/>
      <c r="AD139" s="401"/>
      <c r="AE139" s="401"/>
      <c r="AF139" s="401"/>
      <c r="AG139" s="401"/>
      <c r="AH139" s="401"/>
      <c r="AI139" s="401"/>
      <c r="AJ139" s="401"/>
      <c r="AK139" s="401"/>
      <c r="AL139" s="401"/>
      <c r="AM139" s="401"/>
      <c r="AN139" s="401"/>
      <c r="AO139" s="401"/>
      <c r="AP139" s="401"/>
      <c r="AQ139" s="401"/>
      <c r="AR139" s="401"/>
      <c r="AS139" s="401"/>
      <c r="AT139" s="401"/>
      <c r="AU139" s="401"/>
      <c r="AV139" s="401"/>
      <c r="AW139" s="401"/>
      <c r="AX139" s="403"/>
      <c r="AY139" s="403"/>
      <c r="AZ139" s="403"/>
      <c r="BA139" s="403"/>
      <c r="BB139" s="403"/>
      <c r="BC139" s="403"/>
      <c r="BD139" s="403"/>
      <c r="BE139" s="403"/>
      <c r="BF139" s="403"/>
      <c r="BG139" s="403"/>
      <c r="BH139" s="403"/>
      <c r="BI139" s="403"/>
      <c r="BJ139" s="403"/>
      <c r="BK139" s="403"/>
      <c r="BL139" s="403"/>
      <c r="BM139" s="403"/>
      <c r="BN139" s="403"/>
      <c r="BO139" s="403"/>
      <c r="BP139" s="403"/>
      <c r="BQ139" s="403"/>
      <c r="BR139" s="403"/>
      <c r="BS139" s="403"/>
      <c r="BT139" s="403"/>
      <c r="BU139" s="403"/>
      <c r="BV139" s="403"/>
      <c r="BW139" s="403"/>
      <c r="BX139" s="403"/>
      <c r="BY139" s="403"/>
      <c r="BZ139" s="403"/>
      <c r="CA139" s="403"/>
      <c r="CB139" s="403"/>
      <c r="CC139" s="403"/>
      <c r="CD139" s="403"/>
      <c r="CL139" s="1513"/>
    </row>
    <row r="140" spans="1:90" ht="63" customHeight="1">
      <c r="A140" s="400"/>
      <c r="B140" s="399"/>
      <c r="C140" s="403"/>
      <c r="D140" s="404"/>
      <c r="E140" s="401"/>
      <c r="F140" s="401"/>
      <c r="G140" s="401"/>
      <c r="H140" s="401"/>
      <c r="I140" s="401"/>
      <c r="J140" s="401"/>
      <c r="K140" s="401"/>
      <c r="L140" s="401"/>
      <c r="M140" s="401"/>
      <c r="N140" s="401"/>
      <c r="O140" s="401"/>
      <c r="P140" s="401"/>
      <c r="Q140" s="401"/>
      <c r="R140" s="401"/>
      <c r="S140" s="401"/>
      <c r="T140" s="401"/>
      <c r="U140" s="401"/>
      <c r="V140" s="401"/>
      <c r="W140" s="401"/>
      <c r="X140" s="401"/>
      <c r="Y140" s="401"/>
      <c r="Z140" s="401"/>
      <c r="AA140" s="401"/>
      <c r="AB140" s="401"/>
      <c r="AC140" s="401"/>
      <c r="AD140" s="401"/>
      <c r="AE140" s="401"/>
      <c r="AF140" s="401"/>
      <c r="AG140" s="401"/>
      <c r="AH140" s="401"/>
      <c r="AI140" s="401"/>
      <c r="AJ140" s="401"/>
      <c r="AK140" s="401"/>
      <c r="AL140" s="401"/>
      <c r="AM140" s="401"/>
      <c r="AN140" s="401"/>
      <c r="AO140" s="401"/>
      <c r="AP140" s="401"/>
      <c r="AQ140" s="401"/>
      <c r="AR140" s="401"/>
      <c r="AS140" s="401"/>
      <c r="AT140" s="401"/>
      <c r="AU140" s="401"/>
      <c r="AV140" s="401"/>
      <c r="AW140" s="401"/>
      <c r="AX140" s="403"/>
      <c r="AY140" s="403"/>
      <c r="AZ140" s="403"/>
      <c r="BA140" s="403"/>
      <c r="BB140" s="403"/>
      <c r="BC140" s="403"/>
      <c r="BD140" s="403"/>
      <c r="BE140" s="403"/>
      <c r="BF140" s="403"/>
      <c r="BG140" s="403"/>
      <c r="BH140" s="403"/>
      <c r="BI140" s="403"/>
      <c r="BJ140" s="403"/>
      <c r="BK140" s="403"/>
      <c r="BL140" s="403"/>
      <c r="BM140" s="403"/>
      <c r="BN140" s="403"/>
      <c r="BO140" s="403"/>
      <c r="BP140" s="403"/>
      <c r="BQ140" s="403"/>
      <c r="BR140" s="403"/>
      <c r="BS140" s="403"/>
      <c r="BT140" s="403"/>
      <c r="BU140" s="403"/>
      <c r="BV140" s="403"/>
      <c r="BW140" s="403"/>
      <c r="BX140" s="403"/>
      <c r="BY140" s="403"/>
      <c r="BZ140" s="403"/>
      <c r="CA140" s="403"/>
      <c r="CB140" s="403"/>
      <c r="CC140" s="403"/>
      <c r="CD140" s="403"/>
    </row>
    <row r="141" spans="1:90" ht="63" customHeight="1">
      <c r="A141" s="400"/>
      <c r="B141" s="399"/>
      <c r="C141" s="403"/>
      <c r="D141" s="404"/>
      <c r="E141" s="401"/>
      <c r="F141" s="401"/>
      <c r="G141" s="401"/>
      <c r="H141" s="401"/>
      <c r="I141" s="401"/>
      <c r="J141" s="401"/>
      <c r="K141" s="401"/>
      <c r="L141" s="401"/>
      <c r="M141" s="401"/>
      <c r="N141" s="401"/>
      <c r="O141" s="401"/>
      <c r="P141" s="401"/>
      <c r="Q141" s="401"/>
      <c r="R141" s="401"/>
      <c r="S141" s="401"/>
      <c r="T141" s="401"/>
      <c r="U141" s="401"/>
      <c r="V141" s="401"/>
      <c r="W141" s="401"/>
      <c r="X141" s="401"/>
      <c r="Y141" s="401"/>
      <c r="Z141" s="401"/>
      <c r="AA141" s="401"/>
      <c r="AB141" s="401"/>
      <c r="AC141" s="401"/>
      <c r="AD141" s="401"/>
      <c r="AE141" s="401"/>
      <c r="AF141" s="401"/>
      <c r="AG141" s="401"/>
      <c r="AH141" s="401"/>
      <c r="AI141" s="401"/>
      <c r="AJ141" s="401"/>
      <c r="AK141" s="401"/>
      <c r="AL141" s="401"/>
      <c r="AM141" s="401"/>
      <c r="AN141" s="401"/>
      <c r="AO141" s="401"/>
      <c r="AP141" s="401"/>
      <c r="AQ141" s="401"/>
      <c r="AR141" s="401"/>
      <c r="AS141" s="401"/>
      <c r="AT141" s="401"/>
      <c r="AU141" s="401"/>
      <c r="AV141" s="401"/>
      <c r="AW141" s="401"/>
      <c r="AX141" s="403"/>
      <c r="AY141" s="403"/>
      <c r="AZ141" s="403"/>
      <c r="BA141" s="403"/>
      <c r="BB141" s="403"/>
      <c r="BC141" s="403"/>
      <c r="BD141" s="403"/>
      <c r="BE141" s="403"/>
      <c r="BF141" s="403"/>
      <c r="BG141" s="403"/>
      <c r="BH141" s="403"/>
      <c r="BI141" s="403"/>
      <c r="BJ141" s="403"/>
      <c r="BK141" s="403"/>
      <c r="BL141" s="403"/>
      <c r="BM141" s="403"/>
      <c r="BN141" s="403"/>
      <c r="BO141" s="403"/>
      <c r="BP141" s="403"/>
      <c r="BQ141" s="403"/>
      <c r="BR141" s="403"/>
      <c r="BS141" s="403"/>
      <c r="BT141" s="403"/>
      <c r="BU141" s="403"/>
      <c r="BV141" s="403"/>
      <c r="BW141" s="403"/>
      <c r="BX141" s="403"/>
      <c r="BY141" s="403"/>
      <c r="BZ141" s="403"/>
      <c r="CA141" s="403"/>
      <c r="CB141" s="403"/>
      <c r="CC141" s="403"/>
      <c r="CD141" s="403"/>
    </row>
    <row r="142" spans="1:90" ht="63" customHeight="1">
      <c r="A142" s="400"/>
      <c r="B142" s="399"/>
      <c r="C142" s="403"/>
      <c r="D142" s="404"/>
      <c r="E142" s="401"/>
      <c r="F142" s="401"/>
      <c r="G142" s="401"/>
      <c r="H142" s="401"/>
      <c r="I142" s="401"/>
      <c r="J142" s="401"/>
      <c r="K142" s="401"/>
      <c r="L142" s="401"/>
      <c r="M142" s="401"/>
      <c r="N142" s="401"/>
      <c r="O142" s="401"/>
      <c r="P142" s="401"/>
      <c r="Q142" s="401"/>
      <c r="R142" s="401"/>
      <c r="S142" s="401"/>
      <c r="T142" s="401"/>
      <c r="U142" s="401"/>
      <c r="V142" s="401"/>
      <c r="W142" s="401"/>
      <c r="X142" s="401"/>
      <c r="Y142" s="401"/>
      <c r="Z142" s="401"/>
      <c r="AA142" s="401"/>
      <c r="AB142" s="401"/>
      <c r="AC142" s="401"/>
      <c r="AD142" s="401"/>
      <c r="AE142" s="401"/>
      <c r="AF142" s="401"/>
      <c r="AG142" s="401"/>
      <c r="AH142" s="401"/>
      <c r="AI142" s="401"/>
      <c r="AJ142" s="401"/>
      <c r="AK142" s="401"/>
      <c r="AL142" s="401"/>
      <c r="AM142" s="401"/>
      <c r="AN142" s="401"/>
      <c r="AO142" s="401"/>
      <c r="AP142" s="401"/>
      <c r="AQ142" s="401"/>
      <c r="AR142" s="401"/>
      <c r="AS142" s="401"/>
      <c r="AT142" s="401"/>
      <c r="AU142" s="401"/>
      <c r="AV142" s="401"/>
      <c r="AW142" s="401"/>
      <c r="AX142" s="403"/>
      <c r="AY142" s="403"/>
      <c r="AZ142" s="403"/>
      <c r="BA142" s="403"/>
      <c r="BB142" s="403"/>
      <c r="BC142" s="403"/>
      <c r="BD142" s="403"/>
      <c r="BE142" s="403"/>
      <c r="BF142" s="403"/>
      <c r="BG142" s="403"/>
      <c r="BH142" s="403"/>
      <c r="BI142" s="403"/>
      <c r="BJ142" s="403"/>
      <c r="BK142" s="403"/>
      <c r="BL142" s="403"/>
      <c r="BM142" s="403"/>
      <c r="BN142" s="403"/>
      <c r="BO142" s="403"/>
      <c r="BP142" s="403"/>
      <c r="BQ142" s="403"/>
      <c r="BR142" s="403"/>
      <c r="BS142" s="403"/>
      <c r="BT142" s="403"/>
      <c r="BU142" s="403"/>
      <c r="BV142" s="403"/>
      <c r="BW142" s="403"/>
      <c r="BX142" s="403"/>
      <c r="BY142" s="403"/>
      <c r="BZ142" s="403"/>
      <c r="CA142" s="403"/>
      <c r="CB142" s="403"/>
      <c r="CC142" s="403"/>
      <c r="CD142" s="403"/>
    </row>
    <row r="143" spans="1:90" ht="63" customHeight="1">
      <c r="A143" s="400"/>
      <c r="B143" s="399"/>
      <c r="C143" s="403"/>
      <c r="D143" s="404"/>
      <c r="E143" s="401"/>
      <c r="F143" s="401"/>
      <c r="G143" s="401"/>
      <c r="H143" s="401"/>
      <c r="I143" s="401"/>
      <c r="J143" s="401"/>
      <c r="K143" s="401"/>
      <c r="L143" s="401"/>
      <c r="M143" s="401"/>
      <c r="N143" s="401"/>
      <c r="O143" s="401"/>
      <c r="P143" s="401"/>
      <c r="Q143" s="401"/>
      <c r="R143" s="401"/>
      <c r="S143" s="401"/>
      <c r="T143" s="401"/>
      <c r="U143" s="401"/>
      <c r="V143" s="401"/>
      <c r="W143" s="401"/>
      <c r="X143" s="401"/>
      <c r="Y143" s="401"/>
      <c r="Z143" s="401"/>
      <c r="AA143" s="401"/>
      <c r="AB143" s="401"/>
      <c r="AC143" s="401"/>
      <c r="AD143" s="401"/>
      <c r="AE143" s="401"/>
      <c r="AF143" s="401"/>
      <c r="AG143" s="401"/>
      <c r="AH143" s="401"/>
      <c r="AI143" s="401"/>
      <c r="AJ143" s="401"/>
      <c r="AK143" s="401"/>
      <c r="AL143" s="401"/>
      <c r="AM143" s="401"/>
      <c r="AN143" s="401"/>
      <c r="AO143" s="401"/>
      <c r="AP143" s="401"/>
      <c r="AQ143" s="401"/>
      <c r="AR143" s="401"/>
      <c r="AS143" s="401"/>
      <c r="AT143" s="401"/>
      <c r="AU143" s="401"/>
      <c r="AV143" s="401"/>
      <c r="AW143" s="401"/>
      <c r="AX143" s="403"/>
      <c r="AY143" s="403"/>
      <c r="AZ143" s="403"/>
      <c r="BA143" s="403"/>
      <c r="BB143" s="403"/>
      <c r="BC143" s="403"/>
      <c r="BD143" s="403"/>
      <c r="BE143" s="403"/>
      <c r="BF143" s="403"/>
      <c r="BG143" s="403"/>
      <c r="BH143" s="403"/>
      <c r="BI143" s="403"/>
      <c r="BJ143" s="403"/>
      <c r="BK143" s="403"/>
      <c r="BL143" s="403"/>
      <c r="BM143" s="403"/>
      <c r="BN143" s="403"/>
      <c r="BO143" s="403"/>
      <c r="BP143" s="403"/>
      <c r="BQ143" s="403"/>
      <c r="BR143" s="403"/>
      <c r="BS143" s="403"/>
      <c r="BT143" s="403"/>
      <c r="BU143" s="403"/>
      <c r="BV143" s="403"/>
      <c r="BW143" s="403"/>
      <c r="BX143" s="403"/>
      <c r="BY143" s="403"/>
      <c r="BZ143" s="403"/>
      <c r="CA143" s="403"/>
      <c r="CB143" s="403"/>
      <c r="CC143" s="403"/>
      <c r="CD143" s="403"/>
    </row>
    <row r="144" spans="1:90" ht="63" customHeight="1">
      <c r="A144" s="400"/>
      <c r="B144" s="399"/>
      <c r="C144" s="403"/>
      <c r="D144" s="404"/>
      <c r="E144" s="401"/>
      <c r="F144" s="401"/>
      <c r="G144" s="401"/>
      <c r="H144" s="401"/>
      <c r="I144" s="401"/>
      <c r="J144" s="401"/>
      <c r="K144" s="401"/>
      <c r="L144" s="401"/>
      <c r="M144" s="401"/>
      <c r="N144" s="401"/>
      <c r="O144" s="401"/>
      <c r="P144" s="401"/>
      <c r="Q144" s="401"/>
      <c r="R144" s="401"/>
      <c r="S144" s="401"/>
      <c r="T144" s="401"/>
      <c r="U144" s="401"/>
      <c r="V144" s="401"/>
      <c r="W144" s="401"/>
      <c r="X144" s="401"/>
      <c r="Y144" s="401"/>
      <c r="Z144" s="401"/>
      <c r="AA144" s="401"/>
      <c r="AB144" s="401"/>
      <c r="AC144" s="401"/>
      <c r="AD144" s="401"/>
      <c r="AE144" s="401"/>
      <c r="AF144" s="401"/>
      <c r="AG144" s="401"/>
      <c r="AH144" s="401"/>
      <c r="AI144" s="401"/>
      <c r="AJ144" s="401"/>
      <c r="AK144" s="401"/>
      <c r="AL144" s="401"/>
      <c r="AM144" s="401"/>
      <c r="AN144" s="401"/>
      <c r="AO144" s="401"/>
      <c r="AP144" s="401"/>
      <c r="AQ144" s="401"/>
      <c r="AR144" s="401"/>
      <c r="AS144" s="401"/>
      <c r="AT144" s="401"/>
      <c r="AU144" s="401"/>
      <c r="AV144" s="401"/>
      <c r="AW144" s="401"/>
      <c r="AX144" s="403"/>
      <c r="AY144" s="403"/>
      <c r="AZ144" s="403"/>
      <c r="BA144" s="403"/>
      <c r="BB144" s="403"/>
      <c r="BC144" s="403"/>
      <c r="BD144" s="403"/>
      <c r="BE144" s="403"/>
      <c r="BF144" s="403"/>
      <c r="BG144" s="403"/>
      <c r="BH144" s="403"/>
      <c r="BI144" s="403"/>
      <c r="BJ144" s="403"/>
      <c r="BK144" s="403"/>
      <c r="BL144" s="403"/>
      <c r="BM144" s="403"/>
      <c r="BN144" s="403"/>
      <c r="BO144" s="403"/>
      <c r="BP144" s="403"/>
      <c r="BQ144" s="403"/>
      <c r="BR144" s="403"/>
      <c r="BS144" s="403"/>
      <c r="BT144" s="403"/>
      <c r="BU144" s="403"/>
      <c r="BV144" s="403"/>
      <c r="BW144" s="403"/>
      <c r="BX144" s="403"/>
      <c r="BY144" s="403"/>
      <c r="BZ144" s="403"/>
      <c r="CA144" s="403"/>
      <c r="CB144" s="403"/>
      <c r="CC144" s="403"/>
      <c r="CD144" s="403"/>
    </row>
    <row r="145" spans="1:82" ht="63" customHeight="1">
      <c r="A145" s="400"/>
      <c r="B145" s="399"/>
      <c r="C145" s="403"/>
      <c r="D145" s="404"/>
      <c r="E145" s="401"/>
      <c r="F145" s="401"/>
      <c r="G145" s="401"/>
      <c r="H145" s="401"/>
      <c r="I145" s="401"/>
      <c r="J145" s="401"/>
      <c r="K145" s="401"/>
      <c r="L145" s="401"/>
      <c r="M145" s="401"/>
      <c r="N145" s="401"/>
      <c r="O145" s="401"/>
      <c r="P145" s="401"/>
      <c r="Q145" s="401"/>
      <c r="R145" s="401"/>
      <c r="S145" s="401"/>
      <c r="T145" s="401"/>
      <c r="U145" s="401"/>
      <c r="V145" s="401"/>
      <c r="W145" s="401"/>
      <c r="X145" s="401"/>
      <c r="Y145" s="401"/>
      <c r="Z145" s="401"/>
      <c r="AA145" s="401"/>
      <c r="AB145" s="401"/>
      <c r="AC145" s="401"/>
      <c r="AD145" s="401"/>
      <c r="AE145" s="401"/>
      <c r="AF145" s="401"/>
      <c r="AG145" s="401"/>
      <c r="AH145" s="401"/>
      <c r="AI145" s="401"/>
      <c r="AJ145" s="401"/>
      <c r="AK145" s="401"/>
      <c r="AL145" s="401"/>
      <c r="AM145" s="401"/>
      <c r="AN145" s="401"/>
      <c r="AO145" s="401"/>
      <c r="AP145" s="401"/>
      <c r="AQ145" s="401"/>
      <c r="AR145" s="401"/>
      <c r="AS145" s="401"/>
      <c r="AT145" s="401"/>
      <c r="AU145" s="401"/>
      <c r="AV145" s="401"/>
      <c r="AW145" s="401"/>
      <c r="AX145" s="403"/>
      <c r="AY145" s="403"/>
      <c r="AZ145" s="403"/>
      <c r="BA145" s="403"/>
      <c r="BB145" s="403"/>
      <c r="BC145" s="403"/>
      <c r="BD145" s="403"/>
      <c r="BE145" s="403"/>
      <c r="BF145" s="403"/>
      <c r="BG145" s="403"/>
      <c r="BH145" s="403"/>
      <c r="BI145" s="403"/>
      <c r="BJ145" s="403"/>
      <c r="BK145" s="403"/>
      <c r="BL145" s="403"/>
      <c r="BM145" s="403"/>
      <c r="BN145" s="403"/>
      <c r="BO145" s="403"/>
      <c r="BP145" s="403"/>
      <c r="BQ145" s="403"/>
      <c r="BR145" s="403"/>
      <c r="BS145" s="403"/>
      <c r="BT145" s="403"/>
      <c r="BU145" s="403"/>
      <c r="BV145" s="403"/>
      <c r="BW145" s="403"/>
      <c r="BX145" s="403"/>
      <c r="BY145" s="403"/>
      <c r="BZ145" s="403"/>
      <c r="CA145" s="403"/>
      <c r="CB145" s="403"/>
      <c r="CC145" s="403"/>
      <c r="CD145" s="403"/>
    </row>
    <row r="146" spans="1:82" ht="63" customHeight="1">
      <c r="A146" s="400"/>
      <c r="B146" s="399"/>
      <c r="C146" s="403"/>
      <c r="D146" s="404"/>
      <c r="E146" s="401"/>
      <c r="F146" s="401"/>
      <c r="G146" s="401"/>
      <c r="H146" s="401"/>
      <c r="I146" s="401"/>
      <c r="J146" s="401"/>
      <c r="K146" s="401"/>
      <c r="L146" s="401"/>
      <c r="M146" s="401"/>
      <c r="N146" s="401"/>
      <c r="O146" s="401"/>
      <c r="P146" s="401"/>
      <c r="Q146" s="401"/>
      <c r="R146" s="401"/>
      <c r="S146" s="401"/>
      <c r="T146" s="401"/>
      <c r="U146" s="401"/>
      <c r="V146" s="401"/>
      <c r="W146" s="401"/>
      <c r="X146" s="401"/>
      <c r="Y146" s="401"/>
      <c r="Z146" s="401"/>
      <c r="AA146" s="401"/>
      <c r="AB146" s="401"/>
      <c r="AC146" s="401"/>
      <c r="AD146" s="401"/>
      <c r="AE146" s="401"/>
      <c r="AF146" s="401"/>
      <c r="AG146" s="401"/>
      <c r="AH146" s="401"/>
      <c r="AI146" s="401"/>
      <c r="AJ146" s="401"/>
      <c r="AK146" s="401"/>
      <c r="AL146" s="401"/>
      <c r="AM146" s="401"/>
      <c r="AN146" s="401"/>
      <c r="AO146" s="401"/>
      <c r="AP146" s="401"/>
      <c r="AQ146" s="401"/>
      <c r="AR146" s="401"/>
      <c r="AS146" s="401"/>
      <c r="AT146" s="401"/>
      <c r="AU146" s="401"/>
      <c r="AV146" s="401"/>
      <c r="AW146" s="401"/>
      <c r="AX146" s="403"/>
      <c r="AY146" s="403"/>
      <c r="AZ146" s="403"/>
      <c r="BA146" s="403"/>
      <c r="BB146" s="403"/>
      <c r="BC146" s="403"/>
      <c r="BD146" s="403"/>
      <c r="BE146" s="403"/>
      <c r="BF146" s="403"/>
      <c r="BG146" s="403"/>
      <c r="BH146" s="403"/>
      <c r="BI146" s="403"/>
      <c r="BJ146" s="403"/>
      <c r="BK146" s="403"/>
      <c r="BL146" s="403"/>
      <c r="BM146" s="403"/>
      <c r="BN146" s="403"/>
      <c r="BO146" s="403"/>
      <c r="BP146" s="403"/>
      <c r="BQ146" s="403"/>
      <c r="BR146" s="403"/>
      <c r="BS146" s="403"/>
      <c r="BT146" s="403"/>
      <c r="BU146" s="403"/>
      <c r="BV146" s="403"/>
      <c r="BW146" s="403"/>
      <c r="BX146" s="403"/>
      <c r="BY146" s="403"/>
      <c r="BZ146" s="403"/>
      <c r="CA146" s="403"/>
      <c r="CB146" s="403"/>
      <c r="CC146" s="403"/>
      <c r="CD146" s="403"/>
    </row>
    <row r="147" spans="1:82" ht="63" customHeight="1">
      <c r="A147" s="400"/>
      <c r="B147" s="399"/>
      <c r="C147" s="403"/>
      <c r="D147" s="404"/>
      <c r="E147" s="401"/>
      <c r="F147" s="401"/>
      <c r="G147" s="401"/>
      <c r="H147" s="401"/>
      <c r="I147" s="401"/>
      <c r="J147" s="401"/>
      <c r="K147" s="401"/>
      <c r="L147" s="401"/>
      <c r="M147" s="401"/>
      <c r="N147" s="401"/>
      <c r="O147" s="401"/>
      <c r="P147" s="401"/>
      <c r="Q147" s="401"/>
      <c r="R147" s="401"/>
      <c r="S147" s="401"/>
      <c r="T147" s="401"/>
      <c r="U147" s="401"/>
      <c r="V147" s="401"/>
      <c r="W147" s="401"/>
      <c r="X147" s="401"/>
      <c r="Y147" s="401"/>
      <c r="Z147" s="401"/>
      <c r="AA147" s="401"/>
      <c r="AB147" s="401"/>
      <c r="AC147" s="401"/>
      <c r="AD147" s="401"/>
      <c r="AE147" s="401"/>
      <c r="AF147" s="401"/>
      <c r="AG147" s="401"/>
      <c r="AH147" s="401"/>
      <c r="AI147" s="401"/>
      <c r="AJ147" s="401"/>
      <c r="AK147" s="401"/>
      <c r="AL147" s="401"/>
      <c r="AM147" s="401"/>
      <c r="AN147" s="401"/>
      <c r="AO147" s="401"/>
      <c r="AP147" s="401"/>
      <c r="AQ147" s="401"/>
      <c r="AR147" s="401"/>
      <c r="AS147" s="401"/>
      <c r="AT147" s="401"/>
      <c r="AU147" s="401"/>
      <c r="AV147" s="401"/>
      <c r="AW147" s="401"/>
      <c r="AX147" s="403"/>
      <c r="AY147" s="403"/>
      <c r="AZ147" s="403"/>
      <c r="BA147" s="403"/>
      <c r="BB147" s="403"/>
      <c r="BC147" s="403"/>
      <c r="BD147" s="403"/>
      <c r="BE147" s="403"/>
      <c r="BF147" s="403"/>
      <c r="BG147" s="403"/>
      <c r="BH147" s="403"/>
      <c r="BI147" s="403"/>
      <c r="BJ147" s="403"/>
      <c r="BK147" s="403"/>
      <c r="BL147" s="403"/>
      <c r="BM147" s="403"/>
      <c r="BN147" s="403"/>
      <c r="BO147" s="403"/>
      <c r="BP147" s="403"/>
      <c r="BQ147" s="403"/>
      <c r="BR147" s="403"/>
      <c r="BS147" s="403"/>
      <c r="BT147" s="403"/>
      <c r="BU147" s="403"/>
      <c r="BV147" s="403"/>
      <c r="BW147" s="403"/>
      <c r="BX147" s="403"/>
      <c r="BY147" s="403"/>
      <c r="BZ147" s="403"/>
      <c r="CA147" s="403"/>
      <c r="CB147" s="403"/>
      <c r="CC147" s="403"/>
      <c r="CD147" s="403"/>
    </row>
    <row r="148" spans="1:82" ht="63" customHeight="1">
      <c r="A148" s="400"/>
      <c r="B148" s="399"/>
      <c r="C148" s="403"/>
      <c r="D148" s="404"/>
      <c r="E148" s="401"/>
      <c r="F148" s="401"/>
      <c r="G148" s="401"/>
      <c r="H148" s="401"/>
      <c r="I148" s="401"/>
      <c r="J148" s="401"/>
      <c r="K148" s="401"/>
      <c r="L148" s="401"/>
      <c r="M148" s="401"/>
      <c r="N148" s="401"/>
      <c r="O148" s="401"/>
      <c r="P148" s="401"/>
      <c r="Q148" s="401"/>
      <c r="R148" s="401"/>
      <c r="S148" s="401"/>
      <c r="T148" s="401"/>
      <c r="U148" s="401"/>
      <c r="V148" s="401"/>
      <c r="W148" s="401"/>
      <c r="X148" s="401"/>
      <c r="Y148" s="401"/>
      <c r="Z148" s="401"/>
      <c r="AA148" s="401"/>
      <c r="AB148" s="401"/>
      <c r="AC148" s="401"/>
      <c r="AD148" s="401"/>
      <c r="AE148" s="401"/>
      <c r="AF148" s="401"/>
      <c r="AG148" s="401"/>
      <c r="AH148" s="401"/>
      <c r="AI148" s="401"/>
      <c r="AJ148" s="401"/>
      <c r="AK148" s="401"/>
      <c r="AL148" s="401"/>
      <c r="AM148" s="401"/>
      <c r="AN148" s="401"/>
      <c r="AO148" s="401"/>
      <c r="AP148" s="401"/>
      <c r="AQ148" s="401"/>
      <c r="AR148" s="401"/>
      <c r="AS148" s="401"/>
      <c r="AT148" s="401"/>
      <c r="AU148" s="401"/>
      <c r="AV148" s="401"/>
      <c r="AW148" s="401"/>
      <c r="AX148" s="403"/>
      <c r="AY148" s="403"/>
      <c r="AZ148" s="403"/>
      <c r="BA148" s="403"/>
      <c r="BB148" s="403"/>
      <c r="BC148" s="403"/>
      <c r="BD148" s="403"/>
      <c r="BE148" s="403"/>
      <c r="BF148" s="403"/>
      <c r="BG148" s="403"/>
      <c r="BH148" s="403"/>
      <c r="BI148" s="403"/>
      <c r="BJ148" s="403"/>
      <c r="BK148" s="403"/>
      <c r="BL148" s="403"/>
      <c r="BM148" s="403"/>
      <c r="BN148" s="403"/>
      <c r="BO148" s="403"/>
      <c r="BP148" s="403"/>
      <c r="BQ148" s="403"/>
      <c r="BR148" s="403"/>
      <c r="BS148" s="403"/>
      <c r="BT148" s="403"/>
      <c r="BU148" s="403"/>
      <c r="BV148" s="403"/>
      <c r="BW148" s="403"/>
      <c r="BX148" s="403"/>
      <c r="BY148" s="403"/>
      <c r="BZ148" s="403"/>
      <c r="CA148" s="403"/>
      <c r="CB148" s="403"/>
      <c r="CC148" s="403"/>
      <c r="CD148" s="403"/>
    </row>
    <row r="149" spans="1:82" ht="63" customHeight="1">
      <c r="A149" s="400"/>
      <c r="B149" s="399"/>
      <c r="C149" s="403"/>
      <c r="D149" s="404"/>
      <c r="E149" s="401"/>
      <c r="F149" s="401"/>
      <c r="G149" s="401"/>
      <c r="H149" s="401"/>
      <c r="I149" s="401"/>
      <c r="J149" s="401"/>
      <c r="K149" s="401"/>
      <c r="L149" s="401"/>
      <c r="M149" s="401"/>
      <c r="N149" s="401"/>
      <c r="O149" s="401"/>
      <c r="P149" s="401"/>
      <c r="Q149" s="401"/>
      <c r="R149" s="401"/>
      <c r="S149" s="401"/>
      <c r="T149" s="401"/>
      <c r="U149" s="401"/>
      <c r="V149" s="401"/>
      <c r="W149" s="401"/>
      <c r="X149" s="401"/>
      <c r="Y149" s="401"/>
      <c r="Z149" s="401"/>
      <c r="AA149" s="401"/>
      <c r="AB149" s="401"/>
      <c r="AC149" s="401"/>
      <c r="AD149" s="401"/>
      <c r="AE149" s="401"/>
      <c r="AF149" s="401"/>
      <c r="AG149" s="401"/>
      <c r="AH149" s="401"/>
      <c r="AI149" s="401"/>
      <c r="AJ149" s="401"/>
      <c r="AK149" s="401"/>
      <c r="AL149" s="401"/>
      <c r="AM149" s="401"/>
      <c r="AN149" s="401"/>
      <c r="AO149" s="401"/>
      <c r="AP149" s="401"/>
      <c r="AQ149" s="401"/>
      <c r="AR149" s="401"/>
      <c r="AS149" s="401"/>
      <c r="AT149" s="401"/>
      <c r="AU149" s="401"/>
      <c r="AV149" s="401"/>
      <c r="AW149" s="401"/>
      <c r="AX149" s="403"/>
      <c r="AY149" s="403"/>
      <c r="AZ149" s="403"/>
      <c r="BA149" s="403"/>
      <c r="BB149" s="403"/>
      <c r="BC149" s="403"/>
      <c r="BD149" s="403"/>
      <c r="BE149" s="403"/>
      <c r="BF149" s="403"/>
      <c r="BG149" s="403"/>
      <c r="BH149" s="403"/>
      <c r="BI149" s="403"/>
      <c r="BJ149" s="403"/>
      <c r="BK149" s="403"/>
      <c r="BL149" s="403"/>
      <c r="BM149" s="403"/>
      <c r="BN149" s="403"/>
      <c r="BO149" s="403"/>
      <c r="BP149" s="403"/>
      <c r="BQ149" s="403"/>
      <c r="BR149" s="403"/>
      <c r="BS149" s="403"/>
      <c r="BT149" s="403"/>
      <c r="BU149" s="403"/>
      <c r="BV149" s="403"/>
      <c r="BW149" s="403"/>
      <c r="BX149" s="403"/>
      <c r="BY149" s="403"/>
      <c r="BZ149" s="403"/>
      <c r="CA149" s="403"/>
      <c r="CB149" s="403"/>
      <c r="CC149" s="403"/>
      <c r="CD149" s="403"/>
    </row>
    <row r="150" spans="1:82" ht="63" customHeight="1">
      <c r="A150" s="400"/>
      <c r="B150" s="399"/>
      <c r="C150" s="403"/>
      <c r="D150" s="404"/>
      <c r="E150" s="401"/>
      <c r="F150" s="401"/>
      <c r="G150" s="401"/>
      <c r="H150" s="401"/>
      <c r="I150" s="401"/>
      <c r="J150" s="401"/>
      <c r="K150" s="401"/>
      <c r="L150" s="401"/>
      <c r="M150" s="401"/>
      <c r="N150" s="401"/>
      <c r="O150" s="401"/>
      <c r="P150" s="401"/>
      <c r="Q150" s="401"/>
      <c r="R150" s="401"/>
      <c r="S150" s="401"/>
      <c r="T150" s="401"/>
      <c r="U150" s="401"/>
      <c r="V150" s="401"/>
      <c r="W150" s="401"/>
      <c r="X150" s="401"/>
      <c r="Y150" s="401"/>
      <c r="Z150" s="401"/>
      <c r="AA150" s="401"/>
      <c r="AB150" s="401"/>
      <c r="AC150" s="401"/>
      <c r="AD150" s="401"/>
      <c r="AE150" s="401"/>
      <c r="AF150" s="401"/>
      <c r="AG150" s="401"/>
      <c r="AH150" s="401"/>
      <c r="AI150" s="401"/>
      <c r="AJ150" s="401"/>
      <c r="AK150" s="401"/>
      <c r="AL150" s="401"/>
      <c r="AM150" s="401"/>
      <c r="AN150" s="401"/>
      <c r="AO150" s="401"/>
      <c r="AP150" s="401"/>
      <c r="AQ150" s="401"/>
      <c r="AR150" s="401"/>
      <c r="AS150" s="401"/>
      <c r="AT150" s="401"/>
      <c r="AU150" s="401"/>
      <c r="AV150" s="401"/>
      <c r="AW150" s="401"/>
      <c r="AX150" s="403"/>
      <c r="AY150" s="403"/>
      <c r="AZ150" s="403"/>
      <c r="BA150" s="403"/>
      <c r="BB150" s="403"/>
      <c r="BC150" s="403"/>
      <c r="BD150" s="403"/>
      <c r="BE150" s="403"/>
      <c r="BF150" s="403"/>
      <c r="BG150" s="403"/>
      <c r="BH150" s="403"/>
      <c r="BI150" s="403"/>
      <c r="BJ150" s="403"/>
      <c r="BK150" s="403"/>
      <c r="BL150" s="403"/>
      <c r="BM150" s="403"/>
      <c r="BN150" s="403"/>
      <c r="BO150" s="403"/>
      <c r="BP150" s="403"/>
      <c r="BQ150" s="403"/>
      <c r="BR150" s="403"/>
      <c r="BS150" s="403"/>
      <c r="BT150" s="403"/>
      <c r="BU150" s="403"/>
      <c r="BV150" s="403"/>
      <c r="BW150" s="403"/>
      <c r="BX150" s="403"/>
      <c r="BY150" s="403"/>
      <c r="BZ150" s="403"/>
      <c r="CA150" s="403"/>
      <c r="CB150" s="403"/>
      <c r="CC150" s="403"/>
      <c r="CD150" s="403"/>
    </row>
    <row r="151" spans="1:82" ht="63" customHeight="1">
      <c r="A151" s="400"/>
      <c r="B151" s="399"/>
      <c r="C151" s="403"/>
      <c r="D151" s="404"/>
      <c r="E151" s="401"/>
      <c r="F151" s="401"/>
      <c r="G151" s="401"/>
      <c r="H151" s="401"/>
      <c r="I151" s="401"/>
      <c r="J151" s="401"/>
      <c r="K151" s="401"/>
      <c r="L151" s="401"/>
      <c r="M151" s="401"/>
      <c r="N151" s="401"/>
      <c r="O151" s="401"/>
      <c r="P151" s="401"/>
      <c r="Q151" s="401"/>
      <c r="R151" s="401"/>
      <c r="S151" s="401"/>
      <c r="T151" s="401"/>
      <c r="U151" s="401"/>
      <c r="V151" s="401"/>
      <c r="W151" s="401"/>
      <c r="X151" s="401"/>
      <c r="Y151" s="401"/>
      <c r="Z151" s="401"/>
      <c r="AA151" s="401"/>
      <c r="AB151" s="401"/>
      <c r="AC151" s="401"/>
      <c r="AD151" s="401"/>
      <c r="AE151" s="401"/>
      <c r="AF151" s="401"/>
      <c r="AG151" s="401"/>
      <c r="AH151" s="401"/>
      <c r="AI151" s="401"/>
      <c r="AJ151" s="401"/>
      <c r="AK151" s="401"/>
      <c r="AL151" s="401"/>
      <c r="AM151" s="401"/>
      <c r="AN151" s="401"/>
      <c r="AO151" s="401"/>
      <c r="AP151" s="401"/>
      <c r="AQ151" s="401"/>
      <c r="AR151" s="401"/>
      <c r="AS151" s="401"/>
      <c r="AT151" s="401"/>
      <c r="AU151" s="401"/>
      <c r="AV151" s="401"/>
      <c r="AW151" s="401"/>
      <c r="AX151" s="403"/>
      <c r="AY151" s="403"/>
      <c r="AZ151" s="403"/>
      <c r="BA151" s="403"/>
      <c r="BB151" s="403"/>
      <c r="BC151" s="403"/>
      <c r="BD151" s="403"/>
      <c r="BE151" s="403"/>
      <c r="BF151" s="403"/>
      <c r="BG151" s="403"/>
      <c r="BH151" s="403"/>
      <c r="BI151" s="403"/>
      <c r="BJ151" s="403"/>
      <c r="BK151" s="403"/>
      <c r="BL151" s="403"/>
      <c r="BM151" s="403"/>
      <c r="BN151" s="403"/>
      <c r="BO151" s="403"/>
      <c r="BP151" s="403"/>
      <c r="BQ151" s="403"/>
      <c r="BR151" s="403"/>
      <c r="BS151" s="403"/>
      <c r="BT151" s="403"/>
      <c r="BU151" s="403"/>
      <c r="BV151" s="403"/>
      <c r="BW151" s="403"/>
      <c r="BX151" s="403"/>
      <c r="BY151" s="403"/>
      <c r="BZ151" s="403"/>
      <c r="CA151" s="403"/>
      <c r="CB151" s="403"/>
      <c r="CC151" s="403"/>
      <c r="CD151" s="403"/>
    </row>
    <row r="152" spans="1:82" ht="63" customHeight="1">
      <c r="A152" s="400"/>
      <c r="B152" s="399"/>
      <c r="C152" s="403"/>
      <c r="D152" s="404"/>
      <c r="E152" s="401"/>
      <c r="F152" s="401"/>
      <c r="G152" s="401"/>
      <c r="H152" s="401"/>
      <c r="I152" s="401"/>
      <c r="J152" s="401"/>
      <c r="K152" s="401"/>
      <c r="L152" s="401"/>
      <c r="M152" s="401"/>
      <c r="N152" s="401"/>
      <c r="O152" s="401"/>
      <c r="P152" s="401"/>
      <c r="Q152" s="401"/>
      <c r="R152" s="401"/>
      <c r="S152" s="401"/>
      <c r="T152" s="401"/>
      <c r="U152" s="401"/>
      <c r="V152" s="401"/>
      <c r="W152" s="401"/>
      <c r="X152" s="401"/>
      <c r="Y152" s="401"/>
      <c r="Z152" s="401"/>
      <c r="AA152" s="401"/>
      <c r="AB152" s="401"/>
      <c r="AC152" s="401"/>
      <c r="AD152" s="401"/>
      <c r="AE152" s="401"/>
      <c r="AF152" s="401"/>
      <c r="AG152" s="401"/>
      <c r="AH152" s="401"/>
      <c r="AI152" s="401"/>
      <c r="AJ152" s="401"/>
      <c r="AK152" s="401"/>
      <c r="AL152" s="401"/>
      <c r="AM152" s="401"/>
      <c r="AN152" s="401"/>
      <c r="AO152" s="401"/>
      <c r="AP152" s="401"/>
      <c r="AQ152" s="401"/>
      <c r="AR152" s="401"/>
      <c r="AS152" s="401"/>
      <c r="AT152" s="401"/>
      <c r="AU152" s="401"/>
      <c r="AV152" s="401"/>
      <c r="AW152" s="401"/>
      <c r="AX152" s="403"/>
      <c r="AY152" s="403"/>
      <c r="AZ152" s="403"/>
      <c r="BA152" s="403"/>
      <c r="BB152" s="403"/>
      <c r="BC152" s="403"/>
      <c r="BD152" s="403"/>
      <c r="BE152" s="403"/>
      <c r="BF152" s="403"/>
      <c r="BG152" s="403"/>
      <c r="BH152" s="403"/>
      <c r="BI152" s="403"/>
      <c r="BJ152" s="403"/>
      <c r="BK152" s="403"/>
      <c r="BL152" s="403"/>
      <c r="BM152" s="403"/>
      <c r="BN152" s="403"/>
      <c r="BO152" s="403"/>
      <c r="BP152" s="403"/>
      <c r="BQ152" s="403"/>
      <c r="BR152" s="403"/>
      <c r="BS152" s="403"/>
      <c r="BT152" s="403"/>
      <c r="BU152" s="403"/>
      <c r="BV152" s="403"/>
      <c r="BW152" s="403"/>
      <c r="BX152" s="403"/>
      <c r="BY152" s="403"/>
      <c r="BZ152" s="403"/>
      <c r="CA152" s="403"/>
      <c r="CB152" s="403"/>
      <c r="CC152" s="403"/>
      <c r="CD152" s="403"/>
    </row>
    <row r="153" spans="1:82" ht="63" customHeight="1">
      <c r="A153" s="400"/>
      <c r="B153" s="399"/>
      <c r="C153" s="403"/>
      <c r="D153" s="404"/>
      <c r="E153" s="401"/>
      <c r="F153" s="401"/>
      <c r="G153" s="401"/>
      <c r="H153" s="401"/>
      <c r="I153" s="401"/>
      <c r="J153" s="401"/>
      <c r="K153" s="401"/>
      <c r="L153" s="401"/>
      <c r="M153" s="401"/>
      <c r="N153" s="401"/>
      <c r="O153" s="401"/>
      <c r="P153" s="401"/>
      <c r="Q153" s="401"/>
      <c r="R153" s="401"/>
      <c r="S153" s="401"/>
      <c r="T153" s="401"/>
      <c r="U153" s="401"/>
      <c r="V153" s="401"/>
      <c r="W153" s="401"/>
      <c r="X153" s="401"/>
      <c r="Y153" s="401"/>
      <c r="Z153" s="401"/>
      <c r="AA153" s="401"/>
      <c r="AB153" s="401"/>
      <c r="AC153" s="401"/>
      <c r="AD153" s="401"/>
      <c r="AE153" s="401"/>
      <c r="AF153" s="401"/>
      <c r="AG153" s="401"/>
      <c r="AH153" s="401"/>
      <c r="AI153" s="401"/>
      <c r="AJ153" s="401"/>
      <c r="AK153" s="401"/>
      <c r="AL153" s="401"/>
      <c r="AM153" s="401"/>
      <c r="AN153" s="401"/>
      <c r="AO153" s="401"/>
      <c r="AP153" s="401"/>
      <c r="AQ153" s="401"/>
      <c r="AR153" s="401"/>
      <c r="AS153" s="401"/>
      <c r="AT153" s="401"/>
      <c r="AU153" s="401"/>
      <c r="AV153" s="401"/>
      <c r="AW153" s="401"/>
      <c r="AX153" s="403"/>
      <c r="AY153" s="403"/>
      <c r="AZ153" s="403"/>
      <c r="BA153" s="403"/>
      <c r="BB153" s="403"/>
      <c r="BC153" s="403"/>
      <c r="BD153" s="403"/>
      <c r="BE153" s="403"/>
      <c r="BF153" s="403"/>
      <c r="BG153" s="403"/>
      <c r="BH153" s="403"/>
      <c r="BI153" s="403"/>
      <c r="BJ153" s="403"/>
      <c r="BK153" s="403"/>
      <c r="BL153" s="403"/>
      <c r="BM153" s="403"/>
      <c r="BN153" s="403"/>
      <c r="BO153" s="403"/>
      <c r="BP153" s="403"/>
      <c r="BQ153" s="403"/>
      <c r="BR153" s="403"/>
      <c r="BS153" s="403"/>
      <c r="BT153" s="403"/>
      <c r="BU153" s="403"/>
      <c r="BV153" s="403"/>
      <c r="BW153" s="403"/>
      <c r="BX153" s="403"/>
      <c r="BY153" s="403"/>
      <c r="BZ153" s="403"/>
      <c r="CA153" s="403"/>
      <c r="CB153" s="403"/>
      <c r="CC153" s="403"/>
      <c r="CD153" s="403"/>
    </row>
    <row r="154" spans="1:82" ht="63" customHeight="1">
      <c r="A154" s="400"/>
      <c r="B154" s="399"/>
      <c r="C154" s="403"/>
      <c r="D154" s="404"/>
      <c r="E154" s="401"/>
      <c r="F154" s="401"/>
      <c r="G154" s="401"/>
      <c r="H154" s="401"/>
      <c r="I154" s="401"/>
      <c r="J154" s="401"/>
      <c r="K154" s="401"/>
      <c r="L154" s="401"/>
      <c r="M154" s="401"/>
      <c r="N154" s="401"/>
      <c r="O154" s="401"/>
      <c r="P154" s="401"/>
      <c r="Q154" s="401"/>
      <c r="R154" s="401"/>
      <c r="S154" s="401"/>
      <c r="T154" s="401"/>
      <c r="U154" s="401"/>
      <c r="V154" s="401"/>
      <c r="W154" s="401"/>
      <c r="X154" s="401"/>
      <c r="Y154" s="401"/>
      <c r="Z154" s="401"/>
      <c r="AA154" s="401"/>
      <c r="AB154" s="401"/>
      <c r="AC154" s="401"/>
      <c r="AD154" s="401"/>
      <c r="AE154" s="401"/>
      <c r="AF154" s="401"/>
      <c r="AG154" s="401"/>
      <c r="AH154" s="401"/>
      <c r="AI154" s="401"/>
      <c r="AJ154" s="401"/>
      <c r="AK154" s="401"/>
      <c r="AL154" s="401"/>
      <c r="AM154" s="401"/>
      <c r="AN154" s="401"/>
      <c r="AO154" s="401"/>
      <c r="AP154" s="401"/>
      <c r="AQ154" s="401"/>
      <c r="AR154" s="401"/>
      <c r="AS154" s="401"/>
      <c r="AT154" s="401"/>
      <c r="AU154" s="401"/>
      <c r="AV154" s="401"/>
      <c r="AW154" s="401"/>
      <c r="AX154" s="403"/>
      <c r="AY154" s="403"/>
      <c r="AZ154" s="403"/>
      <c r="BA154" s="403"/>
      <c r="BB154" s="403"/>
      <c r="BC154" s="403"/>
      <c r="BD154" s="403"/>
      <c r="BE154" s="403"/>
      <c r="BF154" s="403"/>
      <c r="BG154" s="403"/>
      <c r="BH154" s="403"/>
      <c r="BI154" s="403"/>
      <c r="BJ154" s="403"/>
      <c r="BK154" s="403"/>
      <c r="BL154" s="403"/>
      <c r="BM154" s="403"/>
      <c r="BN154" s="403"/>
      <c r="BO154" s="403"/>
      <c r="BP154" s="403"/>
      <c r="BQ154" s="403"/>
      <c r="BR154" s="403"/>
      <c r="BS154" s="403"/>
      <c r="BT154" s="403"/>
      <c r="BU154" s="403"/>
      <c r="BV154" s="403"/>
      <c r="BW154" s="403"/>
      <c r="BX154" s="403"/>
      <c r="BY154" s="403"/>
      <c r="BZ154" s="403"/>
      <c r="CA154" s="403"/>
      <c r="CB154" s="403"/>
      <c r="CC154" s="403"/>
      <c r="CD154" s="403"/>
    </row>
    <row r="155" spans="1:82" ht="63" customHeight="1">
      <c r="A155" s="400"/>
      <c r="B155" s="399"/>
      <c r="C155" s="403"/>
      <c r="D155" s="404"/>
      <c r="E155" s="401"/>
      <c r="F155" s="401"/>
      <c r="G155" s="401"/>
      <c r="H155" s="401"/>
      <c r="I155" s="401"/>
      <c r="J155" s="401"/>
      <c r="K155" s="401"/>
      <c r="L155" s="401"/>
      <c r="M155" s="401"/>
      <c r="N155" s="401"/>
      <c r="O155" s="401"/>
      <c r="P155" s="401"/>
      <c r="Q155" s="401"/>
      <c r="R155" s="401"/>
      <c r="S155" s="401"/>
      <c r="T155" s="401"/>
      <c r="U155" s="401"/>
      <c r="V155" s="401"/>
      <c r="W155" s="401"/>
      <c r="X155" s="401"/>
      <c r="Y155" s="401"/>
      <c r="Z155" s="401"/>
      <c r="AA155" s="401"/>
      <c r="AB155" s="401"/>
      <c r="AC155" s="401"/>
      <c r="AD155" s="401"/>
      <c r="AE155" s="401"/>
      <c r="AF155" s="401"/>
      <c r="AG155" s="401"/>
      <c r="AH155" s="401"/>
      <c r="AI155" s="401"/>
      <c r="AJ155" s="401"/>
      <c r="AK155" s="401"/>
      <c r="AL155" s="401"/>
      <c r="AM155" s="401"/>
      <c r="AN155" s="401"/>
      <c r="AO155" s="401"/>
      <c r="AP155" s="401"/>
      <c r="AQ155" s="401"/>
      <c r="AR155" s="401"/>
      <c r="AS155" s="401"/>
      <c r="AT155" s="401"/>
      <c r="AU155" s="401"/>
      <c r="AV155" s="401"/>
      <c r="AW155" s="401"/>
      <c r="AX155" s="403"/>
      <c r="AY155" s="403"/>
      <c r="AZ155" s="403"/>
      <c r="BA155" s="403"/>
      <c r="BB155" s="403"/>
      <c r="BC155" s="403"/>
      <c r="BD155" s="403"/>
      <c r="BE155" s="403"/>
      <c r="BF155" s="403"/>
      <c r="BG155" s="403"/>
      <c r="BH155" s="403"/>
      <c r="BI155" s="403"/>
      <c r="BJ155" s="403"/>
      <c r="BK155" s="403"/>
      <c r="BL155" s="403"/>
      <c r="BM155" s="403"/>
      <c r="BN155" s="403"/>
      <c r="BO155" s="403"/>
      <c r="BP155" s="403"/>
      <c r="BQ155" s="403"/>
      <c r="BR155" s="403"/>
      <c r="BS155" s="403"/>
      <c r="BT155" s="403"/>
      <c r="BU155" s="403"/>
      <c r="BV155" s="403"/>
      <c r="BW155" s="403"/>
      <c r="BX155" s="403"/>
      <c r="BY155" s="403"/>
      <c r="BZ155" s="403"/>
      <c r="CA155" s="403"/>
      <c r="CB155" s="403"/>
      <c r="CC155" s="403"/>
      <c r="CD155" s="403"/>
    </row>
    <row r="156" spans="1:82" ht="63" customHeight="1">
      <c r="A156" s="400"/>
      <c r="B156" s="399"/>
      <c r="C156" s="403"/>
      <c r="D156" s="404"/>
      <c r="E156" s="401"/>
      <c r="F156" s="401"/>
      <c r="G156" s="401"/>
      <c r="H156" s="401"/>
      <c r="I156" s="401"/>
      <c r="J156" s="401"/>
      <c r="K156" s="401"/>
      <c r="L156" s="401"/>
      <c r="M156" s="401"/>
      <c r="N156" s="401"/>
      <c r="O156" s="401"/>
      <c r="P156" s="401"/>
      <c r="Q156" s="401"/>
      <c r="R156" s="401"/>
      <c r="S156" s="401"/>
      <c r="T156" s="401"/>
      <c r="U156" s="401"/>
      <c r="V156" s="401"/>
      <c r="W156" s="401"/>
      <c r="X156" s="401"/>
      <c r="Y156" s="401"/>
      <c r="Z156" s="401"/>
      <c r="AA156" s="401"/>
      <c r="AB156" s="401"/>
      <c r="AC156" s="401"/>
      <c r="AD156" s="401"/>
      <c r="AE156" s="401"/>
      <c r="AF156" s="401"/>
      <c r="AG156" s="401"/>
      <c r="AH156" s="401"/>
      <c r="AI156" s="401"/>
      <c r="AJ156" s="401"/>
      <c r="AK156" s="401"/>
      <c r="AL156" s="401"/>
      <c r="AM156" s="401"/>
      <c r="AN156" s="401"/>
      <c r="AO156" s="401"/>
      <c r="AP156" s="401"/>
      <c r="AQ156" s="401"/>
      <c r="AR156" s="401"/>
      <c r="AS156" s="401"/>
      <c r="AT156" s="401"/>
      <c r="AU156" s="401"/>
      <c r="AV156" s="401"/>
      <c r="AW156" s="401"/>
      <c r="AX156" s="403"/>
      <c r="AY156" s="403"/>
      <c r="AZ156" s="403"/>
      <c r="BA156" s="403"/>
      <c r="BB156" s="403"/>
      <c r="BC156" s="403"/>
      <c r="BD156" s="403"/>
      <c r="BE156" s="403"/>
      <c r="BF156" s="403"/>
      <c r="BG156" s="403"/>
      <c r="BH156" s="403"/>
      <c r="BI156" s="403"/>
      <c r="BJ156" s="403"/>
      <c r="BK156" s="403"/>
      <c r="BL156" s="403"/>
      <c r="BM156" s="403"/>
      <c r="BN156" s="403"/>
      <c r="BO156" s="403"/>
      <c r="BP156" s="403"/>
      <c r="BQ156" s="403"/>
      <c r="BR156" s="403"/>
      <c r="BS156" s="403"/>
      <c r="BT156" s="403"/>
      <c r="BU156" s="403"/>
      <c r="BV156" s="403"/>
      <c r="BW156" s="403"/>
      <c r="BX156" s="403"/>
      <c r="BY156" s="403"/>
      <c r="BZ156" s="403"/>
      <c r="CA156" s="403"/>
      <c r="CB156" s="403"/>
      <c r="CC156" s="403"/>
      <c r="CD156" s="403"/>
    </row>
    <row r="157" spans="1:82" ht="63" customHeight="1">
      <c r="A157" s="400"/>
      <c r="B157" s="399"/>
      <c r="C157" s="403"/>
      <c r="D157" s="404"/>
      <c r="E157" s="401"/>
      <c r="F157" s="401"/>
      <c r="G157" s="401"/>
      <c r="H157" s="401"/>
      <c r="I157" s="401"/>
      <c r="J157" s="401"/>
      <c r="K157" s="401"/>
      <c r="L157" s="401"/>
      <c r="M157" s="401"/>
      <c r="N157" s="401"/>
      <c r="O157" s="401"/>
      <c r="P157" s="401"/>
      <c r="Q157" s="401"/>
      <c r="R157" s="401"/>
      <c r="S157" s="401"/>
      <c r="T157" s="401"/>
      <c r="U157" s="401"/>
      <c r="V157" s="401"/>
      <c r="W157" s="401"/>
      <c r="X157" s="401"/>
      <c r="Y157" s="401"/>
      <c r="Z157" s="401"/>
      <c r="AA157" s="401"/>
      <c r="AB157" s="401"/>
      <c r="AC157" s="401"/>
      <c r="AD157" s="401"/>
      <c r="AE157" s="401"/>
      <c r="AF157" s="401"/>
      <c r="AG157" s="401"/>
      <c r="AH157" s="401"/>
      <c r="AI157" s="401"/>
      <c r="AJ157" s="401"/>
      <c r="AK157" s="401"/>
      <c r="AL157" s="401"/>
      <c r="AM157" s="401"/>
      <c r="AN157" s="401"/>
      <c r="AO157" s="401"/>
      <c r="AP157" s="401"/>
      <c r="AQ157" s="401"/>
      <c r="AR157" s="401"/>
      <c r="AS157" s="401"/>
      <c r="AT157" s="401"/>
      <c r="AU157" s="401"/>
      <c r="AV157" s="401"/>
      <c r="AW157" s="401"/>
      <c r="AX157" s="403"/>
      <c r="AY157" s="403"/>
      <c r="AZ157" s="403"/>
      <c r="BA157" s="403"/>
      <c r="BB157" s="403"/>
      <c r="BC157" s="403"/>
      <c r="BD157" s="403"/>
      <c r="BE157" s="403"/>
      <c r="BF157" s="403"/>
      <c r="BG157" s="403"/>
      <c r="BH157" s="403"/>
      <c r="BI157" s="403"/>
      <c r="BJ157" s="403"/>
      <c r="BK157" s="403"/>
      <c r="BL157" s="403"/>
      <c r="BM157" s="403"/>
      <c r="BN157" s="403"/>
      <c r="BO157" s="403"/>
      <c r="BP157" s="403"/>
      <c r="BQ157" s="403"/>
      <c r="BR157" s="403"/>
      <c r="BS157" s="403"/>
      <c r="BT157" s="403"/>
      <c r="BU157" s="403"/>
      <c r="BV157" s="403"/>
      <c r="BW157" s="403"/>
      <c r="BX157" s="403"/>
      <c r="BY157" s="403"/>
      <c r="BZ157" s="403"/>
      <c r="CA157" s="403"/>
      <c r="CB157" s="403"/>
      <c r="CC157" s="403"/>
      <c r="CD157" s="403"/>
    </row>
    <row r="158" spans="1:82" ht="63" customHeight="1">
      <c r="A158" s="400"/>
      <c r="B158" s="399"/>
      <c r="C158" s="403"/>
      <c r="D158" s="404"/>
      <c r="E158" s="401"/>
      <c r="F158" s="401"/>
      <c r="G158" s="401"/>
      <c r="H158" s="401"/>
      <c r="I158" s="401"/>
      <c r="J158" s="401"/>
      <c r="K158" s="401"/>
      <c r="L158" s="401"/>
      <c r="M158" s="401"/>
      <c r="N158" s="401"/>
      <c r="O158" s="401"/>
      <c r="P158" s="401"/>
      <c r="Q158" s="401"/>
      <c r="R158" s="401"/>
      <c r="S158" s="401"/>
      <c r="T158" s="401"/>
      <c r="U158" s="401"/>
      <c r="V158" s="401"/>
      <c r="W158" s="401"/>
      <c r="X158" s="401"/>
      <c r="Y158" s="401"/>
      <c r="Z158" s="401"/>
      <c r="AA158" s="401"/>
      <c r="AB158" s="401"/>
      <c r="AC158" s="401"/>
      <c r="AD158" s="401"/>
      <c r="AE158" s="401"/>
      <c r="AF158" s="401"/>
      <c r="AG158" s="401"/>
      <c r="AH158" s="401"/>
      <c r="AI158" s="401"/>
      <c r="AJ158" s="401"/>
      <c r="AK158" s="401"/>
      <c r="AL158" s="401"/>
      <c r="AM158" s="401"/>
      <c r="AN158" s="401"/>
      <c r="AO158" s="401"/>
      <c r="AP158" s="401"/>
      <c r="AQ158" s="401"/>
      <c r="AR158" s="401"/>
      <c r="AS158" s="401"/>
      <c r="AT158" s="401"/>
      <c r="AU158" s="401"/>
      <c r="AV158" s="401"/>
      <c r="AW158" s="401"/>
      <c r="AX158" s="403"/>
      <c r="AY158" s="403"/>
      <c r="AZ158" s="403"/>
      <c r="BA158" s="403"/>
      <c r="BB158" s="403"/>
      <c r="BC158" s="403"/>
      <c r="BD158" s="403"/>
      <c r="BE158" s="403"/>
      <c r="BF158" s="403"/>
      <c r="BG158" s="403"/>
      <c r="BH158" s="403"/>
      <c r="BI158" s="403"/>
      <c r="BJ158" s="403"/>
      <c r="BK158" s="403"/>
      <c r="BL158" s="403"/>
      <c r="BM158" s="403"/>
      <c r="BN158" s="403"/>
      <c r="BO158" s="403"/>
      <c r="BP158" s="403"/>
      <c r="BQ158" s="403"/>
      <c r="BR158" s="403"/>
      <c r="BS158" s="403"/>
      <c r="BT158" s="403"/>
      <c r="BU158" s="403"/>
      <c r="BV158" s="403"/>
      <c r="BW158" s="403"/>
      <c r="BX158" s="403"/>
      <c r="BY158" s="403"/>
      <c r="BZ158" s="403"/>
      <c r="CA158" s="403"/>
      <c r="CB158" s="403"/>
      <c r="CC158" s="403"/>
      <c r="CD158" s="403"/>
    </row>
    <row r="159" spans="1:82" ht="63" customHeight="1">
      <c r="A159" s="400"/>
      <c r="B159" s="399"/>
      <c r="C159" s="403"/>
      <c r="D159" s="404"/>
      <c r="E159" s="401"/>
      <c r="F159" s="401"/>
      <c r="G159" s="401"/>
      <c r="H159" s="401"/>
      <c r="I159" s="401"/>
      <c r="J159" s="401"/>
      <c r="K159" s="401"/>
      <c r="L159" s="401"/>
      <c r="M159" s="401"/>
      <c r="N159" s="401"/>
      <c r="O159" s="401"/>
      <c r="P159" s="401"/>
      <c r="Q159" s="401"/>
      <c r="R159" s="401"/>
      <c r="S159" s="401"/>
      <c r="T159" s="401"/>
      <c r="U159" s="401"/>
      <c r="V159" s="401"/>
      <c r="W159" s="401"/>
      <c r="X159" s="401"/>
      <c r="Y159" s="401"/>
      <c r="Z159" s="401"/>
      <c r="AA159" s="401"/>
      <c r="AB159" s="401"/>
      <c r="AC159" s="401"/>
      <c r="AD159" s="401"/>
      <c r="AE159" s="401"/>
      <c r="AF159" s="401"/>
      <c r="AG159" s="401"/>
      <c r="AH159" s="401"/>
      <c r="AI159" s="401"/>
      <c r="AJ159" s="401"/>
      <c r="AK159" s="401"/>
      <c r="AL159" s="401"/>
      <c r="AM159" s="401"/>
      <c r="AN159" s="401"/>
      <c r="AO159" s="401"/>
      <c r="AP159" s="401"/>
      <c r="AQ159" s="401"/>
      <c r="AR159" s="401"/>
      <c r="AS159" s="401"/>
      <c r="AT159" s="401"/>
      <c r="AU159" s="401"/>
      <c r="AV159" s="401"/>
      <c r="AW159" s="401"/>
      <c r="AX159" s="403"/>
      <c r="AY159" s="403"/>
      <c r="AZ159" s="403"/>
      <c r="BA159" s="403"/>
      <c r="BB159" s="403"/>
      <c r="BC159" s="403"/>
      <c r="BD159" s="403"/>
      <c r="BE159" s="403"/>
      <c r="BF159" s="403"/>
      <c r="BG159" s="403"/>
      <c r="BH159" s="403"/>
      <c r="BI159" s="403"/>
      <c r="BJ159" s="403"/>
      <c r="BK159" s="403"/>
      <c r="BL159" s="403"/>
      <c r="BM159" s="403"/>
      <c r="BN159" s="403"/>
      <c r="BO159" s="403"/>
      <c r="BP159" s="403"/>
      <c r="BQ159" s="403"/>
      <c r="BR159" s="403"/>
      <c r="BS159" s="403"/>
      <c r="BT159" s="403"/>
      <c r="BU159" s="403"/>
      <c r="BV159" s="403"/>
      <c r="BW159" s="403"/>
      <c r="BX159" s="403"/>
      <c r="BY159" s="403"/>
      <c r="BZ159" s="403"/>
      <c r="CA159" s="403"/>
      <c r="CB159" s="403"/>
      <c r="CC159" s="403"/>
      <c r="CD159" s="403"/>
    </row>
    <row r="160" spans="1:82" ht="63" customHeight="1">
      <c r="A160" s="400"/>
      <c r="B160" s="399"/>
      <c r="C160" s="403"/>
      <c r="D160" s="404"/>
      <c r="E160" s="401"/>
      <c r="F160" s="401"/>
      <c r="G160" s="401"/>
      <c r="H160" s="401"/>
      <c r="I160" s="401"/>
      <c r="J160" s="401"/>
      <c r="K160" s="401"/>
      <c r="L160" s="401"/>
      <c r="M160" s="401"/>
      <c r="N160" s="401"/>
      <c r="O160" s="401"/>
      <c r="P160" s="401"/>
      <c r="Q160" s="401"/>
      <c r="R160" s="401"/>
      <c r="S160" s="401"/>
      <c r="T160" s="401"/>
      <c r="U160" s="401"/>
      <c r="V160" s="401"/>
      <c r="W160" s="401"/>
      <c r="X160" s="401"/>
      <c r="Y160" s="401"/>
      <c r="Z160" s="401"/>
      <c r="AA160" s="401"/>
      <c r="AB160" s="401"/>
      <c r="AC160" s="401"/>
      <c r="AD160" s="401"/>
      <c r="AE160" s="401"/>
      <c r="AF160" s="401"/>
      <c r="AG160" s="401"/>
      <c r="AH160" s="401"/>
      <c r="AI160" s="401"/>
      <c r="AJ160" s="401"/>
      <c r="AK160" s="401"/>
      <c r="AL160" s="401"/>
      <c r="AM160" s="401"/>
      <c r="AN160" s="401"/>
      <c r="AO160" s="401"/>
      <c r="AP160" s="401"/>
      <c r="AQ160" s="401"/>
      <c r="AR160" s="401"/>
      <c r="AS160" s="401"/>
      <c r="AT160" s="401"/>
      <c r="AU160" s="401"/>
      <c r="AV160" s="401"/>
      <c r="AW160" s="401"/>
      <c r="AX160" s="403"/>
      <c r="AY160" s="403"/>
      <c r="AZ160" s="403"/>
      <c r="BA160" s="403"/>
      <c r="BB160" s="403"/>
      <c r="BC160" s="403"/>
      <c r="BD160" s="403"/>
      <c r="BE160" s="403"/>
      <c r="BF160" s="403"/>
      <c r="BG160" s="403"/>
      <c r="BH160" s="403"/>
      <c r="BI160" s="403"/>
      <c r="BJ160" s="403"/>
      <c r="BK160" s="403"/>
      <c r="BL160" s="403"/>
      <c r="BM160" s="403"/>
      <c r="BN160" s="403"/>
      <c r="BO160" s="403"/>
      <c r="BP160" s="403"/>
      <c r="BQ160" s="403"/>
      <c r="BR160" s="403"/>
      <c r="BS160" s="403"/>
      <c r="BT160" s="403"/>
      <c r="BU160" s="403"/>
      <c r="BV160" s="403"/>
      <c r="BW160" s="403"/>
      <c r="BX160" s="403"/>
      <c r="BY160" s="403"/>
      <c r="BZ160" s="403"/>
      <c r="CA160" s="403"/>
      <c r="CB160" s="403"/>
      <c r="CC160" s="403"/>
      <c r="CD160" s="403"/>
    </row>
    <row r="161" spans="1:82" ht="63" customHeight="1">
      <c r="A161" s="400"/>
      <c r="B161" s="399"/>
      <c r="C161" s="403"/>
      <c r="D161" s="404"/>
      <c r="E161" s="401"/>
      <c r="F161" s="401"/>
      <c r="G161" s="401"/>
      <c r="H161" s="401"/>
      <c r="I161" s="401"/>
      <c r="J161" s="401"/>
      <c r="K161" s="401"/>
      <c r="L161" s="401"/>
      <c r="M161" s="401"/>
      <c r="N161" s="401"/>
      <c r="O161" s="401"/>
      <c r="P161" s="401"/>
      <c r="Q161" s="401"/>
      <c r="R161" s="401"/>
      <c r="S161" s="401"/>
      <c r="T161" s="401"/>
      <c r="U161" s="401"/>
      <c r="V161" s="401"/>
      <c r="W161" s="401"/>
      <c r="X161" s="401"/>
      <c r="Y161" s="401"/>
      <c r="Z161" s="401"/>
      <c r="AA161" s="401"/>
      <c r="AB161" s="401"/>
      <c r="AC161" s="401"/>
      <c r="AD161" s="401"/>
      <c r="AE161" s="401"/>
      <c r="AF161" s="401"/>
      <c r="AG161" s="401"/>
      <c r="AH161" s="401"/>
      <c r="AI161" s="401"/>
      <c r="AJ161" s="401"/>
      <c r="AK161" s="401"/>
      <c r="AL161" s="401"/>
      <c r="AM161" s="401"/>
      <c r="AN161" s="401"/>
      <c r="AO161" s="401"/>
      <c r="AP161" s="401"/>
      <c r="AQ161" s="401"/>
      <c r="AR161" s="401"/>
      <c r="AS161" s="401"/>
      <c r="AT161" s="401"/>
      <c r="AU161" s="401"/>
      <c r="AV161" s="401"/>
      <c r="AW161" s="401"/>
      <c r="AX161" s="403"/>
      <c r="AY161" s="403"/>
      <c r="AZ161" s="403"/>
      <c r="BA161" s="403"/>
      <c r="BB161" s="403"/>
      <c r="BC161" s="403"/>
      <c r="BD161" s="403"/>
      <c r="BE161" s="403"/>
      <c r="BF161" s="403"/>
      <c r="BG161" s="403"/>
      <c r="BH161" s="403"/>
      <c r="BI161" s="403"/>
      <c r="BJ161" s="403"/>
      <c r="BK161" s="403"/>
      <c r="BL161" s="403"/>
      <c r="BM161" s="403"/>
      <c r="BN161" s="403"/>
      <c r="BO161" s="403"/>
      <c r="BP161" s="403"/>
      <c r="BQ161" s="403"/>
      <c r="BR161" s="403"/>
      <c r="BS161" s="403"/>
      <c r="BT161" s="403"/>
      <c r="BU161" s="403"/>
      <c r="BV161" s="403"/>
      <c r="BW161" s="403"/>
      <c r="BX161" s="403"/>
      <c r="BY161" s="403"/>
      <c r="BZ161" s="403"/>
      <c r="CA161" s="403"/>
      <c r="CB161" s="403"/>
      <c r="CC161" s="403"/>
      <c r="CD161" s="403"/>
    </row>
    <row r="162" spans="1:82" ht="63" customHeight="1">
      <c r="A162" s="400"/>
      <c r="B162" s="399"/>
      <c r="C162" s="403"/>
      <c r="D162" s="404"/>
      <c r="E162" s="401"/>
      <c r="F162" s="401"/>
      <c r="G162" s="401"/>
      <c r="H162" s="401"/>
      <c r="I162" s="401"/>
      <c r="J162" s="401"/>
      <c r="K162" s="401"/>
      <c r="L162" s="401"/>
      <c r="M162" s="401"/>
      <c r="N162" s="401"/>
      <c r="O162" s="401"/>
      <c r="P162" s="401"/>
      <c r="Q162" s="401"/>
      <c r="R162" s="401"/>
      <c r="S162" s="401"/>
      <c r="T162" s="401"/>
      <c r="U162" s="401"/>
      <c r="V162" s="401"/>
      <c r="W162" s="401"/>
      <c r="X162" s="401"/>
      <c r="Y162" s="401"/>
      <c r="Z162" s="401"/>
      <c r="AA162" s="401"/>
      <c r="AB162" s="401"/>
      <c r="AC162" s="401"/>
      <c r="AD162" s="401"/>
      <c r="AE162" s="401"/>
      <c r="AF162" s="401"/>
      <c r="AG162" s="401"/>
      <c r="AH162" s="401"/>
      <c r="AI162" s="401"/>
      <c r="AJ162" s="401"/>
      <c r="AK162" s="401"/>
      <c r="AL162" s="401"/>
      <c r="AM162" s="401"/>
      <c r="AN162" s="401"/>
      <c r="AO162" s="401"/>
      <c r="AP162" s="401"/>
      <c r="AQ162" s="401"/>
      <c r="AR162" s="401"/>
      <c r="AS162" s="401"/>
      <c r="AT162" s="401"/>
      <c r="AU162" s="401"/>
      <c r="AV162" s="401"/>
      <c r="AW162" s="401"/>
      <c r="AX162" s="403"/>
      <c r="AY162" s="403"/>
      <c r="AZ162" s="403"/>
      <c r="BA162" s="403"/>
      <c r="BB162" s="403"/>
      <c r="BC162" s="403"/>
      <c r="BD162" s="403"/>
      <c r="BE162" s="403"/>
      <c r="BF162" s="403"/>
      <c r="BG162" s="403"/>
      <c r="BH162" s="403"/>
      <c r="BI162" s="403"/>
      <c r="BJ162" s="403"/>
      <c r="BK162" s="403"/>
      <c r="BL162" s="403"/>
      <c r="BM162" s="403"/>
      <c r="BN162" s="403"/>
      <c r="BO162" s="403"/>
      <c r="BP162" s="403"/>
      <c r="BQ162" s="403"/>
      <c r="BR162" s="403"/>
      <c r="BS162" s="403"/>
      <c r="BT162" s="403"/>
      <c r="BU162" s="403"/>
      <c r="BV162" s="403"/>
      <c r="BW162" s="403"/>
      <c r="BX162" s="403"/>
      <c r="BY162" s="403"/>
      <c r="BZ162" s="403"/>
      <c r="CA162" s="403"/>
      <c r="CB162" s="403"/>
      <c r="CC162" s="403"/>
      <c r="CD162" s="403"/>
    </row>
    <row r="163" spans="1:82" ht="63" customHeight="1">
      <c r="A163" s="400"/>
      <c r="B163" s="399"/>
      <c r="C163" s="403"/>
      <c r="D163" s="404"/>
      <c r="E163" s="401"/>
      <c r="F163" s="401"/>
      <c r="G163" s="401"/>
      <c r="H163" s="401"/>
      <c r="I163" s="401"/>
      <c r="J163" s="401"/>
      <c r="K163" s="401"/>
      <c r="L163" s="401"/>
      <c r="M163" s="401"/>
      <c r="N163" s="401"/>
      <c r="O163" s="401"/>
      <c r="P163" s="401"/>
      <c r="Q163" s="401"/>
      <c r="R163" s="401"/>
      <c r="S163" s="401"/>
      <c r="T163" s="401"/>
      <c r="U163" s="401"/>
      <c r="V163" s="401"/>
      <c r="W163" s="401"/>
      <c r="X163" s="401"/>
      <c r="Y163" s="401"/>
      <c r="Z163" s="401"/>
      <c r="AA163" s="401"/>
      <c r="AB163" s="401"/>
      <c r="AC163" s="401"/>
      <c r="AD163" s="401"/>
      <c r="AE163" s="401"/>
      <c r="AF163" s="401"/>
      <c r="AG163" s="401"/>
      <c r="AH163" s="401"/>
      <c r="AI163" s="401"/>
      <c r="AJ163" s="401"/>
      <c r="AK163" s="401"/>
      <c r="AL163" s="401"/>
      <c r="AM163" s="401"/>
      <c r="AN163" s="401"/>
      <c r="AO163" s="401"/>
      <c r="AP163" s="401"/>
      <c r="AQ163" s="401"/>
      <c r="AR163" s="401"/>
      <c r="AS163" s="401"/>
      <c r="AT163" s="401"/>
      <c r="AU163" s="401"/>
      <c r="AV163" s="401"/>
      <c r="AW163" s="401"/>
      <c r="AX163" s="403"/>
      <c r="AY163" s="403"/>
      <c r="AZ163" s="403"/>
      <c r="BA163" s="403"/>
      <c r="BB163" s="403"/>
      <c r="BC163" s="403"/>
      <c r="BD163" s="403"/>
      <c r="BE163" s="403"/>
      <c r="BF163" s="403"/>
      <c r="BG163" s="403"/>
      <c r="BH163" s="403"/>
      <c r="BI163" s="403"/>
      <c r="BJ163" s="403"/>
      <c r="BK163" s="403"/>
      <c r="BL163" s="403"/>
      <c r="BM163" s="403"/>
      <c r="BN163" s="403"/>
      <c r="BO163" s="403"/>
      <c r="BP163" s="403"/>
      <c r="BQ163" s="403"/>
      <c r="BR163" s="403"/>
      <c r="BS163" s="403"/>
      <c r="BT163" s="403"/>
      <c r="BU163" s="403"/>
      <c r="BV163" s="403"/>
      <c r="BW163" s="403"/>
      <c r="BX163" s="403"/>
      <c r="BY163" s="403"/>
      <c r="BZ163" s="403"/>
      <c r="CA163" s="403"/>
      <c r="CB163" s="403"/>
      <c r="CC163" s="403"/>
      <c r="CD163" s="403"/>
    </row>
    <row r="164" spans="1:82" ht="63" customHeight="1">
      <c r="A164" s="400"/>
      <c r="B164" s="399"/>
      <c r="C164" s="403"/>
      <c r="D164" s="404"/>
      <c r="E164" s="401"/>
      <c r="F164" s="401"/>
      <c r="G164" s="401"/>
      <c r="H164" s="401"/>
      <c r="I164" s="401"/>
      <c r="J164" s="401"/>
      <c r="K164" s="401"/>
      <c r="L164" s="401"/>
      <c r="M164" s="401"/>
      <c r="N164" s="401"/>
      <c r="O164" s="401"/>
      <c r="P164" s="401"/>
      <c r="Q164" s="401"/>
      <c r="R164" s="401"/>
      <c r="S164" s="401"/>
      <c r="T164" s="401"/>
      <c r="U164" s="401"/>
      <c r="V164" s="401"/>
      <c r="W164" s="401"/>
      <c r="X164" s="401"/>
      <c r="Y164" s="401"/>
      <c r="Z164" s="401"/>
      <c r="AA164" s="401"/>
      <c r="AB164" s="401"/>
      <c r="AC164" s="401"/>
      <c r="AD164" s="401"/>
      <c r="AE164" s="401"/>
      <c r="AF164" s="401"/>
      <c r="AG164" s="401"/>
      <c r="AH164" s="401"/>
      <c r="AI164" s="401"/>
      <c r="AJ164" s="401"/>
      <c r="AK164" s="401"/>
      <c r="AL164" s="401"/>
      <c r="AM164" s="401"/>
      <c r="AN164" s="401"/>
      <c r="AO164" s="401"/>
      <c r="AP164" s="401"/>
      <c r="AQ164" s="401"/>
      <c r="AR164" s="401"/>
      <c r="AS164" s="401"/>
      <c r="AT164" s="401"/>
      <c r="AU164" s="401"/>
      <c r="AV164" s="401"/>
      <c r="AW164" s="401"/>
      <c r="AX164" s="403"/>
      <c r="AY164" s="403"/>
      <c r="AZ164" s="403"/>
      <c r="BA164" s="403"/>
      <c r="BB164" s="403"/>
      <c r="BC164" s="403"/>
      <c r="BD164" s="403"/>
      <c r="BE164" s="403"/>
      <c r="BF164" s="403"/>
      <c r="BG164" s="403"/>
      <c r="BH164" s="403"/>
      <c r="BI164" s="403"/>
      <c r="BJ164" s="403"/>
      <c r="BK164" s="403"/>
      <c r="BL164" s="403"/>
      <c r="BM164" s="403"/>
      <c r="BN164" s="403"/>
      <c r="BO164" s="403"/>
      <c r="BP164" s="403"/>
      <c r="BQ164" s="403"/>
      <c r="BR164" s="403"/>
      <c r="BS164" s="403"/>
      <c r="BT164" s="403"/>
      <c r="BU164" s="403"/>
      <c r="BV164" s="403"/>
      <c r="BW164" s="403"/>
      <c r="BX164" s="403"/>
      <c r="BY164" s="403"/>
      <c r="BZ164" s="403"/>
      <c r="CA164" s="403"/>
      <c r="CB164" s="403"/>
      <c r="CC164" s="403"/>
      <c r="CD164" s="403"/>
    </row>
    <row r="165" spans="1:82" ht="63" customHeight="1">
      <c r="A165" s="400"/>
      <c r="B165" s="399"/>
      <c r="C165" s="403"/>
      <c r="D165" s="404"/>
      <c r="E165" s="401"/>
      <c r="F165" s="401"/>
      <c r="G165" s="401"/>
      <c r="H165" s="401"/>
      <c r="I165" s="401"/>
      <c r="J165" s="401"/>
      <c r="K165" s="401"/>
      <c r="L165" s="401"/>
      <c r="M165" s="401"/>
      <c r="N165" s="401"/>
      <c r="O165" s="401"/>
      <c r="P165" s="401"/>
      <c r="Q165" s="401"/>
      <c r="R165" s="401"/>
      <c r="S165" s="401"/>
      <c r="T165" s="401"/>
      <c r="U165" s="401"/>
      <c r="V165" s="401"/>
      <c r="W165" s="401"/>
      <c r="X165" s="401"/>
      <c r="Y165" s="401"/>
      <c r="Z165" s="401"/>
      <c r="AA165" s="401"/>
      <c r="AB165" s="401"/>
      <c r="AC165" s="401"/>
      <c r="AD165" s="401"/>
      <c r="AE165" s="401"/>
      <c r="AF165" s="401"/>
      <c r="AG165" s="401"/>
      <c r="AH165" s="401"/>
      <c r="AI165" s="401"/>
      <c r="AJ165" s="401"/>
      <c r="AK165" s="401"/>
      <c r="AL165" s="401"/>
      <c r="AM165" s="401"/>
      <c r="AN165" s="401"/>
      <c r="AO165" s="401"/>
      <c r="AP165" s="401"/>
      <c r="AQ165" s="401"/>
      <c r="AR165" s="401"/>
      <c r="AS165" s="401"/>
      <c r="AT165" s="401"/>
      <c r="AU165" s="401"/>
      <c r="AV165" s="401"/>
      <c r="AW165" s="401"/>
      <c r="AX165" s="403"/>
      <c r="AY165" s="403"/>
      <c r="AZ165" s="403"/>
      <c r="BA165" s="403"/>
      <c r="BB165" s="403"/>
      <c r="BC165" s="403"/>
      <c r="BD165" s="403"/>
      <c r="BE165" s="403"/>
      <c r="BF165" s="403"/>
      <c r="BG165" s="403"/>
      <c r="BH165" s="403"/>
      <c r="BI165" s="403"/>
      <c r="BJ165" s="403"/>
      <c r="BK165" s="403"/>
      <c r="BL165" s="403"/>
      <c r="BM165" s="403"/>
      <c r="BN165" s="403"/>
      <c r="BO165" s="403"/>
      <c r="BP165" s="403"/>
      <c r="BQ165" s="403"/>
      <c r="BR165" s="403"/>
      <c r="BS165" s="403"/>
      <c r="BT165" s="403"/>
      <c r="BU165" s="403"/>
      <c r="BV165" s="403"/>
      <c r="BW165" s="403"/>
      <c r="BX165" s="403"/>
      <c r="BY165" s="403"/>
      <c r="BZ165" s="403"/>
      <c r="CA165" s="403"/>
      <c r="CB165" s="403"/>
      <c r="CC165" s="403"/>
      <c r="CD165" s="403"/>
    </row>
    <row r="166" spans="1:82" ht="63" customHeight="1">
      <c r="A166" s="400"/>
      <c r="B166" s="399"/>
      <c r="C166" s="403"/>
      <c r="D166" s="404"/>
      <c r="E166" s="401"/>
      <c r="F166" s="401"/>
      <c r="G166" s="401"/>
      <c r="H166" s="401"/>
      <c r="I166" s="401"/>
      <c r="J166" s="401"/>
      <c r="K166" s="401"/>
      <c r="L166" s="401"/>
      <c r="M166" s="401"/>
      <c r="N166" s="401"/>
      <c r="O166" s="401"/>
      <c r="P166" s="401"/>
      <c r="Q166" s="401"/>
      <c r="R166" s="401"/>
      <c r="S166" s="401"/>
      <c r="T166" s="401"/>
      <c r="U166" s="401"/>
      <c r="V166" s="401"/>
      <c r="W166" s="401"/>
      <c r="X166" s="401"/>
      <c r="Y166" s="401"/>
      <c r="Z166" s="401"/>
      <c r="AA166" s="401"/>
      <c r="AB166" s="401"/>
      <c r="AC166" s="401"/>
      <c r="AD166" s="401"/>
      <c r="AE166" s="401"/>
      <c r="AF166" s="401"/>
      <c r="AG166" s="401"/>
      <c r="AH166" s="401"/>
      <c r="AI166" s="401"/>
      <c r="AJ166" s="401"/>
      <c r="AK166" s="401"/>
      <c r="AL166" s="401"/>
      <c r="AM166" s="401"/>
      <c r="AN166" s="401"/>
      <c r="AO166" s="401"/>
      <c r="AP166" s="401"/>
      <c r="AQ166" s="401"/>
      <c r="AR166" s="401"/>
      <c r="AS166" s="401"/>
      <c r="AT166" s="401"/>
      <c r="AU166" s="401"/>
      <c r="AV166" s="401"/>
      <c r="AW166" s="401"/>
      <c r="AX166" s="403"/>
      <c r="AY166" s="403"/>
      <c r="AZ166" s="403"/>
      <c r="BA166" s="403"/>
      <c r="BB166" s="403"/>
      <c r="BC166" s="403"/>
      <c r="BD166" s="403"/>
      <c r="BE166" s="403"/>
      <c r="BF166" s="403"/>
      <c r="BG166" s="403"/>
      <c r="BH166" s="403"/>
      <c r="BI166" s="403"/>
      <c r="BJ166" s="403"/>
      <c r="BK166" s="403"/>
      <c r="BL166" s="403"/>
      <c r="BM166" s="403"/>
      <c r="BN166" s="403"/>
      <c r="BO166" s="403"/>
      <c r="BP166" s="403"/>
      <c r="BQ166" s="403"/>
      <c r="BR166" s="403"/>
      <c r="BS166" s="403"/>
      <c r="BT166" s="403"/>
      <c r="BU166" s="403"/>
      <c r="BV166" s="403"/>
      <c r="BW166" s="403"/>
      <c r="BX166" s="403"/>
      <c r="BY166" s="403"/>
      <c r="BZ166" s="403"/>
      <c r="CA166" s="403"/>
      <c r="CB166" s="403"/>
      <c r="CC166" s="403"/>
      <c r="CD166" s="403"/>
    </row>
    <row r="167" spans="1:82" ht="63" customHeight="1">
      <c r="A167" s="400"/>
      <c r="B167" s="399"/>
      <c r="C167" s="403"/>
      <c r="D167" s="404"/>
      <c r="E167" s="401"/>
      <c r="F167" s="401"/>
      <c r="G167" s="401"/>
      <c r="H167" s="401"/>
      <c r="I167" s="401"/>
      <c r="J167" s="401"/>
      <c r="K167" s="401"/>
      <c r="L167" s="401"/>
      <c r="M167" s="401"/>
      <c r="N167" s="401"/>
      <c r="O167" s="401"/>
      <c r="P167" s="401"/>
      <c r="Q167" s="401"/>
      <c r="R167" s="401"/>
      <c r="S167" s="401"/>
      <c r="T167" s="401"/>
      <c r="U167" s="401"/>
      <c r="V167" s="401"/>
      <c r="W167" s="401"/>
      <c r="X167" s="401"/>
      <c r="Y167" s="401"/>
      <c r="Z167" s="401"/>
      <c r="AA167" s="401"/>
      <c r="AB167" s="401"/>
      <c r="AC167" s="401"/>
      <c r="AD167" s="401"/>
      <c r="AE167" s="401"/>
      <c r="AF167" s="401"/>
      <c r="AG167" s="401"/>
      <c r="AH167" s="401"/>
      <c r="AI167" s="401"/>
      <c r="AJ167" s="401"/>
      <c r="AK167" s="401"/>
      <c r="AL167" s="401"/>
      <c r="AM167" s="401"/>
      <c r="AN167" s="401"/>
      <c r="AO167" s="401"/>
      <c r="AP167" s="401"/>
      <c r="AQ167" s="401"/>
      <c r="AR167" s="401"/>
      <c r="AS167" s="401"/>
      <c r="AT167" s="401"/>
      <c r="AU167" s="401"/>
      <c r="AV167" s="401"/>
      <c r="AW167" s="401"/>
      <c r="AX167" s="403"/>
      <c r="AY167" s="403"/>
      <c r="AZ167" s="403"/>
      <c r="BA167" s="403"/>
      <c r="BB167" s="403"/>
      <c r="BC167" s="403"/>
      <c r="BD167" s="403"/>
      <c r="BE167" s="403"/>
      <c r="BF167" s="403"/>
      <c r="BG167" s="403"/>
      <c r="BH167" s="403"/>
      <c r="BI167" s="403"/>
      <c r="BJ167" s="403"/>
      <c r="BK167" s="403"/>
      <c r="BL167" s="403"/>
      <c r="BM167" s="403"/>
      <c r="BN167" s="403"/>
      <c r="BO167" s="403"/>
      <c r="BP167" s="403"/>
      <c r="BQ167" s="403"/>
      <c r="BR167" s="403"/>
      <c r="BS167" s="403"/>
      <c r="BT167" s="403"/>
      <c r="BU167" s="403"/>
      <c r="BV167" s="403"/>
      <c r="BW167" s="403"/>
      <c r="BX167" s="403"/>
      <c r="BY167" s="403"/>
      <c r="BZ167" s="403"/>
      <c r="CA167" s="403"/>
      <c r="CB167" s="403"/>
      <c r="CC167" s="403"/>
      <c r="CD167" s="403"/>
    </row>
    <row r="168" spans="1:82" ht="63" customHeight="1">
      <c r="A168" s="400"/>
      <c r="B168" s="399"/>
      <c r="C168" s="403"/>
      <c r="D168" s="404"/>
      <c r="E168" s="401"/>
      <c r="F168" s="401"/>
      <c r="G168" s="401"/>
      <c r="H168" s="401"/>
      <c r="I168" s="401"/>
      <c r="J168" s="401"/>
      <c r="K168" s="401"/>
      <c r="L168" s="401"/>
      <c r="M168" s="401"/>
      <c r="N168" s="401"/>
      <c r="O168" s="401"/>
      <c r="P168" s="401"/>
      <c r="Q168" s="401"/>
      <c r="R168" s="401"/>
      <c r="S168" s="401"/>
      <c r="T168" s="401"/>
      <c r="U168" s="401"/>
      <c r="V168" s="401"/>
      <c r="W168" s="401"/>
      <c r="X168" s="401"/>
      <c r="Y168" s="401"/>
      <c r="Z168" s="401"/>
      <c r="AA168" s="401"/>
      <c r="AB168" s="401"/>
      <c r="AC168" s="401"/>
      <c r="AD168" s="401"/>
      <c r="AE168" s="401"/>
      <c r="AF168" s="401"/>
      <c r="AG168" s="401"/>
      <c r="AH168" s="401"/>
      <c r="AI168" s="401"/>
      <c r="AJ168" s="401"/>
      <c r="AK168" s="401"/>
      <c r="AL168" s="401"/>
      <c r="AM168" s="401"/>
      <c r="AN168" s="401"/>
      <c r="AO168" s="401"/>
      <c r="AP168" s="401"/>
      <c r="AQ168" s="401"/>
      <c r="AR168" s="401"/>
      <c r="AS168" s="401"/>
      <c r="AT168" s="401"/>
      <c r="AU168" s="401"/>
      <c r="AV168" s="401"/>
      <c r="AW168" s="401"/>
      <c r="AX168" s="403"/>
      <c r="AY168" s="403"/>
      <c r="AZ168" s="403"/>
      <c r="BA168" s="403"/>
      <c r="BB168" s="403"/>
      <c r="BC168" s="403"/>
      <c r="BD168" s="403"/>
      <c r="BE168" s="403"/>
      <c r="BF168" s="403"/>
      <c r="BG168" s="403"/>
      <c r="BH168" s="403"/>
      <c r="BI168" s="403"/>
      <c r="BJ168" s="403"/>
      <c r="BK168" s="403"/>
      <c r="BL168" s="403"/>
      <c r="BM168" s="403"/>
      <c r="BN168" s="403"/>
      <c r="BO168" s="403"/>
      <c r="BP168" s="403"/>
      <c r="BQ168" s="403"/>
      <c r="BR168" s="403"/>
      <c r="BS168" s="403"/>
      <c r="BT168" s="403"/>
      <c r="BU168" s="403"/>
      <c r="BV168" s="403"/>
      <c r="BW168" s="403"/>
      <c r="BX168" s="403"/>
      <c r="BY168" s="403"/>
      <c r="BZ168" s="403"/>
      <c r="CA168" s="403"/>
      <c r="CB168" s="403"/>
      <c r="CC168" s="403"/>
      <c r="CD168" s="403"/>
    </row>
    <row r="169" spans="1:82" ht="63" customHeight="1">
      <c r="A169" s="400"/>
      <c r="B169" s="399"/>
      <c r="C169" s="403"/>
      <c r="D169" s="404"/>
      <c r="E169" s="401"/>
      <c r="F169" s="401"/>
      <c r="G169" s="401"/>
      <c r="H169" s="401"/>
      <c r="I169" s="401"/>
      <c r="J169" s="401"/>
      <c r="K169" s="401"/>
      <c r="L169" s="401"/>
      <c r="M169" s="401"/>
      <c r="N169" s="401"/>
      <c r="O169" s="401"/>
      <c r="P169" s="401"/>
      <c r="Q169" s="401"/>
      <c r="R169" s="401"/>
      <c r="S169" s="401"/>
      <c r="T169" s="401"/>
      <c r="U169" s="401"/>
      <c r="V169" s="401"/>
      <c r="W169" s="401"/>
      <c r="X169" s="401"/>
      <c r="Y169" s="401"/>
      <c r="Z169" s="401"/>
      <c r="AA169" s="401"/>
      <c r="AB169" s="401"/>
      <c r="AC169" s="401"/>
      <c r="AD169" s="401"/>
      <c r="AE169" s="401"/>
      <c r="AF169" s="401"/>
      <c r="AG169" s="401"/>
      <c r="AH169" s="401"/>
      <c r="AI169" s="401"/>
      <c r="AJ169" s="401"/>
      <c r="AK169" s="401"/>
      <c r="AL169" s="401"/>
      <c r="AM169" s="401"/>
      <c r="AN169" s="401"/>
      <c r="AO169" s="401"/>
      <c r="AP169" s="401"/>
      <c r="AQ169" s="401"/>
      <c r="AR169" s="401"/>
      <c r="AS169" s="401"/>
      <c r="AT169" s="401"/>
      <c r="AU169" s="401"/>
      <c r="AV169" s="401"/>
      <c r="AW169" s="401"/>
      <c r="AX169" s="403"/>
      <c r="AY169" s="403"/>
      <c r="AZ169" s="403"/>
      <c r="BA169" s="403"/>
      <c r="BB169" s="403"/>
      <c r="BC169" s="403"/>
      <c r="BD169" s="403"/>
      <c r="BE169" s="403"/>
      <c r="BF169" s="403"/>
      <c r="BG169" s="403"/>
      <c r="BH169" s="403"/>
      <c r="BI169" s="403"/>
      <c r="BJ169" s="403"/>
      <c r="BK169" s="403"/>
      <c r="BL169" s="403"/>
      <c r="BM169" s="403"/>
      <c r="BN169" s="403"/>
      <c r="BO169" s="403"/>
      <c r="BP169" s="403"/>
      <c r="BQ169" s="403"/>
      <c r="BR169" s="403"/>
      <c r="BS169" s="403"/>
      <c r="BT169" s="403"/>
      <c r="BU169" s="403"/>
      <c r="BV169" s="403"/>
      <c r="BW169" s="403"/>
      <c r="BX169" s="403"/>
      <c r="BY169" s="403"/>
      <c r="BZ169" s="403"/>
      <c r="CA169" s="403"/>
      <c r="CB169" s="403"/>
      <c r="CC169" s="403"/>
      <c r="CD169" s="403"/>
    </row>
    <row r="170" spans="1:82" ht="63" customHeight="1">
      <c r="A170" s="400"/>
      <c r="B170" s="399"/>
      <c r="C170" s="403"/>
      <c r="D170" s="404"/>
      <c r="E170" s="401"/>
      <c r="F170" s="401"/>
      <c r="G170" s="401"/>
      <c r="H170" s="401"/>
      <c r="I170" s="401"/>
      <c r="J170" s="401"/>
      <c r="K170" s="401"/>
      <c r="L170" s="401"/>
      <c r="M170" s="401"/>
      <c r="N170" s="401"/>
      <c r="O170" s="401"/>
      <c r="P170" s="401"/>
      <c r="Q170" s="401"/>
      <c r="R170" s="401"/>
      <c r="S170" s="401"/>
      <c r="T170" s="401"/>
      <c r="U170" s="401"/>
      <c r="V170" s="401"/>
      <c r="W170" s="401"/>
      <c r="X170" s="401"/>
      <c r="Y170" s="401"/>
      <c r="Z170" s="401"/>
      <c r="AA170" s="401"/>
      <c r="AB170" s="401"/>
      <c r="AC170" s="401"/>
      <c r="AD170" s="401"/>
      <c r="AE170" s="401"/>
      <c r="AF170" s="401"/>
      <c r="AG170" s="401"/>
      <c r="AH170" s="401"/>
      <c r="AI170" s="401"/>
      <c r="AJ170" s="401"/>
      <c r="AK170" s="401"/>
      <c r="AL170" s="401"/>
      <c r="AM170" s="401"/>
      <c r="AN170" s="401"/>
      <c r="AO170" s="401"/>
      <c r="AP170" s="401"/>
      <c r="AQ170" s="401"/>
      <c r="AR170" s="401"/>
      <c r="AS170" s="401"/>
      <c r="AT170" s="401"/>
      <c r="AU170" s="401"/>
      <c r="AV170" s="401"/>
      <c r="AW170" s="401"/>
      <c r="AX170" s="403"/>
      <c r="AY170" s="403"/>
      <c r="AZ170" s="403"/>
      <c r="BA170" s="403"/>
      <c r="BB170" s="403"/>
      <c r="BC170" s="403"/>
      <c r="BD170" s="403"/>
      <c r="BE170" s="403"/>
      <c r="BF170" s="403"/>
      <c r="BG170" s="403"/>
      <c r="BH170" s="403"/>
      <c r="BI170" s="403"/>
      <c r="BJ170" s="403"/>
      <c r="BK170" s="403"/>
      <c r="BL170" s="403"/>
      <c r="BM170" s="403"/>
      <c r="BN170" s="403"/>
      <c r="BO170" s="403"/>
      <c r="BP170" s="403"/>
      <c r="BQ170" s="403"/>
      <c r="BR170" s="403"/>
      <c r="BS170" s="403"/>
      <c r="BT170" s="403"/>
      <c r="BU170" s="403"/>
      <c r="BV170" s="403"/>
      <c r="BW170" s="403"/>
      <c r="BX170" s="403"/>
      <c r="BY170" s="403"/>
      <c r="BZ170" s="403"/>
      <c r="CA170" s="403"/>
      <c r="CB170" s="403"/>
      <c r="CC170" s="403"/>
      <c r="CD170" s="403"/>
    </row>
    <row r="171" spans="1:82" ht="63" customHeight="1">
      <c r="A171" s="400"/>
      <c r="B171" s="399"/>
      <c r="C171" s="403"/>
      <c r="D171" s="404"/>
      <c r="E171" s="401"/>
      <c r="F171" s="401"/>
      <c r="G171" s="401"/>
      <c r="H171" s="401"/>
      <c r="I171" s="401"/>
      <c r="J171" s="401"/>
      <c r="K171" s="401"/>
      <c r="L171" s="401"/>
      <c r="M171" s="401"/>
      <c r="N171" s="401"/>
      <c r="O171" s="401"/>
      <c r="P171" s="401"/>
      <c r="Q171" s="401"/>
      <c r="R171" s="401"/>
      <c r="S171" s="401"/>
      <c r="T171" s="401"/>
      <c r="U171" s="401"/>
      <c r="V171" s="401"/>
      <c r="W171" s="401"/>
      <c r="X171" s="401"/>
      <c r="Y171" s="401"/>
      <c r="Z171" s="401"/>
      <c r="AA171" s="401"/>
      <c r="AB171" s="401"/>
      <c r="AC171" s="401"/>
      <c r="AD171" s="401"/>
      <c r="AE171" s="401"/>
      <c r="AF171" s="401"/>
      <c r="AG171" s="401"/>
      <c r="AH171" s="401"/>
      <c r="AI171" s="401"/>
      <c r="AJ171" s="401"/>
      <c r="AK171" s="401"/>
      <c r="AL171" s="401"/>
      <c r="AM171" s="401"/>
      <c r="AN171" s="401"/>
      <c r="AO171" s="401"/>
      <c r="AP171" s="401"/>
      <c r="AQ171" s="401"/>
      <c r="AR171" s="401"/>
      <c r="AS171" s="401"/>
      <c r="AT171" s="401"/>
      <c r="AU171" s="401"/>
      <c r="AV171" s="401"/>
      <c r="AW171" s="401"/>
      <c r="AX171" s="403"/>
      <c r="AY171" s="403"/>
      <c r="AZ171" s="403"/>
      <c r="BA171" s="403"/>
      <c r="BB171" s="403"/>
      <c r="BC171" s="403"/>
      <c r="BD171" s="403"/>
      <c r="BE171" s="403"/>
      <c r="BF171" s="403"/>
      <c r="BG171" s="403"/>
      <c r="BH171" s="403"/>
      <c r="BI171" s="403"/>
      <c r="BJ171" s="403"/>
      <c r="BK171" s="403"/>
      <c r="BL171" s="403"/>
      <c r="BM171" s="403"/>
      <c r="BN171" s="403"/>
      <c r="BO171" s="403"/>
      <c r="BP171" s="403"/>
      <c r="BQ171" s="403"/>
      <c r="BR171" s="403"/>
      <c r="BS171" s="403"/>
      <c r="BT171" s="403"/>
      <c r="BU171" s="403"/>
      <c r="BV171" s="403"/>
      <c r="BW171" s="403"/>
      <c r="BX171" s="403"/>
      <c r="BY171" s="403"/>
      <c r="BZ171" s="403"/>
      <c r="CA171" s="403"/>
      <c r="CB171" s="403"/>
      <c r="CC171" s="403"/>
      <c r="CD171" s="403"/>
    </row>
    <row r="172" spans="1:82" ht="63" customHeight="1">
      <c r="A172" s="400"/>
      <c r="B172" s="399"/>
      <c r="C172" s="403"/>
      <c r="D172" s="404"/>
      <c r="E172" s="401"/>
      <c r="F172" s="401"/>
      <c r="G172" s="401"/>
      <c r="H172" s="401"/>
      <c r="I172" s="401"/>
      <c r="J172" s="401"/>
      <c r="K172" s="401"/>
      <c r="L172" s="401"/>
      <c r="M172" s="401"/>
      <c r="N172" s="401"/>
      <c r="O172" s="401"/>
      <c r="P172" s="401"/>
      <c r="Q172" s="401"/>
      <c r="R172" s="401"/>
      <c r="S172" s="401"/>
      <c r="T172" s="401"/>
      <c r="U172" s="401"/>
      <c r="V172" s="401"/>
      <c r="W172" s="401"/>
      <c r="X172" s="401"/>
      <c r="Y172" s="401"/>
      <c r="Z172" s="401"/>
      <c r="AA172" s="401"/>
      <c r="AB172" s="401"/>
      <c r="AC172" s="401"/>
      <c r="AD172" s="401"/>
      <c r="AE172" s="401"/>
      <c r="AF172" s="401"/>
      <c r="AG172" s="401"/>
      <c r="AH172" s="401"/>
      <c r="AI172" s="401"/>
      <c r="AJ172" s="401"/>
      <c r="AK172" s="401"/>
      <c r="AL172" s="401"/>
      <c r="AM172" s="401"/>
      <c r="AN172" s="401"/>
      <c r="AO172" s="401"/>
      <c r="AP172" s="401"/>
      <c r="AQ172" s="401"/>
      <c r="AR172" s="401"/>
      <c r="AS172" s="401"/>
      <c r="AT172" s="401"/>
      <c r="AU172" s="401"/>
      <c r="AV172" s="401"/>
      <c r="AW172" s="401"/>
      <c r="AX172" s="403"/>
      <c r="AY172" s="403"/>
      <c r="AZ172" s="403"/>
      <c r="BA172" s="403"/>
      <c r="BB172" s="403"/>
      <c r="BC172" s="403"/>
      <c r="BD172" s="403"/>
      <c r="BE172" s="403"/>
      <c r="BF172" s="403"/>
      <c r="BG172" s="403"/>
      <c r="BH172" s="403"/>
      <c r="BI172" s="403"/>
      <c r="BJ172" s="403"/>
      <c r="BK172" s="403"/>
      <c r="BL172" s="403"/>
      <c r="BM172" s="403"/>
      <c r="BN172" s="403"/>
      <c r="BO172" s="403"/>
      <c r="BP172" s="403"/>
      <c r="BQ172" s="403"/>
      <c r="BR172" s="403"/>
      <c r="BS172" s="403"/>
      <c r="BT172" s="403"/>
      <c r="BU172" s="403"/>
      <c r="BV172" s="403"/>
      <c r="BW172" s="403"/>
      <c r="BX172" s="403"/>
      <c r="BY172" s="403"/>
      <c r="BZ172" s="403"/>
      <c r="CA172" s="403"/>
      <c r="CB172" s="403"/>
      <c r="CC172" s="403"/>
      <c r="CD172" s="403"/>
    </row>
    <row r="173" spans="1:82" ht="63" customHeight="1">
      <c r="A173" s="400"/>
      <c r="B173" s="399"/>
      <c r="C173" s="403"/>
      <c r="D173" s="404"/>
      <c r="E173" s="401"/>
      <c r="F173" s="401"/>
      <c r="G173" s="401"/>
      <c r="H173" s="401"/>
      <c r="I173" s="401"/>
      <c r="J173" s="401"/>
      <c r="K173" s="401"/>
      <c r="L173" s="401"/>
      <c r="M173" s="401"/>
      <c r="N173" s="401"/>
      <c r="O173" s="401"/>
      <c r="P173" s="401"/>
      <c r="Q173" s="401"/>
      <c r="R173" s="401"/>
      <c r="S173" s="401"/>
      <c r="T173" s="401"/>
      <c r="U173" s="401"/>
      <c r="V173" s="401"/>
      <c r="W173" s="401"/>
      <c r="X173" s="401"/>
      <c r="Y173" s="401"/>
      <c r="Z173" s="401"/>
      <c r="AA173" s="401"/>
      <c r="AB173" s="401"/>
      <c r="AC173" s="401"/>
      <c r="AD173" s="401"/>
      <c r="AE173" s="401"/>
      <c r="AF173" s="401"/>
      <c r="AG173" s="401"/>
      <c r="AH173" s="401"/>
      <c r="AI173" s="401"/>
      <c r="AJ173" s="401"/>
      <c r="AK173" s="401"/>
      <c r="AL173" s="401"/>
      <c r="AM173" s="401"/>
      <c r="AN173" s="401"/>
      <c r="AO173" s="401"/>
      <c r="AP173" s="401"/>
      <c r="AQ173" s="401"/>
      <c r="AR173" s="401"/>
      <c r="AS173" s="401"/>
      <c r="AT173" s="401"/>
      <c r="AU173" s="401"/>
      <c r="AV173" s="401"/>
      <c r="AW173" s="401"/>
      <c r="AX173" s="403"/>
      <c r="AY173" s="403"/>
      <c r="AZ173" s="403"/>
      <c r="BA173" s="403"/>
      <c r="BB173" s="403"/>
      <c r="BC173" s="403"/>
      <c r="BD173" s="403"/>
      <c r="BE173" s="403"/>
      <c r="BF173" s="403"/>
      <c r="BG173" s="403"/>
      <c r="BH173" s="403"/>
      <c r="BI173" s="403"/>
      <c r="BJ173" s="403"/>
      <c r="BK173" s="403"/>
      <c r="BL173" s="403"/>
      <c r="BM173" s="403"/>
      <c r="BN173" s="403"/>
      <c r="BO173" s="403"/>
      <c r="BP173" s="403"/>
      <c r="BQ173" s="403"/>
      <c r="BR173" s="403"/>
      <c r="BS173" s="403"/>
      <c r="BT173" s="403"/>
      <c r="BU173" s="403"/>
      <c r="BV173" s="403"/>
      <c r="BW173" s="403"/>
      <c r="BX173" s="403"/>
      <c r="BY173" s="403"/>
      <c r="BZ173" s="403"/>
      <c r="CA173" s="403"/>
      <c r="CB173" s="403"/>
      <c r="CC173" s="403"/>
      <c r="CD173" s="403"/>
    </row>
    <row r="174" spans="1:82" ht="63" customHeight="1">
      <c r="A174" s="400"/>
      <c r="B174" s="399"/>
      <c r="C174" s="403"/>
      <c r="D174" s="404"/>
      <c r="E174" s="401"/>
      <c r="F174" s="401"/>
      <c r="G174" s="401"/>
      <c r="H174" s="401"/>
      <c r="I174" s="401"/>
      <c r="J174" s="401"/>
      <c r="K174" s="401"/>
      <c r="L174" s="401"/>
      <c r="M174" s="401"/>
      <c r="N174" s="401"/>
      <c r="O174" s="401"/>
      <c r="P174" s="401"/>
      <c r="Q174" s="401"/>
      <c r="R174" s="401"/>
      <c r="S174" s="401"/>
      <c r="T174" s="401"/>
      <c r="U174" s="401"/>
      <c r="V174" s="401"/>
      <c r="W174" s="401"/>
      <c r="X174" s="401"/>
      <c r="Y174" s="401"/>
      <c r="Z174" s="401"/>
      <c r="AA174" s="401"/>
      <c r="AB174" s="401"/>
      <c r="AC174" s="401"/>
      <c r="AD174" s="401"/>
      <c r="AE174" s="401"/>
      <c r="AF174" s="401"/>
      <c r="AG174" s="401"/>
      <c r="AH174" s="401"/>
      <c r="AI174" s="401"/>
      <c r="AJ174" s="401"/>
      <c r="AK174" s="401"/>
      <c r="AL174" s="401"/>
      <c r="AM174" s="401"/>
      <c r="AN174" s="401"/>
      <c r="AO174" s="401"/>
      <c r="AP174" s="401"/>
      <c r="AQ174" s="401"/>
      <c r="AR174" s="401"/>
      <c r="AS174" s="401"/>
      <c r="AT174" s="401"/>
      <c r="AU174" s="401"/>
      <c r="AV174" s="401"/>
      <c r="AW174" s="401"/>
      <c r="AX174" s="403"/>
      <c r="AY174" s="403"/>
      <c r="AZ174" s="403"/>
      <c r="BA174" s="403"/>
      <c r="BB174" s="403"/>
      <c r="BC174" s="403"/>
      <c r="BD174" s="403"/>
      <c r="BE174" s="403"/>
      <c r="BF174" s="403"/>
      <c r="BG174" s="403"/>
      <c r="BH174" s="403"/>
      <c r="BI174" s="403"/>
      <c r="BJ174" s="403"/>
      <c r="BK174" s="403"/>
      <c r="BL174" s="403"/>
      <c r="BM174" s="403"/>
      <c r="BN174" s="403"/>
      <c r="BO174" s="403"/>
      <c r="BP174" s="403"/>
      <c r="BQ174" s="403"/>
      <c r="BR174" s="403"/>
      <c r="BS174" s="403"/>
      <c r="BT174" s="403"/>
      <c r="BU174" s="403"/>
      <c r="BV174" s="403"/>
      <c r="BW174" s="403"/>
      <c r="BX174" s="403"/>
      <c r="BY174" s="403"/>
      <c r="BZ174" s="403"/>
      <c r="CA174" s="403"/>
      <c r="CB174" s="403"/>
      <c r="CC174" s="403"/>
      <c r="CD174" s="403"/>
    </row>
    <row r="175" spans="1:82" ht="63" customHeight="1">
      <c r="A175" s="400"/>
      <c r="B175" s="399"/>
      <c r="C175" s="403"/>
      <c r="D175" s="404"/>
      <c r="E175" s="401"/>
      <c r="F175" s="401"/>
      <c r="G175" s="401"/>
      <c r="H175" s="401"/>
      <c r="I175" s="401"/>
      <c r="J175" s="401"/>
      <c r="K175" s="401"/>
      <c r="L175" s="401"/>
      <c r="M175" s="401"/>
      <c r="N175" s="401"/>
      <c r="O175" s="401"/>
      <c r="P175" s="401"/>
      <c r="Q175" s="401"/>
      <c r="R175" s="401"/>
      <c r="S175" s="401"/>
      <c r="T175" s="401"/>
      <c r="U175" s="401"/>
      <c r="V175" s="401"/>
      <c r="W175" s="401"/>
      <c r="X175" s="401"/>
      <c r="Y175" s="401"/>
      <c r="Z175" s="401"/>
      <c r="AA175" s="401"/>
      <c r="AB175" s="401"/>
      <c r="AC175" s="401"/>
      <c r="AD175" s="401"/>
      <c r="AE175" s="401"/>
      <c r="AF175" s="401"/>
      <c r="AG175" s="401"/>
      <c r="AH175" s="401"/>
      <c r="AI175" s="401"/>
      <c r="AJ175" s="401"/>
      <c r="AK175" s="401"/>
      <c r="AL175" s="401"/>
      <c r="AM175" s="401"/>
      <c r="AN175" s="401"/>
      <c r="AO175" s="401"/>
      <c r="AP175" s="401"/>
      <c r="AQ175" s="401"/>
      <c r="AR175" s="401"/>
      <c r="AS175" s="401"/>
      <c r="AT175" s="401"/>
      <c r="AU175" s="401"/>
      <c r="AV175" s="401"/>
      <c r="AW175" s="401"/>
      <c r="AX175" s="403"/>
      <c r="AY175" s="403"/>
      <c r="AZ175" s="403"/>
      <c r="BA175" s="403"/>
      <c r="BB175" s="403"/>
      <c r="BC175" s="403"/>
      <c r="BD175" s="403"/>
      <c r="BE175" s="403"/>
      <c r="BF175" s="403"/>
      <c r="BG175" s="403"/>
      <c r="BH175" s="403"/>
      <c r="BI175" s="403"/>
      <c r="BJ175" s="403"/>
      <c r="BK175" s="403"/>
      <c r="BL175" s="403"/>
      <c r="BM175" s="403"/>
      <c r="BN175" s="403"/>
      <c r="BO175" s="403"/>
      <c r="BP175" s="403"/>
      <c r="BQ175" s="403"/>
      <c r="BR175" s="403"/>
      <c r="BS175" s="403"/>
      <c r="BT175" s="403"/>
      <c r="BU175" s="403"/>
      <c r="BV175" s="403"/>
      <c r="BW175" s="403"/>
      <c r="BX175" s="403"/>
      <c r="BY175" s="403"/>
      <c r="BZ175" s="403"/>
      <c r="CA175" s="403"/>
      <c r="CB175" s="403"/>
      <c r="CC175" s="403"/>
      <c r="CD175" s="403"/>
    </row>
    <row r="176" spans="1:82" ht="63" customHeight="1">
      <c r="A176" s="400"/>
      <c r="B176" s="399"/>
      <c r="C176" s="403"/>
      <c r="D176" s="404"/>
      <c r="E176" s="401"/>
      <c r="F176" s="401"/>
      <c r="G176" s="401"/>
      <c r="H176" s="401"/>
      <c r="I176" s="401"/>
      <c r="J176" s="401"/>
      <c r="K176" s="401"/>
      <c r="L176" s="401"/>
      <c r="M176" s="401"/>
      <c r="N176" s="401"/>
      <c r="O176" s="401"/>
      <c r="P176" s="401"/>
      <c r="Q176" s="401"/>
      <c r="R176" s="401"/>
      <c r="S176" s="401"/>
      <c r="T176" s="401"/>
      <c r="U176" s="401"/>
      <c r="V176" s="401"/>
      <c r="W176" s="401"/>
      <c r="X176" s="401"/>
      <c r="Y176" s="401"/>
      <c r="Z176" s="401"/>
      <c r="AA176" s="401"/>
      <c r="AB176" s="401"/>
      <c r="AC176" s="401"/>
      <c r="AD176" s="401"/>
      <c r="AE176" s="401"/>
      <c r="AF176" s="401"/>
      <c r="AG176" s="401"/>
      <c r="AH176" s="401"/>
      <c r="AI176" s="401"/>
      <c r="AJ176" s="401"/>
      <c r="AK176" s="401"/>
      <c r="AL176" s="401"/>
      <c r="AM176" s="401"/>
      <c r="AN176" s="401"/>
      <c r="AO176" s="401"/>
      <c r="AP176" s="401"/>
      <c r="AQ176" s="401"/>
      <c r="AR176" s="401"/>
      <c r="AS176" s="401"/>
      <c r="AT176" s="401"/>
      <c r="AU176" s="401"/>
      <c r="AV176" s="401"/>
      <c r="AW176" s="401"/>
      <c r="AX176" s="403"/>
      <c r="AY176" s="403"/>
      <c r="AZ176" s="403"/>
      <c r="BA176" s="403"/>
      <c r="BB176" s="403"/>
      <c r="BC176" s="403"/>
      <c r="BD176" s="403"/>
      <c r="BE176" s="403"/>
      <c r="BF176" s="403"/>
      <c r="BG176" s="403"/>
      <c r="BH176" s="403"/>
      <c r="BI176" s="403"/>
      <c r="BJ176" s="403"/>
      <c r="BK176" s="403"/>
      <c r="BL176" s="403"/>
      <c r="BM176" s="403"/>
      <c r="BN176" s="403"/>
      <c r="BO176" s="403"/>
      <c r="BP176" s="403"/>
      <c r="BQ176" s="403"/>
      <c r="BR176" s="403"/>
      <c r="BS176" s="403"/>
      <c r="BT176" s="403"/>
      <c r="BU176" s="403"/>
      <c r="BV176" s="403"/>
      <c r="BW176" s="403"/>
      <c r="BX176" s="403"/>
      <c r="BY176" s="403"/>
      <c r="BZ176" s="403"/>
      <c r="CA176" s="403"/>
      <c r="CB176" s="403"/>
      <c r="CC176" s="403"/>
      <c r="CD176" s="403"/>
    </row>
    <row r="177" spans="1:82" ht="63" customHeight="1">
      <c r="A177" s="400"/>
      <c r="B177" s="399"/>
      <c r="C177" s="403"/>
      <c r="D177" s="404"/>
      <c r="E177" s="401"/>
      <c r="F177" s="401"/>
      <c r="G177" s="401"/>
      <c r="H177" s="401"/>
      <c r="I177" s="401"/>
      <c r="J177" s="401"/>
      <c r="K177" s="401"/>
      <c r="L177" s="401"/>
      <c r="M177" s="401"/>
      <c r="N177" s="401"/>
      <c r="O177" s="401"/>
      <c r="P177" s="401"/>
      <c r="Q177" s="401"/>
      <c r="R177" s="401"/>
      <c r="S177" s="401"/>
      <c r="T177" s="401"/>
      <c r="U177" s="401"/>
      <c r="V177" s="401"/>
      <c r="W177" s="401"/>
      <c r="X177" s="401"/>
      <c r="Y177" s="401"/>
      <c r="Z177" s="401"/>
      <c r="AA177" s="401"/>
      <c r="AB177" s="401"/>
      <c r="AC177" s="401"/>
      <c r="AD177" s="401"/>
      <c r="AE177" s="401"/>
      <c r="AF177" s="401"/>
      <c r="AG177" s="401"/>
      <c r="AH177" s="401"/>
      <c r="AI177" s="401"/>
      <c r="AJ177" s="401"/>
      <c r="AK177" s="401"/>
      <c r="AL177" s="401"/>
      <c r="AM177" s="401"/>
      <c r="AN177" s="401"/>
      <c r="AO177" s="401"/>
      <c r="AP177" s="401"/>
      <c r="AQ177" s="401"/>
      <c r="AR177" s="401"/>
      <c r="AS177" s="401"/>
      <c r="AT177" s="401"/>
      <c r="AU177" s="401"/>
      <c r="AV177" s="401"/>
      <c r="AW177" s="401"/>
      <c r="AX177" s="403"/>
      <c r="AY177" s="403"/>
      <c r="AZ177" s="403"/>
      <c r="BA177" s="403"/>
      <c r="BB177" s="403"/>
      <c r="BC177" s="403"/>
      <c r="BD177" s="403"/>
      <c r="BE177" s="403"/>
      <c r="BF177" s="403"/>
      <c r="BG177" s="403"/>
      <c r="BH177" s="403"/>
      <c r="BI177" s="403"/>
      <c r="BJ177" s="403"/>
      <c r="BK177" s="403"/>
      <c r="BL177" s="403"/>
      <c r="BM177" s="403"/>
      <c r="BN177" s="403"/>
      <c r="BO177" s="403"/>
      <c r="BP177" s="403"/>
      <c r="BQ177" s="403"/>
      <c r="BR177" s="403"/>
      <c r="BS177" s="403"/>
      <c r="BT177" s="403"/>
      <c r="BU177" s="403"/>
      <c r="BV177" s="403"/>
      <c r="BW177" s="403"/>
      <c r="BX177" s="403"/>
      <c r="BY177" s="403"/>
      <c r="BZ177" s="403"/>
      <c r="CA177" s="403"/>
      <c r="CB177" s="403"/>
      <c r="CC177" s="403"/>
      <c r="CD177" s="403"/>
    </row>
    <row r="178" spans="1:82" ht="63" customHeight="1">
      <c r="A178" s="400"/>
      <c r="B178" s="399"/>
      <c r="C178" s="403"/>
      <c r="D178" s="404"/>
      <c r="E178" s="401"/>
      <c r="F178" s="401"/>
      <c r="G178" s="401"/>
      <c r="H178" s="401"/>
      <c r="I178" s="401"/>
      <c r="J178" s="401"/>
      <c r="K178" s="401"/>
      <c r="L178" s="401"/>
      <c r="M178" s="401"/>
      <c r="N178" s="401"/>
      <c r="O178" s="401"/>
      <c r="P178" s="401"/>
      <c r="Q178" s="401"/>
      <c r="R178" s="401"/>
      <c r="S178" s="401"/>
      <c r="T178" s="401"/>
      <c r="U178" s="401"/>
      <c r="V178" s="401"/>
      <c r="W178" s="401"/>
      <c r="X178" s="401"/>
      <c r="Y178" s="401"/>
      <c r="Z178" s="401"/>
      <c r="AA178" s="401"/>
      <c r="AB178" s="401"/>
      <c r="AC178" s="401"/>
      <c r="AD178" s="401"/>
      <c r="AE178" s="401"/>
      <c r="AF178" s="401"/>
      <c r="AG178" s="401"/>
      <c r="AH178" s="401"/>
      <c r="AI178" s="401"/>
      <c r="AJ178" s="401"/>
      <c r="AK178" s="401"/>
      <c r="AL178" s="401"/>
      <c r="AM178" s="401"/>
      <c r="AN178" s="401"/>
      <c r="AO178" s="401"/>
      <c r="AP178" s="401"/>
      <c r="AQ178" s="401"/>
      <c r="AR178" s="401"/>
      <c r="AS178" s="401"/>
      <c r="AT178" s="401"/>
      <c r="AU178" s="401"/>
      <c r="AV178" s="401"/>
      <c r="AW178" s="401"/>
      <c r="AX178" s="403"/>
      <c r="AY178" s="403"/>
      <c r="AZ178" s="403"/>
      <c r="BA178" s="403"/>
      <c r="BB178" s="403"/>
      <c r="BC178" s="403"/>
      <c r="BD178" s="403"/>
      <c r="BE178" s="403"/>
      <c r="BF178" s="403"/>
      <c r="BG178" s="403"/>
      <c r="BH178" s="403"/>
      <c r="BI178" s="403"/>
      <c r="BJ178" s="403"/>
      <c r="BK178" s="403"/>
      <c r="BL178" s="403"/>
      <c r="BM178" s="403"/>
      <c r="BN178" s="403"/>
      <c r="BO178" s="403"/>
      <c r="BP178" s="403"/>
      <c r="BQ178" s="403"/>
      <c r="BR178" s="403"/>
      <c r="BS178" s="403"/>
      <c r="BT178" s="403"/>
      <c r="BU178" s="403"/>
      <c r="BV178" s="403"/>
      <c r="BW178" s="403"/>
      <c r="BX178" s="403"/>
      <c r="BY178" s="403"/>
      <c r="BZ178" s="403"/>
      <c r="CA178" s="403"/>
      <c r="CB178" s="403"/>
      <c r="CC178" s="403"/>
      <c r="CD178" s="403"/>
    </row>
    <row r="179" spans="1:82" ht="63" customHeight="1">
      <c r="A179" s="400"/>
      <c r="B179" s="399"/>
      <c r="C179" s="403"/>
      <c r="D179" s="404"/>
      <c r="E179" s="401"/>
      <c r="F179" s="401"/>
      <c r="G179" s="401"/>
      <c r="H179" s="401"/>
      <c r="I179" s="401"/>
      <c r="J179" s="401"/>
      <c r="K179" s="401"/>
      <c r="L179" s="401"/>
      <c r="M179" s="401"/>
      <c r="N179" s="401"/>
      <c r="O179" s="401"/>
      <c r="P179" s="401"/>
      <c r="Q179" s="401"/>
      <c r="R179" s="401"/>
      <c r="S179" s="401"/>
      <c r="T179" s="401"/>
      <c r="U179" s="401"/>
      <c r="V179" s="401"/>
      <c r="W179" s="401"/>
      <c r="X179" s="401"/>
      <c r="Y179" s="401"/>
      <c r="Z179" s="401"/>
      <c r="AA179" s="401"/>
      <c r="AB179" s="401"/>
      <c r="AC179" s="401"/>
      <c r="AD179" s="401"/>
      <c r="AE179" s="401"/>
      <c r="AF179" s="401"/>
      <c r="AG179" s="401"/>
      <c r="AH179" s="401"/>
      <c r="AI179" s="401"/>
      <c r="AJ179" s="401"/>
      <c r="AK179" s="401"/>
      <c r="AL179" s="401"/>
      <c r="AM179" s="401"/>
      <c r="AN179" s="401"/>
      <c r="AO179" s="401"/>
      <c r="AP179" s="401"/>
      <c r="AQ179" s="401"/>
      <c r="AR179" s="401"/>
      <c r="AS179" s="401"/>
      <c r="AT179" s="401"/>
      <c r="AU179" s="401"/>
      <c r="AV179" s="401"/>
      <c r="AW179" s="401"/>
      <c r="AX179" s="403"/>
      <c r="AY179" s="403"/>
      <c r="AZ179" s="403"/>
      <c r="BA179" s="403"/>
      <c r="BB179" s="403"/>
      <c r="BC179" s="403"/>
      <c r="BD179" s="403"/>
      <c r="BE179" s="403"/>
      <c r="BF179" s="403"/>
      <c r="BG179" s="403"/>
      <c r="BH179" s="403"/>
      <c r="BI179" s="403"/>
      <c r="BJ179" s="403"/>
      <c r="BK179" s="403"/>
      <c r="BL179" s="403"/>
      <c r="BM179" s="403"/>
      <c r="BN179" s="403"/>
      <c r="BO179" s="403"/>
      <c r="BP179" s="403"/>
      <c r="BQ179" s="403"/>
      <c r="BR179" s="403"/>
      <c r="BS179" s="403"/>
      <c r="BT179" s="403"/>
      <c r="BU179" s="403"/>
      <c r="BV179" s="403"/>
      <c r="BW179" s="403"/>
      <c r="BX179" s="403"/>
      <c r="BY179" s="403"/>
      <c r="BZ179" s="403"/>
      <c r="CA179" s="403"/>
      <c r="CB179" s="403"/>
      <c r="CC179" s="403"/>
      <c r="CD179" s="403"/>
    </row>
    <row r="180" spans="1:82" ht="63" customHeight="1">
      <c r="A180" s="400"/>
      <c r="B180" s="399"/>
      <c r="C180" s="403"/>
      <c r="D180" s="404"/>
      <c r="E180" s="401"/>
      <c r="F180" s="401"/>
      <c r="G180" s="401"/>
      <c r="H180" s="401"/>
      <c r="I180" s="401"/>
      <c r="J180" s="401"/>
      <c r="K180" s="401"/>
      <c r="L180" s="401"/>
      <c r="M180" s="401"/>
      <c r="N180" s="401"/>
      <c r="O180" s="401"/>
      <c r="P180" s="401"/>
      <c r="Q180" s="401"/>
      <c r="R180" s="401"/>
      <c r="S180" s="401"/>
      <c r="T180" s="401"/>
      <c r="U180" s="401"/>
      <c r="V180" s="401"/>
      <c r="W180" s="401"/>
      <c r="X180" s="401"/>
      <c r="Y180" s="401"/>
      <c r="Z180" s="401"/>
      <c r="AA180" s="401"/>
      <c r="AB180" s="401"/>
      <c r="AC180" s="401"/>
      <c r="AD180" s="401"/>
      <c r="AE180" s="401"/>
      <c r="AF180" s="401"/>
      <c r="AG180" s="401"/>
      <c r="AH180" s="401"/>
      <c r="AI180" s="401"/>
      <c r="AJ180" s="401"/>
      <c r="AK180" s="401"/>
      <c r="AL180" s="401"/>
      <c r="AM180" s="401"/>
      <c r="AN180" s="401"/>
      <c r="AO180" s="401"/>
      <c r="AP180" s="401"/>
      <c r="AQ180" s="401"/>
      <c r="AR180" s="401"/>
      <c r="AS180" s="401"/>
      <c r="AT180" s="401"/>
      <c r="AU180" s="401"/>
      <c r="AV180" s="401"/>
      <c r="AW180" s="401"/>
      <c r="AX180" s="403"/>
      <c r="AY180" s="403"/>
      <c r="AZ180" s="403"/>
      <c r="BA180" s="403"/>
      <c r="BB180" s="403"/>
      <c r="BC180" s="403"/>
      <c r="BD180" s="403"/>
      <c r="BE180" s="403"/>
      <c r="BF180" s="403"/>
      <c r="BG180" s="403"/>
      <c r="BH180" s="403"/>
      <c r="BI180" s="403"/>
      <c r="BJ180" s="403"/>
      <c r="BK180" s="403"/>
      <c r="BL180" s="403"/>
      <c r="BM180" s="403"/>
      <c r="BN180" s="403"/>
      <c r="BO180" s="403"/>
      <c r="BP180" s="403"/>
      <c r="BQ180" s="403"/>
      <c r="BR180" s="403"/>
      <c r="BS180" s="403"/>
      <c r="BT180" s="403"/>
      <c r="BU180" s="403"/>
      <c r="BV180" s="403"/>
      <c r="BW180" s="403"/>
      <c r="BX180" s="403"/>
      <c r="BY180" s="403"/>
      <c r="BZ180" s="403"/>
      <c r="CA180" s="403"/>
      <c r="CB180" s="403"/>
      <c r="CC180" s="403"/>
      <c r="CD180" s="403"/>
    </row>
    <row r="181" spans="1:82" ht="63" customHeight="1">
      <c r="A181" s="400"/>
      <c r="B181" s="399"/>
      <c r="C181" s="403"/>
      <c r="D181" s="404"/>
      <c r="E181" s="401"/>
      <c r="F181" s="401"/>
      <c r="G181" s="401"/>
      <c r="H181" s="401"/>
      <c r="I181" s="401"/>
      <c r="J181" s="401"/>
      <c r="K181" s="401"/>
      <c r="L181" s="401"/>
      <c r="M181" s="401"/>
      <c r="N181" s="401"/>
      <c r="O181" s="401"/>
      <c r="P181" s="401"/>
      <c r="Q181" s="401"/>
      <c r="R181" s="401"/>
      <c r="S181" s="401"/>
      <c r="T181" s="401"/>
      <c r="U181" s="401"/>
      <c r="V181" s="401"/>
      <c r="W181" s="401"/>
      <c r="X181" s="401"/>
      <c r="Y181" s="401"/>
      <c r="Z181" s="401"/>
      <c r="AA181" s="401"/>
      <c r="AB181" s="401"/>
      <c r="AC181" s="401"/>
      <c r="AD181" s="401"/>
      <c r="AE181" s="401"/>
      <c r="AF181" s="401"/>
      <c r="AG181" s="401"/>
      <c r="AH181" s="401"/>
      <c r="AI181" s="401"/>
      <c r="AJ181" s="401"/>
      <c r="AK181" s="401"/>
      <c r="AL181" s="401"/>
      <c r="AM181" s="401"/>
      <c r="AN181" s="401"/>
      <c r="AO181" s="401"/>
      <c r="AP181" s="401"/>
      <c r="AQ181" s="401"/>
      <c r="AR181" s="401"/>
      <c r="AS181" s="401"/>
      <c r="AT181" s="401"/>
      <c r="AU181" s="401"/>
      <c r="AV181" s="401"/>
      <c r="AW181" s="401"/>
      <c r="AX181" s="403"/>
      <c r="AY181" s="403"/>
      <c r="AZ181" s="403"/>
      <c r="BA181" s="403"/>
      <c r="BB181" s="403"/>
      <c r="BC181" s="403"/>
      <c r="BD181" s="403"/>
      <c r="BE181" s="403"/>
      <c r="BF181" s="403"/>
      <c r="BG181" s="403"/>
      <c r="BH181" s="403"/>
      <c r="BI181" s="403"/>
      <c r="BJ181" s="403"/>
      <c r="BK181" s="403"/>
      <c r="BL181" s="403"/>
      <c r="BM181" s="403"/>
      <c r="BN181" s="403"/>
      <c r="BO181" s="403"/>
      <c r="BP181" s="403"/>
      <c r="BQ181" s="403"/>
      <c r="BR181" s="403"/>
      <c r="BS181" s="403"/>
      <c r="BT181" s="403"/>
      <c r="BU181" s="403"/>
      <c r="BV181" s="403"/>
      <c r="BW181" s="403"/>
      <c r="BX181" s="403"/>
      <c r="BY181" s="403"/>
      <c r="BZ181" s="403"/>
      <c r="CA181" s="403"/>
      <c r="CB181" s="403"/>
      <c r="CC181" s="403"/>
      <c r="CD181" s="403"/>
    </row>
    <row r="182" spans="1:82" ht="63" customHeight="1">
      <c r="A182" s="400"/>
      <c r="B182" s="399"/>
      <c r="C182" s="403"/>
      <c r="D182" s="404"/>
      <c r="E182" s="401"/>
      <c r="F182" s="401"/>
      <c r="G182" s="401"/>
      <c r="H182" s="401"/>
      <c r="I182" s="401"/>
      <c r="J182" s="401"/>
      <c r="K182" s="401"/>
      <c r="L182" s="401"/>
      <c r="M182" s="401"/>
      <c r="N182" s="401"/>
      <c r="O182" s="401"/>
      <c r="P182" s="401"/>
      <c r="Q182" s="401"/>
      <c r="R182" s="401"/>
      <c r="S182" s="401"/>
      <c r="T182" s="401"/>
      <c r="U182" s="401"/>
      <c r="V182" s="401"/>
      <c r="W182" s="401"/>
      <c r="X182" s="401"/>
      <c r="Y182" s="401"/>
      <c r="Z182" s="401"/>
      <c r="AA182" s="401"/>
      <c r="AB182" s="401"/>
      <c r="AC182" s="401"/>
      <c r="AD182" s="401"/>
      <c r="AE182" s="401"/>
      <c r="AF182" s="401"/>
      <c r="AG182" s="401"/>
      <c r="AH182" s="401"/>
      <c r="AI182" s="401"/>
      <c r="AJ182" s="401"/>
      <c r="AK182" s="401"/>
      <c r="AL182" s="401"/>
      <c r="AM182" s="401"/>
      <c r="AN182" s="401"/>
      <c r="AO182" s="401"/>
      <c r="AP182" s="401"/>
      <c r="AQ182" s="401"/>
      <c r="AR182" s="401"/>
      <c r="AS182" s="401"/>
      <c r="AT182" s="401"/>
      <c r="AU182" s="401"/>
      <c r="AV182" s="401"/>
      <c r="AW182" s="401"/>
      <c r="AX182" s="403"/>
      <c r="AY182" s="403"/>
      <c r="AZ182" s="403"/>
      <c r="BA182" s="403"/>
      <c r="BB182" s="403"/>
      <c r="BC182" s="403"/>
      <c r="BD182" s="403"/>
      <c r="BE182" s="403"/>
      <c r="BF182" s="403"/>
      <c r="BG182" s="403"/>
      <c r="BH182" s="403"/>
      <c r="BI182" s="403"/>
      <c r="BJ182" s="403"/>
      <c r="BK182" s="403"/>
      <c r="BL182" s="403"/>
      <c r="BM182" s="403"/>
      <c r="BN182" s="403"/>
      <c r="BO182" s="403"/>
      <c r="BP182" s="403"/>
      <c r="BQ182" s="403"/>
      <c r="BR182" s="403"/>
      <c r="BS182" s="403"/>
      <c r="BT182" s="403"/>
      <c r="BU182" s="403"/>
      <c r="BV182" s="403"/>
      <c r="BW182" s="403"/>
      <c r="BX182" s="403"/>
      <c r="BY182" s="403"/>
      <c r="BZ182" s="403"/>
      <c r="CA182" s="403"/>
      <c r="CB182" s="403"/>
      <c r="CC182" s="403"/>
      <c r="CD182" s="403"/>
    </row>
    <row r="183" spans="1:82" ht="63" customHeight="1">
      <c r="A183" s="400"/>
      <c r="B183" s="399"/>
      <c r="C183" s="403"/>
      <c r="D183" s="404"/>
      <c r="E183" s="401"/>
      <c r="F183" s="401"/>
      <c r="G183" s="401"/>
      <c r="H183" s="401"/>
      <c r="I183" s="401"/>
      <c r="J183" s="401"/>
      <c r="K183" s="401"/>
      <c r="L183" s="401"/>
      <c r="M183" s="401"/>
      <c r="N183" s="401"/>
      <c r="O183" s="401"/>
      <c r="P183" s="401"/>
      <c r="Q183" s="401"/>
      <c r="R183" s="401"/>
      <c r="S183" s="401"/>
      <c r="T183" s="401"/>
      <c r="U183" s="401"/>
      <c r="V183" s="401"/>
      <c r="W183" s="401"/>
      <c r="X183" s="401"/>
      <c r="Y183" s="401"/>
      <c r="Z183" s="401"/>
      <c r="AA183" s="401"/>
      <c r="AB183" s="401"/>
      <c r="AC183" s="401"/>
      <c r="AD183" s="401"/>
      <c r="AE183" s="401"/>
      <c r="AF183" s="401"/>
      <c r="AG183" s="401"/>
      <c r="AH183" s="401"/>
      <c r="AI183" s="401"/>
      <c r="AJ183" s="401"/>
      <c r="AK183" s="401"/>
      <c r="AL183" s="401"/>
      <c r="AM183" s="401"/>
      <c r="AN183" s="401"/>
      <c r="AO183" s="401"/>
      <c r="AP183" s="401"/>
      <c r="AQ183" s="401"/>
      <c r="AR183" s="401"/>
      <c r="AS183" s="401"/>
      <c r="AT183" s="401"/>
      <c r="AU183" s="401"/>
      <c r="AV183" s="401"/>
      <c r="AW183" s="401"/>
      <c r="AX183" s="403"/>
      <c r="AY183" s="403"/>
      <c r="AZ183" s="403"/>
      <c r="BA183" s="403"/>
      <c r="BB183" s="403"/>
      <c r="BC183" s="403"/>
      <c r="BD183" s="403"/>
      <c r="BE183" s="403"/>
      <c r="BF183" s="403"/>
      <c r="BG183" s="403"/>
      <c r="BH183" s="403"/>
      <c r="BI183" s="403"/>
      <c r="BJ183" s="403"/>
      <c r="BK183" s="403"/>
      <c r="BL183" s="403"/>
      <c r="BM183" s="403"/>
      <c r="BN183" s="403"/>
      <c r="BO183" s="403"/>
      <c r="BP183" s="403"/>
      <c r="BQ183" s="403"/>
      <c r="BR183" s="403"/>
      <c r="BS183" s="403"/>
      <c r="BT183" s="403"/>
      <c r="BU183" s="403"/>
      <c r="BV183" s="403"/>
      <c r="BW183" s="403"/>
      <c r="BX183" s="403"/>
      <c r="BY183" s="403"/>
      <c r="BZ183" s="403"/>
      <c r="CA183" s="403"/>
      <c r="CB183" s="403"/>
      <c r="CC183" s="403"/>
      <c r="CD183" s="403"/>
    </row>
    <row r="184" spans="1:82" ht="63" customHeight="1">
      <c r="A184" s="400"/>
      <c r="B184" s="399"/>
      <c r="C184" s="403"/>
      <c r="D184" s="404"/>
      <c r="E184" s="401"/>
      <c r="F184" s="401"/>
      <c r="G184" s="401"/>
      <c r="H184" s="401"/>
      <c r="I184" s="401"/>
      <c r="J184" s="401"/>
      <c r="K184" s="401"/>
      <c r="L184" s="401"/>
      <c r="M184" s="401"/>
      <c r="N184" s="401"/>
      <c r="O184" s="401"/>
      <c r="P184" s="401"/>
      <c r="Q184" s="401"/>
      <c r="R184" s="401"/>
      <c r="S184" s="401"/>
      <c r="T184" s="401"/>
      <c r="U184" s="401"/>
      <c r="V184" s="401"/>
      <c r="W184" s="401"/>
      <c r="X184" s="401"/>
      <c r="Y184" s="401"/>
      <c r="Z184" s="401"/>
      <c r="AA184" s="401"/>
      <c r="AB184" s="401"/>
      <c r="AC184" s="401"/>
      <c r="AD184" s="401"/>
      <c r="AE184" s="401"/>
      <c r="AF184" s="401"/>
      <c r="AG184" s="401"/>
      <c r="AH184" s="401"/>
      <c r="AI184" s="401"/>
      <c r="AJ184" s="401"/>
      <c r="AK184" s="401"/>
      <c r="AL184" s="401"/>
      <c r="AM184" s="401"/>
      <c r="AN184" s="401"/>
      <c r="AO184" s="401"/>
      <c r="AP184" s="401"/>
      <c r="AQ184" s="401"/>
      <c r="AR184" s="401"/>
      <c r="AS184" s="401"/>
      <c r="AT184" s="401"/>
      <c r="AU184" s="401"/>
      <c r="AV184" s="401"/>
      <c r="AW184" s="401"/>
      <c r="AX184" s="403"/>
      <c r="AY184" s="403"/>
      <c r="AZ184" s="403"/>
      <c r="BA184" s="403"/>
      <c r="BB184" s="403"/>
      <c r="BC184" s="403"/>
      <c r="BD184" s="403"/>
      <c r="BE184" s="403"/>
      <c r="BF184" s="403"/>
      <c r="BG184" s="403"/>
      <c r="BH184" s="403"/>
      <c r="BI184" s="403"/>
      <c r="BJ184" s="403"/>
      <c r="BK184" s="403"/>
      <c r="BL184" s="403"/>
      <c r="BM184" s="403"/>
      <c r="BN184" s="403"/>
      <c r="BO184" s="403"/>
      <c r="BP184" s="403"/>
      <c r="BQ184" s="403"/>
      <c r="BR184" s="403"/>
      <c r="BS184" s="403"/>
      <c r="BT184" s="403"/>
      <c r="BU184" s="403"/>
      <c r="BV184" s="403"/>
      <c r="BW184" s="403"/>
      <c r="BX184" s="403"/>
      <c r="BY184" s="403"/>
      <c r="BZ184" s="403"/>
      <c r="CA184" s="403"/>
      <c r="CB184" s="403"/>
      <c r="CC184" s="403"/>
      <c r="CD184" s="403"/>
    </row>
    <row r="185" spans="1:82" ht="63" customHeight="1">
      <c r="A185" s="400"/>
      <c r="B185" s="399"/>
      <c r="C185" s="403"/>
      <c r="D185" s="404"/>
      <c r="E185" s="401"/>
      <c r="F185" s="401"/>
      <c r="G185" s="401"/>
      <c r="H185" s="401"/>
      <c r="I185" s="401"/>
      <c r="J185" s="401"/>
      <c r="K185" s="401"/>
      <c r="L185" s="401"/>
      <c r="M185" s="401"/>
      <c r="N185" s="401"/>
      <c r="O185" s="401"/>
      <c r="P185" s="401"/>
      <c r="Q185" s="401"/>
      <c r="R185" s="401"/>
      <c r="S185" s="401"/>
      <c r="T185" s="401"/>
      <c r="U185" s="401"/>
      <c r="V185" s="401"/>
      <c r="W185" s="401"/>
      <c r="X185" s="401"/>
      <c r="Y185" s="401"/>
      <c r="Z185" s="401"/>
      <c r="AA185" s="401"/>
      <c r="AB185" s="401"/>
      <c r="AC185" s="401"/>
      <c r="AD185" s="401"/>
      <c r="AE185" s="401"/>
      <c r="AF185" s="401"/>
      <c r="AG185" s="401"/>
      <c r="AH185" s="401"/>
      <c r="AI185" s="401"/>
      <c r="AJ185" s="401"/>
      <c r="AK185" s="401"/>
      <c r="AL185" s="401"/>
      <c r="AM185" s="401"/>
      <c r="AN185" s="401"/>
      <c r="AO185" s="401"/>
      <c r="AP185" s="401"/>
      <c r="AQ185" s="401"/>
      <c r="AR185" s="401"/>
      <c r="AS185" s="401"/>
      <c r="AT185" s="401"/>
      <c r="AU185" s="401"/>
      <c r="AV185" s="401"/>
      <c r="AW185" s="401"/>
      <c r="AX185" s="403"/>
      <c r="AY185" s="403"/>
      <c r="AZ185" s="403"/>
      <c r="BA185" s="403"/>
      <c r="BB185" s="403"/>
      <c r="BC185" s="403"/>
      <c r="BD185" s="403"/>
      <c r="BE185" s="403"/>
      <c r="BF185" s="403"/>
      <c r="BG185" s="403"/>
      <c r="BH185" s="403"/>
      <c r="BI185" s="403"/>
      <c r="BJ185" s="403"/>
      <c r="BK185" s="403"/>
      <c r="BL185" s="403"/>
      <c r="BM185" s="403"/>
      <c r="BN185" s="403"/>
      <c r="BO185" s="403"/>
      <c r="BP185" s="403"/>
      <c r="BQ185" s="403"/>
      <c r="BR185" s="403"/>
      <c r="BS185" s="403"/>
      <c r="BT185" s="403"/>
      <c r="BU185" s="403"/>
      <c r="BV185" s="403"/>
      <c r="BW185" s="403"/>
      <c r="BX185" s="403"/>
      <c r="BY185" s="403"/>
      <c r="BZ185" s="403"/>
      <c r="CA185" s="403"/>
      <c r="CB185" s="403"/>
      <c r="CC185" s="403"/>
      <c r="CD185" s="403"/>
    </row>
    <row r="186" spans="1:82" ht="63" customHeight="1">
      <c r="A186" s="400"/>
      <c r="B186" s="399"/>
      <c r="C186" s="403"/>
      <c r="D186" s="404"/>
      <c r="E186" s="401"/>
      <c r="F186" s="401"/>
      <c r="G186" s="401"/>
      <c r="H186" s="401"/>
      <c r="I186" s="401"/>
      <c r="J186" s="401"/>
      <c r="K186" s="401"/>
      <c r="L186" s="401"/>
      <c r="M186" s="401"/>
      <c r="N186" s="401"/>
      <c r="O186" s="401"/>
      <c r="P186" s="401"/>
      <c r="Q186" s="401"/>
      <c r="R186" s="401"/>
      <c r="S186" s="401"/>
      <c r="T186" s="401"/>
      <c r="U186" s="401"/>
      <c r="V186" s="401"/>
      <c r="W186" s="401"/>
      <c r="X186" s="401"/>
      <c r="Y186" s="401"/>
      <c r="Z186" s="401"/>
      <c r="AA186" s="401"/>
      <c r="AB186" s="401"/>
      <c r="AC186" s="401"/>
      <c r="AD186" s="401"/>
      <c r="AE186" s="401"/>
      <c r="AF186" s="401"/>
      <c r="AG186" s="401"/>
      <c r="AH186" s="401"/>
      <c r="AI186" s="401"/>
      <c r="AJ186" s="401"/>
      <c r="AK186" s="401"/>
      <c r="AL186" s="401"/>
      <c r="AM186" s="401"/>
      <c r="AN186" s="401"/>
      <c r="AO186" s="401"/>
      <c r="AP186" s="401"/>
      <c r="AQ186" s="401"/>
      <c r="AR186" s="401"/>
      <c r="AS186" s="401"/>
      <c r="AT186" s="401"/>
      <c r="AU186" s="401"/>
      <c r="AV186" s="401"/>
      <c r="AW186" s="401"/>
      <c r="AX186" s="403"/>
      <c r="AY186" s="403"/>
      <c r="AZ186" s="403"/>
      <c r="BA186" s="403"/>
      <c r="BB186" s="403"/>
      <c r="BC186" s="403"/>
      <c r="BD186" s="403"/>
      <c r="BE186" s="403"/>
      <c r="BF186" s="403"/>
      <c r="BG186" s="403"/>
      <c r="BH186" s="403"/>
      <c r="BI186" s="403"/>
      <c r="BJ186" s="403"/>
      <c r="BK186" s="403"/>
      <c r="BL186" s="403"/>
      <c r="BM186" s="403"/>
      <c r="BN186" s="403"/>
      <c r="BO186" s="403"/>
      <c r="BP186" s="403"/>
      <c r="BQ186" s="403"/>
      <c r="BR186" s="403"/>
      <c r="BS186" s="403"/>
      <c r="BT186" s="403"/>
      <c r="BU186" s="403"/>
      <c r="BV186" s="403"/>
      <c r="BW186" s="403"/>
      <c r="BX186" s="403"/>
      <c r="BY186" s="403"/>
      <c r="BZ186" s="403"/>
      <c r="CA186" s="403"/>
      <c r="CB186" s="403"/>
      <c r="CC186" s="403"/>
      <c r="CD186" s="403"/>
    </row>
    <row r="187" spans="1:82" ht="63" customHeight="1">
      <c r="A187" s="400"/>
      <c r="B187" s="399"/>
      <c r="C187" s="403"/>
      <c r="D187" s="404"/>
      <c r="E187" s="401"/>
      <c r="F187" s="401"/>
      <c r="G187" s="401"/>
      <c r="H187" s="401"/>
      <c r="I187" s="401"/>
      <c r="J187" s="401"/>
      <c r="K187" s="401"/>
      <c r="L187" s="401"/>
      <c r="M187" s="401"/>
      <c r="N187" s="401"/>
      <c r="O187" s="401"/>
      <c r="P187" s="401"/>
      <c r="Q187" s="401"/>
      <c r="R187" s="401"/>
      <c r="S187" s="401"/>
      <c r="T187" s="401"/>
      <c r="U187" s="401"/>
      <c r="V187" s="401"/>
      <c r="W187" s="401"/>
      <c r="X187" s="401"/>
      <c r="Y187" s="401"/>
      <c r="Z187" s="401"/>
      <c r="AA187" s="401"/>
      <c r="AB187" s="401"/>
      <c r="AC187" s="401"/>
      <c r="AD187" s="401"/>
      <c r="AE187" s="401"/>
      <c r="AF187" s="401"/>
      <c r="AG187" s="401"/>
      <c r="AH187" s="401"/>
      <c r="AI187" s="401"/>
      <c r="AJ187" s="401"/>
      <c r="AK187" s="401"/>
      <c r="AL187" s="401"/>
      <c r="AM187" s="401"/>
      <c r="AN187" s="401"/>
      <c r="AO187" s="401"/>
      <c r="AP187" s="401"/>
      <c r="AQ187" s="401"/>
      <c r="AR187" s="401"/>
      <c r="AS187" s="401"/>
      <c r="AT187" s="401"/>
      <c r="AU187" s="401"/>
      <c r="AV187" s="401"/>
      <c r="AW187" s="401"/>
      <c r="AX187" s="403"/>
      <c r="AY187" s="403"/>
      <c r="AZ187" s="403"/>
      <c r="BA187" s="403"/>
      <c r="BB187" s="403"/>
      <c r="BC187" s="403"/>
      <c r="BD187" s="403"/>
      <c r="BE187" s="403"/>
      <c r="BF187" s="403"/>
      <c r="BG187" s="403"/>
      <c r="BH187" s="403"/>
      <c r="BI187" s="403"/>
      <c r="BJ187" s="403"/>
      <c r="BK187" s="403"/>
      <c r="BL187" s="403"/>
      <c r="BM187" s="403"/>
      <c r="BN187" s="403"/>
      <c r="BO187" s="403"/>
      <c r="BP187" s="403"/>
      <c r="BQ187" s="403"/>
      <c r="BR187" s="403"/>
      <c r="BS187" s="403"/>
      <c r="BT187" s="403"/>
      <c r="BU187" s="403"/>
      <c r="BV187" s="403"/>
      <c r="BW187" s="403"/>
      <c r="BX187" s="403"/>
      <c r="BY187" s="403"/>
      <c r="BZ187" s="403"/>
      <c r="CA187" s="403"/>
      <c r="CB187" s="403"/>
      <c r="CC187" s="403"/>
      <c r="CD187" s="403"/>
    </row>
    <row r="188" spans="1:82" ht="63" customHeight="1">
      <c r="A188" s="400"/>
      <c r="B188" s="399"/>
      <c r="C188" s="403"/>
      <c r="D188" s="404"/>
      <c r="E188" s="401"/>
      <c r="F188" s="401"/>
      <c r="G188" s="401"/>
      <c r="H188" s="401"/>
      <c r="I188" s="401"/>
      <c r="J188" s="401"/>
      <c r="K188" s="401"/>
      <c r="L188" s="401"/>
      <c r="M188" s="401"/>
      <c r="N188" s="401"/>
      <c r="O188" s="401"/>
      <c r="P188" s="401"/>
      <c r="Q188" s="401"/>
      <c r="R188" s="401"/>
      <c r="S188" s="401"/>
      <c r="T188" s="401"/>
      <c r="U188" s="401"/>
      <c r="V188" s="401"/>
      <c r="W188" s="401"/>
      <c r="X188" s="401"/>
      <c r="Y188" s="401"/>
      <c r="Z188" s="401"/>
      <c r="AA188" s="401"/>
      <c r="AB188" s="401"/>
      <c r="AC188" s="401"/>
      <c r="AD188" s="401"/>
      <c r="AE188" s="401"/>
      <c r="AF188" s="401"/>
      <c r="AG188" s="401"/>
      <c r="AH188" s="401"/>
      <c r="AI188" s="401"/>
      <c r="AJ188" s="401"/>
      <c r="AK188" s="401"/>
      <c r="AL188" s="401"/>
      <c r="AM188" s="401"/>
      <c r="AN188" s="401"/>
      <c r="AO188" s="401"/>
      <c r="AP188" s="401"/>
      <c r="AQ188" s="401"/>
      <c r="AR188" s="401"/>
      <c r="AS188" s="401"/>
      <c r="AT188" s="401"/>
      <c r="AU188" s="401"/>
      <c r="AV188" s="401"/>
      <c r="AW188" s="401"/>
      <c r="AX188" s="403"/>
      <c r="AY188" s="403"/>
      <c r="AZ188" s="403"/>
      <c r="BA188" s="403"/>
      <c r="BB188" s="403"/>
      <c r="BC188" s="403"/>
      <c r="BD188" s="403"/>
      <c r="BE188" s="403"/>
      <c r="BF188" s="403"/>
      <c r="BG188" s="403"/>
      <c r="BH188" s="403"/>
      <c r="BI188" s="403"/>
      <c r="BJ188" s="403"/>
      <c r="BK188" s="403"/>
      <c r="BL188" s="403"/>
      <c r="BM188" s="403"/>
      <c r="BN188" s="403"/>
      <c r="BO188" s="403"/>
      <c r="BP188" s="403"/>
      <c r="BQ188" s="403"/>
      <c r="BR188" s="403"/>
      <c r="BS188" s="403"/>
      <c r="BT188" s="403"/>
      <c r="BU188" s="403"/>
      <c r="BV188" s="403"/>
      <c r="BW188" s="403"/>
      <c r="BX188" s="403"/>
      <c r="BY188" s="403"/>
      <c r="BZ188" s="403"/>
      <c r="CA188" s="403"/>
      <c r="CB188" s="403"/>
      <c r="CC188" s="403"/>
      <c r="CD188" s="403"/>
    </row>
    <row r="189" spans="1:82" ht="63" customHeight="1">
      <c r="A189" s="400"/>
      <c r="B189" s="399"/>
      <c r="C189" s="403"/>
      <c r="D189" s="404"/>
      <c r="E189" s="401"/>
      <c r="F189" s="401"/>
      <c r="G189" s="401"/>
      <c r="H189" s="401"/>
      <c r="I189" s="401"/>
      <c r="J189" s="401"/>
      <c r="K189" s="401"/>
      <c r="L189" s="401"/>
      <c r="M189" s="401"/>
      <c r="N189" s="401"/>
      <c r="O189" s="401"/>
      <c r="P189" s="401"/>
      <c r="Q189" s="401"/>
      <c r="R189" s="401"/>
      <c r="S189" s="401"/>
      <c r="T189" s="401"/>
      <c r="U189" s="401"/>
      <c r="V189" s="401"/>
      <c r="W189" s="401"/>
      <c r="X189" s="401"/>
      <c r="Y189" s="401"/>
      <c r="Z189" s="401"/>
      <c r="AA189" s="401"/>
      <c r="AB189" s="401"/>
      <c r="AC189" s="401"/>
      <c r="AD189" s="401"/>
      <c r="AE189" s="401"/>
      <c r="AF189" s="401"/>
      <c r="AG189" s="401"/>
      <c r="AH189" s="401"/>
      <c r="AI189" s="401"/>
      <c r="AJ189" s="401"/>
      <c r="AK189" s="401"/>
      <c r="AL189" s="401"/>
      <c r="AM189" s="401"/>
      <c r="AN189" s="401"/>
      <c r="AO189" s="401"/>
      <c r="AP189" s="401"/>
      <c r="AQ189" s="401"/>
      <c r="AR189" s="401"/>
      <c r="AS189" s="401"/>
      <c r="AT189" s="401"/>
      <c r="AU189" s="401"/>
      <c r="AV189" s="401"/>
      <c r="AW189" s="401"/>
      <c r="AX189" s="403"/>
      <c r="AY189" s="403"/>
      <c r="AZ189" s="403"/>
      <c r="BA189" s="403"/>
      <c r="BB189" s="403"/>
      <c r="BC189" s="403"/>
      <c r="BD189" s="403"/>
      <c r="BE189" s="403"/>
      <c r="BF189" s="403"/>
      <c r="BG189" s="403"/>
      <c r="BH189" s="403"/>
      <c r="BI189" s="403"/>
      <c r="BJ189" s="403"/>
      <c r="BK189" s="403"/>
      <c r="BL189" s="403"/>
      <c r="BM189" s="403"/>
      <c r="BN189" s="403"/>
      <c r="BO189" s="403"/>
      <c r="BP189" s="403"/>
      <c r="BQ189" s="403"/>
      <c r="BR189" s="403"/>
      <c r="BS189" s="403"/>
      <c r="BT189" s="403"/>
      <c r="BU189" s="403"/>
      <c r="BV189" s="403"/>
      <c r="BW189" s="403"/>
      <c r="BX189" s="403"/>
      <c r="BY189" s="403"/>
      <c r="BZ189" s="403"/>
      <c r="CA189" s="403"/>
      <c r="CB189" s="403"/>
      <c r="CC189" s="403"/>
      <c r="CD189" s="403"/>
    </row>
    <row r="190" spans="1:82" ht="63" customHeight="1">
      <c r="A190" s="400"/>
      <c r="B190" s="399"/>
      <c r="C190" s="403"/>
      <c r="D190" s="404"/>
      <c r="E190" s="401"/>
      <c r="F190" s="401"/>
      <c r="G190" s="401"/>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3"/>
      <c r="AY190" s="403"/>
      <c r="AZ190" s="403"/>
      <c r="BA190" s="403"/>
      <c r="BB190" s="403"/>
      <c r="BC190" s="403"/>
      <c r="BD190" s="403"/>
      <c r="BE190" s="403"/>
      <c r="BF190" s="403"/>
      <c r="BG190" s="403"/>
      <c r="BH190" s="403"/>
      <c r="BI190" s="403"/>
      <c r="BJ190" s="403"/>
      <c r="BK190" s="403"/>
      <c r="BL190" s="403"/>
      <c r="BM190" s="403"/>
      <c r="BN190" s="403"/>
      <c r="BO190" s="403"/>
      <c r="BP190" s="403"/>
      <c r="BQ190" s="403"/>
      <c r="BR190" s="403"/>
      <c r="BS190" s="403"/>
      <c r="BT190" s="403"/>
      <c r="BU190" s="403"/>
      <c r="BV190" s="403"/>
      <c r="BW190" s="403"/>
      <c r="BX190" s="403"/>
      <c r="BY190" s="403"/>
      <c r="BZ190" s="403"/>
      <c r="CA190" s="403"/>
      <c r="CB190" s="403"/>
      <c r="CC190" s="403"/>
      <c r="CD190" s="403"/>
    </row>
    <row r="191" spans="1:82" ht="63" customHeight="1">
      <c r="A191" s="400"/>
      <c r="B191" s="399"/>
      <c r="C191" s="403"/>
      <c r="D191" s="404"/>
      <c r="E191" s="401"/>
      <c r="F191" s="401"/>
      <c r="G191" s="401"/>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3"/>
      <c r="AY191" s="403"/>
      <c r="AZ191" s="403"/>
      <c r="BA191" s="403"/>
      <c r="BB191" s="403"/>
      <c r="BC191" s="403"/>
      <c r="BD191" s="403"/>
      <c r="BE191" s="403"/>
      <c r="BF191" s="403"/>
      <c r="BG191" s="403"/>
      <c r="BH191" s="403"/>
      <c r="BI191" s="403"/>
      <c r="BJ191" s="403"/>
      <c r="BK191" s="403"/>
      <c r="BL191" s="403"/>
      <c r="BM191" s="403"/>
      <c r="BN191" s="403"/>
      <c r="BO191" s="403"/>
      <c r="BP191" s="403"/>
      <c r="BQ191" s="403"/>
      <c r="BR191" s="403"/>
      <c r="BS191" s="403"/>
      <c r="BT191" s="403"/>
      <c r="BU191" s="403"/>
      <c r="BV191" s="403"/>
      <c r="BW191" s="403"/>
      <c r="BX191" s="403"/>
      <c r="BY191" s="403"/>
      <c r="BZ191" s="403"/>
      <c r="CA191" s="403"/>
      <c r="CB191" s="403"/>
      <c r="CC191" s="403"/>
      <c r="CD191" s="403"/>
    </row>
    <row r="192" spans="1:82" ht="63" customHeight="1">
      <c r="A192" s="400"/>
      <c r="B192" s="399"/>
      <c r="C192" s="403"/>
      <c r="D192" s="404"/>
      <c r="E192" s="401"/>
      <c r="F192" s="401"/>
      <c r="G192" s="401"/>
      <c r="H192" s="401"/>
      <c r="I192" s="401"/>
      <c r="J192" s="401"/>
      <c r="K192" s="401"/>
      <c r="L192" s="401"/>
      <c r="M192" s="401"/>
      <c r="N192" s="401"/>
      <c r="O192" s="401"/>
      <c r="P192" s="401"/>
      <c r="Q192" s="401"/>
      <c r="R192" s="401"/>
      <c r="S192" s="401"/>
      <c r="T192" s="401"/>
      <c r="U192" s="401"/>
      <c r="V192" s="401"/>
      <c r="W192" s="401"/>
      <c r="X192" s="401"/>
      <c r="Y192" s="401"/>
      <c r="Z192" s="401"/>
      <c r="AA192" s="401"/>
      <c r="AB192" s="401"/>
      <c r="AC192" s="401"/>
      <c r="AD192" s="401"/>
      <c r="AE192" s="401"/>
      <c r="AF192" s="401"/>
      <c r="AG192" s="401"/>
      <c r="AH192" s="401"/>
      <c r="AI192" s="401"/>
      <c r="AJ192" s="401"/>
      <c r="AK192" s="401"/>
      <c r="AL192" s="401"/>
      <c r="AM192" s="401"/>
      <c r="AN192" s="401"/>
      <c r="AO192" s="401"/>
      <c r="AP192" s="401"/>
      <c r="AQ192" s="401"/>
      <c r="AR192" s="401"/>
      <c r="AS192" s="401"/>
      <c r="AT192" s="401"/>
      <c r="AU192" s="401"/>
      <c r="AV192" s="401"/>
      <c r="AW192" s="401"/>
      <c r="AX192" s="403"/>
      <c r="AY192" s="403"/>
      <c r="AZ192" s="403"/>
      <c r="BA192" s="403"/>
      <c r="BB192" s="403"/>
      <c r="BC192" s="403"/>
      <c r="BD192" s="403"/>
      <c r="BE192" s="403"/>
      <c r="BF192" s="403"/>
      <c r="BG192" s="403"/>
      <c r="BH192" s="403"/>
      <c r="BI192" s="403"/>
      <c r="BJ192" s="403"/>
      <c r="BK192" s="403"/>
      <c r="BL192" s="403"/>
      <c r="BM192" s="403"/>
      <c r="BN192" s="403"/>
      <c r="BO192" s="403"/>
      <c r="BP192" s="403"/>
      <c r="BQ192" s="403"/>
      <c r="BR192" s="403"/>
      <c r="BS192" s="403"/>
      <c r="BT192" s="403"/>
      <c r="BU192" s="403"/>
      <c r="BV192" s="403"/>
      <c r="BW192" s="403"/>
      <c r="BX192" s="403"/>
      <c r="BY192" s="403"/>
      <c r="BZ192" s="403"/>
      <c r="CA192" s="403"/>
      <c r="CB192" s="403"/>
      <c r="CC192" s="403"/>
      <c r="CD192" s="403"/>
    </row>
    <row r="193" spans="1:82" ht="63" customHeight="1">
      <c r="A193" s="400"/>
      <c r="B193" s="399"/>
      <c r="C193" s="403"/>
      <c r="D193" s="404"/>
      <c r="E193" s="401"/>
      <c r="F193" s="401"/>
      <c r="G193" s="401"/>
      <c r="H193" s="401"/>
      <c r="I193" s="401"/>
      <c r="J193" s="401"/>
      <c r="K193" s="401"/>
      <c r="L193" s="401"/>
      <c r="M193" s="401"/>
      <c r="N193" s="401"/>
      <c r="O193" s="401"/>
      <c r="P193" s="401"/>
      <c r="Q193" s="401"/>
      <c r="R193" s="401"/>
      <c r="S193" s="401"/>
      <c r="T193" s="401"/>
      <c r="U193" s="401"/>
      <c r="V193" s="401"/>
      <c r="W193" s="401"/>
      <c r="X193" s="401"/>
      <c r="Y193" s="401"/>
      <c r="Z193" s="401"/>
      <c r="AA193" s="401"/>
      <c r="AB193" s="401"/>
      <c r="AC193" s="401"/>
      <c r="AD193" s="401"/>
      <c r="AE193" s="401"/>
      <c r="AF193" s="401"/>
      <c r="AG193" s="401"/>
      <c r="AH193" s="401"/>
      <c r="AI193" s="401"/>
      <c r="AJ193" s="401"/>
      <c r="AK193" s="401"/>
      <c r="AL193" s="401"/>
      <c r="AM193" s="401"/>
      <c r="AN193" s="401"/>
      <c r="AO193" s="401"/>
      <c r="AP193" s="401"/>
      <c r="AQ193" s="401"/>
      <c r="AR193" s="401"/>
      <c r="AS193" s="401"/>
      <c r="AT193" s="401"/>
      <c r="AU193" s="401"/>
      <c r="AV193" s="401"/>
      <c r="AW193" s="401"/>
      <c r="AX193" s="403"/>
      <c r="AY193" s="403"/>
      <c r="AZ193" s="403"/>
      <c r="BA193" s="403"/>
      <c r="BB193" s="403"/>
      <c r="BC193" s="403"/>
      <c r="BD193" s="403"/>
      <c r="BE193" s="403"/>
      <c r="BF193" s="403"/>
      <c r="BG193" s="403"/>
      <c r="BH193" s="403"/>
      <c r="BI193" s="403"/>
      <c r="BJ193" s="403"/>
      <c r="BK193" s="403"/>
      <c r="BL193" s="403"/>
      <c r="BM193" s="403"/>
      <c r="BN193" s="403"/>
      <c r="BO193" s="403"/>
      <c r="BP193" s="403"/>
      <c r="BQ193" s="403"/>
      <c r="BR193" s="403"/>
      <c r="BS193" s="403"/>
      <c r="BT193" s="403"/>
      <c r="BU193" s="403"/>
      <c r="BV193" s="403"/>
      <c r="BW193" s="403"/>
      <c r="BX193" s="403"/>
      <c r="BY193" s="403"/>
      <c r="BZ193" s="403"/>
      <c r="CA193" s="403"/>
      <c r="CB193" s="403"/>
      <c r="CC193" s="403"/>
      <c r="CD193" s="403"/>
    </row>
    <row r="194" spans="1:82" ht="63" customHeight="1">
      <c r="A194" s="400"/>
      <c r="B194" s="399"/>
      <c r="C194" s="403"/>
      <c r="D194" s="404"/>
      <c r="E194" s="401"/>
      <c r="F194" s="401"/>
      <c r="G194" s="401"/>
      <c r="H194" s="401"/>
      <c r="I194" s="401"/>
      <c r="J194" s="401"/>
      <c r="K194" s="401"/>
      <c r="L194" s="401"/>
      <c r="M194" s="401"/>
      <c r="N194" s="401"/>
      <c r="O194" s="401"/>
      <c r="P194" s="401"/>
      <c r="Q194" s="401"/>
      <c r="R194" s="401"/>
      <c r="S194" s="401"/>
      <c r="T194" s="401"/>
      <c r="U194" s="401"/>
      <c r="V194" s="401"/>
      <c r="W194" s="401"/>
      <c r="X194" s="401"/>
      <c r="Y194" s="401"/>
      <c r="Z194" s="401"/>
      <c r="AA194" s="401"/>
      <c r="AB194" s="401"/>
      <c r="AC194" s="401"/>
      <c r="AD194" s="401"/>
      <c r="AE194" s="401"/>
      <c r="AF194" s="401"/>
      <c r="AG194" s="401"/>
      <c r="AH194" s="401"/>
      <c r="AI194" s="401"/>
      <c r="AJ194" s="401"/>
      <c r="AK194" s="401"/>
      <c r="AL194" s="401"/>
      <c r="AM194" s="401"/>
      <c r="AN194" s="401"/>
      <c r="AO194" s="401"/>
      <c r="AP194" s="401"/>
      <c r="AQ194" s="401"/>
      <c r="AR194" s="401"/>
      <c r="AS194" s="401"/>
      <c r="AT194" s="401"/>
      <c r="AU194" s="401"/>
      <c r="AV194" s="401"/>
      <c r="AW194" s="401"/>
      <c r="AX194" s="403"/>
      <c r="AY194" s="403"/>
      <c r="AZ194" s="403"/>
      <c r="BA194" s="403"/>
      <c r="BB194" s="403"/>
      <c r="BC194" s="403"/>
      <c r="BD194" s="403"/>
      <c r="BE194" s="403"/>
      <c r="BF194" s="403"/>
      <c r="BG194" s="403"/>
      <c r="BH194" s="403"/>
      <c r="BI194" s="403"/>
      <c r="BJ194" s="403"/>
      <c r="BK194" s="403"/>
      <c r="BL194" s="403"/>
      <c r="BM194" s="403"/>
      <c r="BN194" s="403"/>
      <c r="BO194" s="403"/>
      <c r="BP194" s="403"/>
      <c r="BQ194" s="403"/>
      <c r="BR194" s="403"/>
      <c r="BS194" s="403"/>
      <c r="BT194" s="403"/>
      <c r="BU194" s="403"/>
      <c r="BV194" s="403"/>
      <c r="BW194" s="403"/>
      <c r="BX194" s="403"/>
      <c r="BY194" s="403"/>
      <c r="BZ194" s="403"/>
      <c r="CA194" s="403"/>
      <c r="CB194" s="403"/>
      <c r="CC194" s="403"/>
      <c r="CD194" s="403"/>
    </row>
    <row r="195" spans="1:82" ht="63" customHeight="1">
      <c r="A195" s="400"/>
      <c r="B195" s="399"/>
      <c r="C195" s="403"/>
      <c r="D195" s="404"/>
      <c r="E195" s="401"/>
      <c r="F195" s="401"/>
      <c r="G195" s="401"/>
      <c r="H195" s="401"/>
      <c r="I195" s="401"/>
      <c r="J195" s="401"/>
      <c r="K195" s="401"/>
      <c r="L195" s="401"/>
      <c r="M195" s="401"/>
      <c r="N195" s="401"/>
      <c r="O195" s="401"/>
      <c r="P195" s="401"/>
      <c r="Q195" s="401"/>
      <c r="R195" s="401"/>
      <c r="S195" s="401"/>
      <c r="T195" s="401"/>
      <c r="U195" s="401"/>
      <c r="V195" s="401"/>
      <c r="W195" s="401"/>
      <c r="X195" s="401"/>
      <c r="Y195" s="401"/>
      <c r="Z195" s="401"/>
      <c r="AA195" s="401"/>
      <c r="AB195" s="401"/>
      <c r="AC195" s="401"/>
      <c r="AD195" s="401"/>
      <c r="AE195" s="401"/>
      <c r="AF195" s="401"/>
      <c r="AG195" s="401"/>
      <c r="AH195" s="401"/>
      <c r="AI195" s="401"/>
      <c r="AJ195" s="401"/>
      <c r="AK195" s="401"/>
      <c r="AL195" s="401"/>
      <c r="AM195" s="401"/>
      <c r="AN195" s="401"/>
      <c r="AO195" s="401"/>
      <c r="AP195" s="401"/>
      <c r="AQ195" s="401"/>
      <c r="AR195" s="401"/>
      <c r="AS195" s="401"/>
      <c r="AT195" s="401"/>
      <c r="AU195" s="401"/>
      <c r="AV195" s="401"/>
      <c r="AW195" s="401"/>
      <c r="AX195" s="403"/>
      <c r="AY195" s="403"/>
      <c r="AZ195" s="403"/>
      <c r="BA195" s="403"/>
      <c r="BB195" s="403"/>
      <c r="BC195" s="403"/>
      <c r="BD195" s="403"/>
      <c r="BE195" s="403"/>
      <c r="BF195" s="403"/>
      <c r="BG195" s="403"/>
      <c r="BH195" s="403"/>
      <c r="BI195" s="403"/>
      <c r="BJ195" s="403"/>
      <c r="BK195" s="403"/>
      <c r="BL195" s="403"/>
      <c r="BM195" s="403"/>
      <c r="BN195" s="403"/>
      <c r="BO195" s="403"/>
      <c r="BP195" s="403"/>
      <c r="BQ195" s="403"/>
      <c r="BR195" s="403"/>
      <c r="BS195" s="403"/>
      <c r="BT195" s="403"/>
      <c r="BU195" s="403"/>
      <c r="BV195" s="403"/>
      <c r="BW195" s="403"/>
      <c r="BX195" s="403"/>
      <c r="BY195" s="403"/>
      <c r="BZ195" s="403"/>
      <c r="CA195" s="403"/>
      <c r="CB195" s="403"/>
      <c r="CC195" s="403"/>
      <c r="CD195" s="403"/>
    </row>
    <row r="196" spans="1:82" ht="63" customHeight="1">
      <c r="A196" s="400"/>
      <c r="B196" s="399"/>
      <c r="C196" s="403"/>
      <c r="D196" s="404"/>
      <c r="E196" s="401"/>
      <c r="F196" s="401"/>
      <c r="G196" s="401"/>
      <c r="H196" s="401"/>
      <c r="I196" s="401"/>
      <c r="J196" s="401"/>
      <c r="K196" s="401"/>
      <c r="L196" s="401"/>
      <c r="M196" s="401"/>
      <c r="N196" s="401"/>
      <c r="O196" s="401"/>
      <c r="P196" s="401"/>
      <c r="Q196" s="401"/>
      <c r="R196" s="401"/>
      <c r="S196" s="401"/>
      <c r="T196" s="401"/>
      <c r="U196" s="401"/>
      <c r="V196" s="401"/>
      <c r="W196" s="401"/>
      <c r="X196" s="401"/>
      <c r="Y196" s="401"/>
      <c r="Z196" s="401"/>
      <c r="AA196" s="401"/>
      <c r="AB196" s="401"/>
      <c r="AC196" s="401"/>
      <c r="AD196" s="401"/>
      <c r="AE196" s="401"/>
      <c r="AF196" s="401"/>
      <c r="AG196" s="401"/>
      <c r="AH196" s="401"/>
      <c r="AI196" s="401"/>
      <c r="AJ196" s="401"/>
      <c r="AK196" s="401"/>
      <c r="AL196" s="401"/>
      <c r="AM196" s="401"/>
      <c r="AN196" s="401"/>
      <c r="AO196" s="401"/>
      <c r="AP196" s="401"/>
      <c r="AQ196" s="401"/>
      <c r="AR196" s="401"/>
      <c r="AS196" s="401"/>
      <c r="AT196" s="401"/>
      <c r="AU196" s="401"/>
      <c r="AV196" s="401"/>
      <c r="AW196" s="401"/>
      <c r="AX196" s="403"/>
      <c r="AY196" s="403"/>
      <c r="AZ196" s="403"/>
      <c r="BA196" s="403"/>
      <c r="BB196" s="403"/>
      <c r="BC196" s="403"/>
      <c r="BD196" s="403"/>
      <c r="BE196" s="403"/>
      <c r="BF196" s="403"/>
      <c r="BG196" s="403"/>
      <c r="BH196" s="403"/>
      <c r="BI196" s="403"/>
      <c r="BJ196" s="403"/>
      <c r="BK196" s="403"/>
      <c r="BL196" s="403"/>
      <c r="BM196" s="403"/>
      <c r="BN196" s="403"/>
      <c r="BO196" s="403"/>
      <c r="BP196" s="403"/>
      <c r="BQ196" s="403"/>
      <c r="BR196" s="403"/>
      <c r="BS196" s="403"/>
      <c r="BT196" s="403"/>
      <c r="BU196" s="403"/>
      <c r="BV196" s="403"/>
      <c r="BW196" s="403"/>
      <c r="BX196" s="403"/>
      <c r="BY196" s="403"/>
      <c r="BZ196" s="403"/>
      <c r="CA196" s="403"/>
      <c r="CB196" s="403"/>
      <c r="CC196" s="403"/>
      <c r="CD196" s="403"/>
    </row>
    <row r="197" spans="1:82" ht="63" customHeight="1">
      <c r="A197" s="400"/>
      <c r="B197" s="399"/>
      <c r="C197" s="403"/>
      <c r="D197" s="404"/>
      <c r="E197" s="401"/>
      <c r="F197" s="401"/>
      <c r="G197" s="401"/>
      <c r="H197" s="401"/>
      <c r="I197" s="401"/>
      <c r="J197" s="401"/>
      <c r="K197" s="401"/>
      <c r="L197" s="401"/>
      <c r="M197" s="401"/>
      <c r="N197" s="401"/>
      <c r="O197" s="401"/>
      <c r="P197" s="401"/>
      <c r="Q197" s="401"/>
      <c r="R197" s="401"/>
      <c r="S197" s="401"/>
      <c r="T197" s="401"/>
      <c r="U197" s="401"/>
      <c r="V197" s="401"/>
      <c r="W197" s="401"/>
      <c r="X197" s="401"/>
      <c r="Y197" s="401"/>
      <c r="Z197" s="401"/>
      <c r="AA197" s="401"/>
      <c r="AB197" s="401"/>
      <c r="AC197" s="401"/>
      <c r="AD197" s="401"/>
      <c r="AE197" s="401"/>
      <c r="AF197" s="401"/>
      <c r="AG197" s="401"/>
      <c r="AH197" s="401"/>
      <c r="AI197" s="401"/>
      <c r="AJ197" s="401"/>
      <c r="AK197" s="401"/>
      <c r="AL197" s="401"/>
      <c r="AM197" s="401"/>
      <c r="AN197" s="401"/>
      <c r="AO197" s="401"/>
      <c r="AP197" s="401"/>
      <c r="AQ197" s="401"/>
      <c r="AR197" s="401"/>
      <c r="AS197" s="401"/>
      <c r="AT197" s="401"/>
      <c r="AU197" s="401"/>
      <c r="AV197" s="401"/>
      <c r="AW197" s="401"/>
      <c r="AX197" s="403"/>
      <c r="AY197" s="403"/>
      <c r="AZ197" s="403"/>
      <c r="BA197" s="403"/>
      <c r="BB197" s="403"/>
      <c r="BC197" s="403"/>
      <c r="BD197" s="403"/>
      <c r="BE197" s="403"/>
      <c r="BF197" s="403"/>
      <c r="BG197" s="403"/>
      <c r="BH197" s="403"/>
      <c r="BI197" s="403"/>
      <c r="BJ197" s="403"/>
      <c r="BK197" s="403"/>
      <c r="BL197" s="403"/>
      <c r="BM197" s="403"/>
      <c r="BN197" s="403"/>
      <c r="BO197" s="403"/>
      <c r="BP197" s="403"/>
      <c r="BQ197" s="403"/>
      <c r="BR197" s="403"/>
      <c r="BS197" s="403"/>
      <c r="BT197" s="403"/>
      <c r="BU197" s="403"/>
      <c r="BV197" s="403"/>
      <c r="BW197" s="403"/>
      <c r="BX197" s="403"/>
      <c r="BY197" s="403"/>
      <c r="BZ197" s="403"/>
      <c r="CA197" s="403"/>
      <c r="CB197" s="403"/>
      <c r="CC197" s="403"/>
      <c r="CD197" s="403"/>
    </row>
    <row r="198" spans="1:82" ht="63" customHeight="1">
      <c r="A198" s="400"/>
      <c r="B198" s="399"/>
      <c r="C198" s="403"/>
      <c r="D198" s="404"/>
      <c r="E198" s="401"/>
      <c r="F198" s="401"/>
      <c r="G198" s="401"/>
      <c r="H198" s="401"/>
      <c r="I198" s="401"/>
      <c r="J198" s="401"/>
      <c r="K198" s="401"/>
      <c r="L198" s="401"/>
      <c r="M198" s="401"/>
      <c r="N198" s="401"/>
      <c r="O198" s="401"/>
      <c r="P198" s="401"/>
      <c r="Q198" s="401"/>
      <c r="R198" s="401"/>
      <c r="S198" s="401"/>
      <c r="T198" s="401"/>
      <c r="U198" s="401"/>
      <c r="V198" s="401"/>
      <c r="W198" s="401"/>
      <c r="X198" s="401"/>
      <c r="Y198" s="401"/>
      <c r="Z198" s="401"/>
      <c r="AA198" s="401"/>
      <c r="AB198" s="401"/>
      <c r="AC198" s="401"/>
      <c r="AD198" s="401"/>
      <c r="AE198" s="401"/>
      <c r="AF198" s="401"/>
      <c r="AG198" s="401"/>
      <c r="AH198" s="401"/>
      <c r="AI198" s="401"/>
      <c r="AJ198" s="401"/>
      <c r="AK198" s="401"/>
      <c r="AL198" s="401"/>
      <c r="AM198" s="401"/>
      <c r="AN198" s="401"/>
      <c r="AO198" s="401"/>
      <c r="AP198" s="401"/>
      <c r="AQ198" s="401"/>
      <c r="AR198" s="401"/>
      <c r="AS198" s="401"/>
      <c r="AT198" s="401"/>
      <c r="AU198" s="401"/>
      <c r="AV198" s="401"/>
      <c r="AW198" s="401"/>
      <c r="AX198" s="403"/>
      <c r="AY198" s="403"/>
      <c r="AZ198" s="403"/>
      <c r="BA198" s="403"/>
      <c r="BB198" s="403"/>
      <c r="BC198" s="403"/>
      <c r="BD198" s="403"/>
      <c r="BE198" s="403"/>
      <c r="BF198" s="403"/>
      <c r="BG198" s="403"/>
      <c r="BH198" s="403"/>
      <c r="BI198" s="403"/>
      <c r="BJ198" s="403"/>
      <c r="BK198" s="403"/>
      <c r="BL198" s="403"/>
      <c r="BM198" s="403"/>
      <c r="BN198" s="403"/>
      <c r="BO198" s="403"/>
      <c r="BP198" s="403"/>
      <c r="BQ198" s="403"/>
      <c r="BR198" s="403"/>
      <c r="BS198" s="403"/>
      <c r="BT198" s="403"/>
      <c r="BU198" s="403"/>
      <c r="BV198" s="403"/>
      <c r="BW198" s="403"/>
      <c r="BX198" s="403"/>
      <c r="BY198" s="403"/>
      <c r="BZ198" s="403"/>
      <c r="CA198" s="403"/>
      <c r="CB198" s="403"/>
      <c r="CC198" s="403"/>
      <c r="CD198" s="403"/>
    </row>
    <row r="199" spans="1:82" ht="63" customHeight="1">
      <c r="A199" s="400"/>
      <c r="B199" s="399"/>
      <c r="C199" s="403"/>
      <c r="D199" s="404"/>
      <c r="E199" s="401"/>
      <c r="F199" s="401"/>
      <c r="G199" s="401"/>
      <c r="H199" s="401"/>
      <c r="I199" s="401"/>
      <c r="J199" s="401"/>
      <c r="K199" s="401"/>
      <c r="L199" s="401"/>
      <c r="M199" s="401"/>
      <c r="N199" s="401"/>
      <c r="O199" s="401"/>
      <c r="P199" s="401"/>
      <c r="Q199" s="401"/>
      <c r="R199" s="401"/>
      <c r="S199" s="401"/>
      <c r="T199" s="401"/>
      <c r="U199" s="401"/>
      <c r="V199" s="401"/>
      <c r="W199" s="401"/>
      <c r="X199" s="401"/>
      <c r="Y199" s="401"/>
      <c r="Z199" s="401"/>
      <c r="AA199" s="401"/>
      <c r="AB199" s="401"/>
      <c r="AC199" s="401"/>
      <c r="AD199" s="401"/>
      <c r="AE199" s="401"/>
      <c r="AF199" s="401"/>
      <c r="AG199" s="401"/>
      <c r="AH199" s="401"/>
      <c r="AI199" s="401"/>
      <c r="AJ199" s="401"/>
      <c r="AK199" s="401"/>
      <c r="AL199" s="401"/>
      <c r="AM199" s="401"/>
      <c r="AN199" s="401"/>
      <c r="AO199" s="401"/>
      <c r="AP199" s="401"/>
      <c r="AQ199" s="401"/>
      <c r="AR199" s="401"/>
      <c r="AS199" s="401"/>
      <c r="AT199" s="401"/>
      <c r="AU199" s="401"/>
      <c r="AV199" s="401"/>
      <c r="AW199" s="401"/>
      <c r="AX199" s="403"/>
      <c r="AY199" s="403"/>
      <c r="AZ199" s="403"/>
      <c r="BA199" s="403"/>
      <c r="BB199" s="403"/>
      <c r="BC199" s="403"/>
      <c r="BD199" s="403"/>
      <c r="BE199" s="403"/>
      <c r="BF199" s="403"/>
      <c r="BG199" s="403"/>
      <c r="BH199" s="403"/>
      <c r="BI199" s="403"/>
      <c r="BJ199" s="403"/>
      <c r="BK199" s="403"/>
      <c r="BL199" s="403"/>
      <c r="BM199" s="403"/>
      <c r="BN199" s="403"/>
      <c r="BO199" s="403"/>
      <c r="BP199" s="403"/>
      <c r="BQ199" s="403"/>
      <c r="BR199" s="403"/>
      <c r="BS199" s="403"/>
      <c r="BT199" s="403"/>
      <c r="BU199" s="403"/>
      <c r="BV199" s="403"/>
      <c r="BW199" s="403"/>
      <c r="BX199" s="403"/>
      <c r="BY199" s="403"/>
      <c r="BZ199" s="403"/>
      <c r="CA199" s="403"/>
      <c r="CB199" s="403"/>
      <c r="CC199" s="403"/>
      <c r="CD199" s="403"/>
    </row>
    <row r="200" spans="1:82" ht="63" customHeight="1">
      <c r="A200" s="400"/>
      <c r="B200" s="399"/>
      <c r="C200" s="403"/>
      <c r="D200" s="404"/>
      <c r="E200" s="401"/>
      <c r="F200" s="401"/>
      <c r="G200" s="401"/>
      <c r="H200" s="401"/>
      <c r="I200" s="401"/>
      <c r="J200" s="401"/>
      <c r="K200" s="401"/>
      <c r="L200" s="401"/>
      <c r="M200" s="401"/>
      <c r="N200" s="401"/>
      <c r="O200" s="401"/>
      <c r="P200" s="401"/>
      <c r="Q200" s="401"/>
      <c r="R200" s="401"/>
      <c r="S200" s="401"/>
      <c r="T200" s="401"/>
      <c r="U200" s="401"/>
      <c r="V200" s="401"/>
      <c r="W200" s="401"/>
      <c r="X200" s="401"/>
      <c r="Y200" s="401"/>
      <c r="Z200" s="401"/>
      <c r="AA200" s="401"/>
      <c r="AB200" s="401"/>
      <c r="AC200" s="401"/>
      <c r="AD200" s="401"/>
      <c r="AE200" s="401"/>
      <c r="AF200" s="401"/>
      <c r="AG200" s="401"/>
      <c r="AH200" s="401"/>
      <c r="AI200" s="401"/>
      <c r="AJ200" s="401"/>
      <c r="AK200" s="401"/>
      <c r="AL200" s="401"/>
      <c r="AM200" s="401"/>
      <c r="AN200" s="401"/>
      <c r="AO200" s="401"/>
      <c r="AP200" s="401"/>
      <c r="AQ200" s="401"/>
      <c r="AR200" s="401"/>
      <c r="AS200" s="401"/>
      <c r="AT200" s="401"/>
      <c r="AU200" s="401"/>
      <c r="AV200" s="401"/>
      <c r="AW200" s="401"/>
      <c r="AX200" s="403"/>
      <c r="AY200" s="403"/>
      <c r="AZ200" s="403"/>
      <c r="BA200" s="403"/>
      <c r="BB200" s="403"/>
      <c r="BC200" s="403"/>
      <c r="BD200" s="403"/>
      <c r="BE200" s="403"/>
      <c r="BF200" s="403"/>
      <c r="BG200" s="403"/>
      <c r="BH200" s="403"/>
      <c r="BI200" s="403"/>
      <c r="BJ200" s="403"/>
      <c r="BK200" s="403"/>
      <c r="BL200" s="403"/>
      <c r="BM200" s="403"/>
      <c r="BN200" s="403"/>
      <c r="BO200" s="403"/>
      <c r="BP200" s="403"/>
      <c r="BQ200" s="403"/>
      <c r="BR200" s="403"/>
      <c r="BS200" s="403"/>
      <c r="BT200" s="403"/>
      <c r="BU200" s="403"/>
      <c r="BV200" s="403"/>
      <c r="BW200" s="403"/>
      <c r="BX200" s="403"/>
      <c r="BY200" s="403"/>
      <c r="BZ200" s="403"/>
      <c r="CA200" s="403"/>
      <c r="CB200" s="403"/>
      <c r="CC200" s="403"/>
      <c r="CD200" s="403"/>
    </row>
    <row r="201" spans="1:82" ht="63" customHeight="1">
      <c r="A201" s="400"/>
      <c r="B201" s="399"/>
      <c r="C201" s="403"/>
      <c r="D201" s="404"/>
      <c r="E201" s="401"/>
      <c r="F201" s="401"/>
      <c r="G201" s="401"/>
      <c r="H201" s="401"/>
      <c r="I201" s="401"/>
      <c r="J201" s="401"/>
      <c r="K201" s="401"/>
      <c r="L201" s="401"/>
      <c r="M201" s="401"/>
      <c r="N201" s="401"/>
      <c r="O201" s="401"/>
      <c r="P201" s="401"/>
      <c r="Q201" s="401"/>
      <c r="R201" s="401"/>
      <c r="S201" s="401"/>
      <c r="T201" s="401"/>
      <c r="U201" s="401"/>
      <c r="V201" s="401"/>
      <c r="W201" s="401"/>
      <c r="X201" s="401"/>
      <c r="Y201" s="401"/>
      <c r="Z201" s="401"/>
      <c r="AA201" s="401"/>
      <c r="AB201" s="401"/>
      <c r="AC201" s="401"/>
      <c r="AD201" s="401"/>
      <c r="AE201" s="401"/>
      <c r="AF201" s="401"/>
      <c r="AG201" s="401"/>
      <c r="AH201" s="401"/>
      <c r="AI201" s="401"/>
      <c r="AJ201" s="401"/>
      <c r="AK201" s="401"/>
      <c r="AL201" s="401"/>
      <c r="AM201" s="401"/>
      <c r="AN201" s="401"/>
      <c r="AO201" s="401"/>
      <c r="AP201" s="401"/>
      <c r="AQ201" s="401"/>
      <c r="AR201" s="401"/>
      <c r="AS201" s="401"/>
      <c r="AT201" s="401"/>
      <c r="AU201" s="401"/>
      <c r="AV201" s="401"/>
      <c r="AW201" s="401"/>
      <c r="AX201" s="403"/>
      <c r="AY201" s="403"/>
      <c r="AZ201" s="403"/>
      <c r="BA201" s="403"/>
      <c r="BB201" s="403"/>
      <c r="BC201" s="403"/>
      <c r="BD201" s="403"/>
      <c r="BE201" s="403"/>
      <c r="BF201" s="403"/>
      <c r="BG201" s="403"/>
      <c r="BH201" s="403"/>
      <c r="BI201" s="403"/>
      <c r="BJ201" s="403"/>
      <c r="BK201" s="403"/>
      <c r="BL201" s="403"/>
      <c r="BM201" s="403"/>
      <c r="BN201" s="403"/>
      <c r="BO201" s="403"/>
      <c r="BP201" s="403"/>
      <c r="BQ201" s="403"/>
      <c r="BR201" s="403"/>
      <c r="BS201" s="403"/>
      <c r="BT201" s="403"/>
      <c r="BU201" s="403"/>
      <c r="BV201" s="403"/>
      <c r="BW201" s="403"/>
      <c r="BX201" s="403"/>
      <c r="BY201" s="403"/>
      <c r="BZ201" s="403"/>
      <c r="CA201" s="403"/>
      <c r="CB201" s="403"/>
      <c r="CC201" s="403"/>
      <c r="CD201" s="403"/>
    </row>
    <row r="202" spans="1:82" ht="63" customHeight="1">
      <c r="A202" s="400"/>
      <c r="B202" s="399"/>
      <c r="C202" s="403"/>
      <c r="D202" s="404"/>
      <c r="E202" s="401"/>
      <c r="F202" s="401"/>
      <c r="G202" s="401"/>
      <c r="H202" s="401"/>
      <c r="I202" s="401"/>
      <c r="J202" s="401"/>
      <c r="K202" s="401"/>
      <c r="L202" s="401"/>
      <c r="M202" s="401"/>
      <c r="N202" s="401"/>
      <c r="O202" s="401"/>
      <c r="P202" s="401"/>
      <c r="Q202" s="401"/>
      <c r="R202" s="401"/>
      <c r="S202" s="401"/>
      <c r="T202" s="401"/>
      <c r="U202" s="401"/>
      <c r="V202" s="401"/>
      <c r="W202" s="401"/>
      <c r="X202" s="401"/>
      <c r="Y202" s="401"/>
      <c r="Z202" s="401"/>
      <c r="AA202" s="401"/>
      <c r="AB202" s="401"/>
      <c r="AC202" s="401"/>
      <c r="AD202" s="401"/>
      <c r="AE202" s="401"/>
      <c r="AF202" s="401"/>
      <c r="AG202" s="401"/>
      <c r="AH202" s="401"/>
      <c r="AI202" s="401"/>
      <c r="AJ202" s="401"/>
      <c r="AK202" s="401"/>
      <c r="AL202" s="401"/>
      <c r="AM202" s="401"/>
      <c r="AN202" s="401"/>
      <c r="AO202" s="401"/>
      <c r="AP202" s="401"/>
      <c r="AQ202" s="401"/>
      <c r="AR202" s="401"/>
      <c r="AS202" s="401"/>
      <c r="AT202" s="401"/>
      <c r="AU202" s="401"/>
      <c r="AV202" s="401"/>
      <c r="AW202" s="401"/>
      <c r="AX202" s="403"/>
      <c r="AY202" s="403"/>
      <c r="AZ202" s="403"/>
      <c r="BA202" s="403"/>
      <c r="BB202" s="403"/>
      <c r="BC202" s="403"/>
      <c r="BD202" s="403"/>
      <c r="BE202" s="403"/>
      <c r="BF202" s="403"/>
      <c r="BG202" s="403"/>
      <c r="BH202" s="403"/>
      <c r="BI202" s="403"/>
      <c r="BJ202" s="403"/>
      <c r="BK202" s="403"/>
      <c r="BL202" s="403"/>
      <c r="BM202" s="403"/>
      <c r="BN202" s="403"/>
      <c r="BO202" s="403"/>
      <c r="BP202" s="403"/>
      <c r="BQ202" s="403"/>
      <c r="BR202" s="403"/>
      <c r="BS202" s="403"/>
      <c r="BT202" s="403"/>
      <c r="BU202" s="403"/>
      <c r="BV202" s="403"/>
      <c r="BW202" s="403"/>
      <c r="BX202" s="403"/>
      <c r="BY202" s="403"/>
      <c r="BZ202" s="403"/>
      <c r="CA202" s="403"/>
      <c r="CB202" s="403"/>
      <c r="CC202" s="403"/>
      <c r="CD202" s="403"/>
    </row>
    <row r="203" spans="1:82" ht="63" customHeight="1">
      <c r="A203" s="400"/>
      <c r="B203" s="399"/>
      <c r="C203" s="403"/>
      <c r="D203" s="404"/>
      <c r="E203" s="401"/>
      <c r="F203" s="401"/>
      <c r="G203" s="401"/>
      <c r="H203" s="401"/>
      <c r="I203" s="401"/>
      <c r="J203" s="401"/>
      <c r="K203" s="401"/>
      <c r="L203" s="401"/>
      <c r="M203" s="401"/>
      <c r="N203" s="401"/>
      <c r="O203" s="401"/>
      <c r="P203" s="401"/>
      <c r="Q203" s="401"/>
      <c r="R203" s="401"/>
      <c r="S203" s="401"/>
      <c r="T203" s="401"/>
      <c r="U203" s="401"/>
      <c r="V203" s="401"/>
      <c r="W203" s="401"/>
      <c r="X203" s="401"/>
      <c r="Y203" s="401"/>
      <c r="Z203" s="401"/>
      <c r="AA203" s="401"/>
      <c r="AB203" s="401"/>
      <c r="AC203" s="401"/>
      <c r="AD203" s="401"/>
      <c r="AE203" s="401"/>
      <c r="AF203" s="401"/>
      <c r="AG203" s="401"/>
      <c r="AH203" s="401"/>
      <c r="AI203" s="401"/>
      <c r="AJ203" s="401"/>
      <c r="AK203" s="401"/>
      <c r="AL203" s="401"/>
      <c r="AM203" s="401"/>
      <c r="AN203" s="401"/>
      <c r="AO203" s="401"/>
      <c r="AP203" s="401"/>
      <c r="AQ203" s="401"/>
      <c r="AR203" s="401"/>
      <c r="AS203" s="401"/>
      <c r="AT203" s="401"/>
      <c r="AU203" s="401"/>
      <c r="AV203" s="401"/>
      <c r="AW203" s="401"/>
      <c r="AX203" s="403"/>
      <c r="AY203" s="403"/>
      <c r="AZ203" s="403"/>
      <c r="BA203" s="403"/>
      <c r="BB203" s="403"/>
      <c r="BC203" s="403"/>
      <c r="BD203" s="403"/>
      <c r="BE203" s="403"/>
      <c r="BF203" s="403"/>
      <c r="BG203" s="403"/>
      <c r="BH203" s="403"/>
      <c r="BI203" s="403"/>
      <c r="BJ203" s="403"/>
      <c r="BK203" s="403"/>
      <c r="BL203" s="403"/>
      <c r="BM203" s="403"/>
      <c r="BN203" s="403"/>
      <c r="BO203" s="403"/>
      <c r="BP203" s="403"/>
      <c r="BQ203" s="403"/>
      <c r="BR203" s="403"/>
      <c r="BS203" s="403"/>
      <c r="BT203" s="403"/>
      <c r="BU203" s="403"/>
      <c r="BV203" s="403"/>
      <c r="BW203" s="403"/>
      <c r="BX203" s="403"/>
      <c r="BY203" s="403"/>
      <c r="BZ203" s="403"/>
      <c r="CA203" s="403"/>
      <c r="CB203" s="403"/>
      <c r="CC203" s="403"/>
      <c r="CD203" s="403"/>
    </row>
    <row r="204" spans="1:82" ht="63" customHeight="1">
      <c r="A204" s="400"/>
      <c r="B204" s="399"/>
      <c r="C204" s="403"/>
      <c r="D204" s="404"/>
      <c r="E204" s="401"/>
      <c r="F204" s="401"/>
      <c r="G204" s="401"/>
      <c r="H204" s="401"/>
      <c r="I204" s="401"/>
      <c r="J204" s="401"/>
      <c r="K204" s="401"/>
      <c r="L204" s="401"/>
      <c r="M204" s="401"/>
      <c r="N204" s="401"/>
      <c r="O204" s="401"/>
      <c r="P204" s="401"/>
      <c r="Q204" s="401"/>
      <c r="R204" s="401"/>
      <c r="S204" s="401"/>
      <c r="T204" s="401"/>
      <c r="U204" s="401"/>
      <c r="V204" s="401"/>
      <c r="W204" s="401"/>
      <c r="X204" s="401"/>
      <c r="Y204" s="401"/>
      <c r="Z204" s="401"/>
      <c r="AA204" s="401"/>
      <c r="AB204" s="401"/>
      <c r="AC204" s="401"/>
      <c r="AD204" s="401"/>
      <c r="AE204" s="401"/>
      <c r="AF204" s="401"/>
      <c r="AG204" s="401"/>
      <c r="AH204" s="401"/>
      <c r="AI204" s="401"/>
      <c r="AJ204" s="401"/>
      <c r="AK204" s="401"/>
      <c r="AL204" s="401"/>
      <c r="AM204" s="401"/>
      <c r="AN204" s="401"/>
      <c r="AO204" s="401"/>
      <c r="AP204" s="401"/>
      <c r="AQ204" s="401"/>
      <c r="AR204" s="401"/>
      <c r="AS204" s="401"/>
      <c r="AT204" s="401"/>
      <c r="AU204" s="401"/>
      <c r="AV204" s="401"/>
      <c r="AW204" s="401"/>
      <c r="AX204" s="403"/>
      <c r="AY204" s="403"/>
      <c r="AZ204" s="403"/>
      <c r="BA204" s="403"/>
      <c r="BB204" s="403"/>
      <c r="BC204" s="403"/>
      <c r="BD204" s="403"/>
      <c r="BE204" s="403"/>
      <c r="BF204" s="403"/>
      <c r="BG204" s="403"/>
      <c r="BH204" s="403"/>
      <c r="BI204" s="403"/>
      <c r="BJ204" s="403"/>
      <c r="BK204" s="403"/>
      <c r="BL204" s="403"/>
      <c r="BM204" s="403"/>
      <c r="BN204" s="403"/>
      <c r="BO204" s="403"/>
      <c r="BP204" s="403"/>
      <c r="BQ204" s="403"/>
      <c r="BR204" s="403"/>
      <c r="BS204" s="403"/>
      <c r="BT204" s="403"/>
      <c r="BU204" s="403"/>
      <c r="BV204" s="403"/>
      <c r="BW204" s="403"/>
      <c r="BX204" s="403"/>
      <c r="BY204" s="403"/>
      <c r="BZ204" s="403"/>
      <c r="CA204" s="403"/>
      <c r="CB204" s="403"/>
      <c r="CC204" s="403"/>
      <c r="CD204" s="403"/>
    </row>
    <row r="205" spans="1:82" ht="63" customHeight="1">
      <c r="A205" s="400"/>
      <c r="B205" s="399"/>
      <c r="C205" s="403"/>
      <c r="D205" s="404"/>
      <c r="E205" s="401"/>
      <c r="F205" s="401"/>
      <c r="G205" s="401"/>
      <c r="H205" s="401"/>
      <c r="I205" s="401"/>
      <c r="J205" s="401"/>
      <c r="K205" s="401"/>
      <c r="L205" s="401"/>
      <c r="M205" s="401"/>
      <c r="N205" s="401"/>
      <c r="O205" s="401"/>
      <c r="P205" s="401"/>
      <c r="Q205" s="401"/>
      <c r="R205" s="401"/>
      <c r="S205" s="401"/>
      <c r="T205" s="401"/>
      <c r="U205" s="401"/>
      <c r="V205" s="401"/>
      <c r="W205" s="401"/>
      <c r="X205" s="401"/>
      <c r="Y205" s="401"/>
      <c r="Z205" s="401"/>
      <c r="AA205" s="401"/>
      <c r="AB205" s="401"/>
      <c r="AC205" s="401"/>
      <c r="AD205" s="401"/>
      <c r="AE205" s="401"/>
      <c r="AF205" s="401"/>
      <c r="AG205" s="401"/>
      <c r="AH205" s="401"/>
      <c r="AI205" s="401"/>
      <c r="AJ205" s="401"/>
      <c r="AK205" s="401"/>
      <c r="AL205" s="401"/>
      <c r="AM205" s="401"/>
      <c r="AN205" s="401"/>
      <c r="AO205" s="401"/>
      <c r="AP205" s="401"/>
      <c r="AQ205" s="401"/>
      <c r="AR205" s="401"/>
      <c r="AS205" s="401"/>
      <c r="AT205" s="401"/>
      <c r="AU205" s="401"/>
      <c r="AV205" s="401"/>
      <c r="AW205" s="401"/>
      <c r="AX205" s="403"/>
      <c r="AY205" s="403"/>
      <c r="AZ205" s="403"/>
      <c r="BA205" s="403"/>
      <c r="BB205" s="403"/>
      <c r="BC205" s="403"/>
      <c r="BD205" s="403"/>
      <c r="BE205" s="403"/>
      <c r="BF205" s="403"/>
      <c r="BG205" s="403"/>
      <c r="BH205" s="403"/>
      <c r="BI205" s="403"/>
      <c r="BJ205" s="403"/>
      <c r="BK205" s="403"/>
      <c r="BL205" s="403"/>
      <c r="BM205" s="403"/>
      <c r="BN205" s="403"/>
      <c r="BO205" s="403"/>
      <c r="BP205" s="403"/>
      <c r="BQ205" s="403"/>
      <c r="BR205" s="403"/>
      <c r="BS205" s="403"/>
      <c r="BT205" s="403"/>
      <c r="BU205" s="403"/>
      <c r="BV205" s="403"/>
      <c r="BW205" s="403"/>
      <c r="BX205" s="403"/>
      <c r="BY205" s="403"/>
      <c r="BZ205" s="403"/>
      <c r="CA205" s="403"/>
      <c r="CB205" s="403"/>
      <c r="CC205" s="403"/>
      <c r="CD205" s="403"/>
    </row>
    <row r="206" spans="1:82" ht="63" customHeight="1">
      <c r="A206" s="400"/>
      <c r="B206" s="399"/>
      <c r="C206" s="403"/>
      <c r="D206" s="404"/>
      <c r="E206" s="401"/>
      <c r="F206" s="401"/>
      <c r="G206" s="401"/>
      <c r="H206" s="401"/>
      <c r="I206" s="401"/>
      <c r="J206" s="401"/>
      <c r="K206" s="401"/>
      <c r="L206" s="401"/>
      <c r="M206" s="401"/>
      <c r="N206" s="401"/>
      <c r="O206" s="401"/>
      <c r="P206" s="401"/>
      <c r="Q206" s="401"/>
      <c r="R206" s="401"/>
      <c r="S206" s="401"/>
      <c r="T206" s="401"/>
      <c r="U206" s="401"/>
      <c r="V206" s="401"/>
      <c r="W206" s="401"/>
      <c r="X206" s="401"/>
      <c r="Y206" s="401"/>
      <c r="Z206" s="401"/>
      <c r="AA206" s="401"/>
      <c r="AB206" s="401"/>
      <c r="AC206" s="401"/>
      <c r="AD206" s="401"/>
      <c r="AE206" s="401"/>
      <c r="AF206" s="401"/>
      <c r="AG206" s="401"/>
      <c r="AH206" s="401"/>
      <c r="AI206" s="401"/>
      <c r="AJ206" s="401"/>
      <c r="AK206" s="401"/>
      <c r="AL206" s="401"/>
      <c r="AM206" s="401"/>
      <c r="AN206" s="401"/>
      <c r="AO206" s="401"/>
      <c r="AP206" s="401"/>
      <c r="AQ206" s="401"/>
      <c r="AR206" s="401"/>
      <c r="AS206" s="401"/>
      <c r="AT206" s="401"/>
      <c r="AU206" s="401"/>
      <c r="AV206" s="401"/>
      <c r="AW206" s="401"/>
      <c r="AX206" s="403"/>
      <c r="AY206" s="403"/>
      <c r="AZ206" s="403"/>
      <c r="BA206" s="403"/>
      <c r="BB206" s="403"/>
      <c r="BC206" s="403"/>
      <c r="BD206" s="403"/>
      <c r="BE206" s="403"/>
      <c r="BF206" s="403"/>
      <c r="BG206" s="403"/>
      <c r="BH206" s="403"/>
      <c r="BI206" s="403"/>
      <c r="BJ206" s="403"/>
      <c r="BK206" s="403"/>
      <c r="BL206" s="403"/>
      <c r="BM206" s="403"/>
      <c r="BN206" s="403"/>
      <c r="BO206" s="403"/>
      <c r="BP206" s="403"/>
      <c r="BQ206" s="403"/>
      <c r="BR206" s="403"/>
      <c r="BS206" s="403"/>
      <c r="BT206" s="403"/>
      <c r="BU206" s="403"/>
      <c r="BV206" s="403"/>
      <c r="BW206" s="403"/>
      <c r="BX206" s="403"/>
      <c r="BY206" s="403"/>
      <c r="BZ206" s="403"/>
      <c r="CA206" s="403"/>
      <c r="CB206" s="403"/>
      <c r="CC206" s="403"/>
      <c r="CD206" s="403"/>
    </row>
    <row r="207" spans="1:82" ht="63" customHeight="1">
      <c r="A207" s="400"/>
      <c r="B207" s="399"/>
      <c r="C207" s="403"/>
      <c r="D207" s="404"/>
      <c r="E207" s="401"/>
      <c r="F207" s="401"/>
      <c r="G207" s="401"/>
      <c r="H207" s="401"/>
      <c r="I207" s="401"/>
      <c r="J207" s="401"/>
      <c r="K207" s="401"/>
      <c r="L207" s="401"/>
      <c r="M207" s="401"/>
      <c r="N207" s="401"/>
      <c r="O207" s="401"/>
      <c r="P207" s="401"/>
      <c r="Q207" s="401"/>
      <c r="R207" s="401"/>
      <c r="S207" s="401"/>
      <c r="T207" s="401"/>
      <c r="U207" s="401"/>
      <c r="V207" s="401"/>
      <c r="W207" s="401"/>
      <c r="X207" s="401"/>
      <c r="Y207" s="401"/>
      <c r="Z207" s="401"/>
      <c r="AA207" s="401"/>
      <c r="AB207" s="401"/>
      <c r="AC207" s="401"/>
      <c r="AD207" s="401"/>
      <c r="AE207" s="401"/>
      <c r="AF207" s="401"/>
      <c r="AG207" s="401"/>
      <c r="AH207" s="401"/>
      <c r="AI207" s="401"/>
      <c r="AJ207" s="401"/>
      <c r="AK207" s="401"/>
      <c r="AL207" s="401"/>
      <c r="AM207" s="401"/>
      <c r="AN207" s="401"/>
      <c r="AO207" s="401"/>
      <c r="AP207" s="401"/>
      <c r="AQ207" s="401"/>
      <c r="AR207" s="401"/>
      <c r="AS207" s="401"/>
      <c r="AT207" s="401"/>
      <c r="AU207" s="401"/>
      <c r="AV207" s="401"/>
      <c r="AW207" s="401"/>
      <c r="AX207" s="403"/>
      <c r="AY207" s="403"/>
      <c r="AZ207" s="403"/>
      <c r="BA207" s="403"/>
      <c r="BB207" s="403"/>
      <c r="BC207" s="403"/>
      <c r="BD207" s="403"/>
      <c r="BE207" s="403"/>
      <c r="BF207" s="403"/>
      <c r="BG207" s="403"/>
      <c r="BH207" s="403"/>
      <c r="BI207" s="403"/>
      <c r="BJ207" s="403"/>
      <c r="BK207" s="403"/>
      <c r="BL207" s="403"/>
      <c r="BM207" s="403"/>
      <c r="BN207" s="403"/>
      <c r="BO207" s="403"/>
      <c r="BP207" s="403"/>
      <c r="BQ207" s="403"/>
      <c r="BR207" s="403"/>
      <c r="BS207" s="403"/>
      <c r="BT207" s="403"/>
      <c r="BU207" s="403"/>
      <c r="BV207" s="403"/>
      <c r="BW207" s="403"/>
      <c r="BX207" s="403"/>
      <c r="BY207" s="403"/>
      <c r="BZ207" s="403"/>
      <c r="CA207" s="403"/>
      <c r="CB207" s="403"/>
      <c r="CC207" s="403"/>
      <c r="CD207" s="403"/>
    </row>
    <row r="208" spans="1:82" ht="63" customHeight="1">
      <c r="A208" s="400"/>
      <c r="B208" s="399"/>
      <c r="C208" s="403"/>
      <c r="D208" s="404"/>
      <c r="E208" s="401"/>
      <c r="F208" s="401"/>
      <c r="G208" s="401"/>
      <c r="H208" s="401"/>
      <c r="I208" s="401"/>
      <c r="J208" s="401"/>
      <c r="K208" s="401"/>
      <c r="L208" s="401"/>
      <c r="M208" s="401"/>
      <c r="N208" s="401"/>
      <c r="O208" s="401"/>
      <c r="P208" s="401"/>
      <c r="Q208" s="401"/>
      <c r="R208" s="401"/>
      <c r="S208" s="401"/>
      <c r="T208" s="401"/>
      <c r="U208" s="401"/>
      <c r="V208" s="401"/>
      <c r="W208" s="401"/>
      <c r="X208" s="401"/>
      <c r="Y208" s="401"/>
      <c r="Z208" s="401"/>
      <c r="AA208" s="401"/>
      <c r="AB208" s="401"/>
      <c r="AC208" s="401"/>
      <c r="AD208" s="401"/>
      <c r="AE208" s="401"/>
      <c r="AF208" s="401"/>
      <c r="AG208" s="401"/>
      <c r="AH208" s="401"/>
      <c r="AI208" s="401"/>
      <c r="AJ208" s="401"/>
      <c r="AK208" s="401"/>
      <c r="AL208" s="401"/>
      <c r="AM208" s="401"/>
      <c r="AN208" s="401"/>
      <c r="AO208" s="401"/>
      <c r="AP208" s="401"/>
      <c r="AQ208" s="401"/>
      <c r="AR208" s="401"/>
      <c r="AS208" s="401"/>
      <c r="AT208" s="401"/>
      <c r="AU208" s="401"/>
      <c r="AV208" s="401"/>
      <c r="AW208" s="401"/>
      <c r="AX208" s="403"/>
      <c r="AY208" s="403"/>
      <c r="AZ208" s="403"/>
      <c r="BA208" s="403"/>
      <c r="BB208" s="403"/>
      <c r="BC208" s="403"/>
      <c r="BD208" s="403"/>
      <c r="BE208" s="403"/>
      <c r="BF208" s="403"/>
      <c r="BG208" s="403"/>
      <c r="BH208" s="403"/>
      <c r="BI208" s="403"/>
      <c r="BJ208" s="403"/>
      <c r="BK208" s="403"/>
      <c r="BL208" s="403"/>
      <c r="BM208" s="403"/>
      <c r="BN208" s="403"/>
      <c r="BO208" s="403"/>
      <c r="BP208" s="403"/>
      <c r="BQ208" s="403"/>
      <c r="BR208" s="403"/>
      <c r="BS208" s="403"/>
      <c r="BT208" s="403"/>
      <c r="BU208" s="403"/>
      <c r="BV208" s="403"/>
      <c r="BW208" s="403"/>
      <c r="BX208" s="403"/>
      <c r="BY208" s="403"/>
      <c r="BZ208" s="403"/>
      <c r="CA208" s="403"/>
      <c r="CB208" s="403"/>
      <c r="CC208" s="403"/>
      <c r="CD208" s="403"/>
    </row>
    <row r="209" spans="1:82" ht="63" customHeight="1">
      <c r="A209" s="400"/>
      <c r="B209" s="399"/>
      <c r="C209" s="403"/>
      <c r="D209" s="404"/>
      <c r="E209" s="401"/>
      <c r="F209" s="401"/>
      <c r="G209" s="401"/>
      <c r="H209" s="401"/>
      <c r="I209" s="401"/>
      <c r="J209" s="401"/>
      <c r="K209" s="401"/>
      <c r="L209" s="401"/>
      <c r="M209" s="401"/>
      <c r="N209" s="401"/>
      <c r="O209" s="401"/>
      <c r="P209" s="401"/>
      <c r="Q209" s="401"/>
      <c r="R209" s="401"/>
      <c r="S209" s="401"/>
      <c r="T209" s="401"/>
      <c r="U209" s="401"/>
      <c r="V209" s="401"/>
      <c r="W209" s="401"/>
      <c r="X209" s="401"/>
      <c r="Y209" s="401"/>
      <c r="Z209" s="401"/>
      <c r="AA209" s="401"/>
      <c r="AB209" s="401"/>
      <c r="AC209" s="401"/>
      <c r="AD209" s="401"/>
      <c r="AE209" s="401"/>
      <c r="AF209" s="401"/>
      <c r="AG209" s="401"/>
      <c r="AH209" s="401"/>
      <c r="AI209" s="401"/>
      <c r="AJ209" s="401"/>
      <c r="AK209" s="401"/>
      <c r="AL209" s="401"/>
      <c r="AM209" s="401"/>
      <c r="AN209" s="401"/>
      <c r="AO209" s="401"/>
      <c r="AP209" s="401"/>
      <c r="AQ209" s="401"/>
      <c r="AR209" s="401"/>
      <c r="AS209" s="401"/>
      <c r="AT209" s="401"/>
      <c r="AU209" s="401"/>
      <c r="AV209" s="401"/>
      <c r="AW209" s="401"/>
      <c r="AX209" s="403"/>
      <c r="AY209" s="403"/>
      <c r="AZ209" s="403"/>
      <c r="BA209" s="403"/>
      <c r="BB209" s="403"/>
      <c r="BC209" s="403"/>
      <c r="BD209" s="403"/>
      <c r="BE209" s="403"/>
      <c r="BF209" s="403"/>
      <c r="BG209" s="403"/>
      <c r="BH209" s="403"/>
      <c r="BI209" s="403"/>
      <c r="BJ209" s="403"/>
      <c r="BK209" s="403"/>
      <c r="BL209" s="403"/>
      <c r="BM209" s="403"/>
      <c r="BN209" s="403"/>
      <c r="BO209" s="403"/>
      <c r="BP209" s="403"/>
      <c r="BQ209" s="403"/>
      <c r="BR209" s="403"/>
      <c r="BS209" s="403"/>
      <c r="BT209" s="403"/>
      <c r="BU209" s="403"/>
      <c r="BV209" s="403"/>
      <c r="BW209" s="403"/>
      <c r="BX209" s="403"/>
      <c r="BY209" s="403"/>
      <c r="BZ209" s="403"/>
      <c r="CA209" s="403"/>
      <c r="CB209" s="403"/>
      <c r="CC209" s="403"/>
      <c r="CD209" s="403"/>
    </row>
    <row r="210" spans="1:82" ht="63" customHeight="1">
      <c r="A210" s="400"/>
      <c r="B210" s="399"/>
      <c r="C210" s="403"/>
      <c r="D210" s="404"/>
      <c r="E210" s="401"/>
      <c r="F210" s="401"/>
      <c r="G210" s="401"/>
      <c r="H210" s="401"/>
      <c r="I210" s="401"/>
      <c r="J210" s="401"/>
      <c r="K210" s="401"/>
      <c r="L210" s="401"/>
      <c r="M210" s="401"/>
      <c r="N210" s="401"/>
      <c r="O210" s="401"/>
      <c r="P210" s="401"/>
      <c r="Q210" s="401"/>
      <c r="R210" s="401"/>
      <c r="S210" s="401"/>
      <c r="T210" s="401"/>
      <c r="U210" s="401"/>
      <c r="V210" s="401"/>
      <c r="W210" s="401"/>
      <c r="X210" s="401"/>
      <c r="Y210" s="401"/>
      <c r="Z210" s="401"/>
      <c r="AA210" s="401"/>
      <c r="AB210" s="401"/>
      <c r="AC210" s="401"/>
      <c r="AD210" s="401"/>
      <c r="AE210" s="401"/>
      <c r="AF210" s="401"/>
      <c r="AG210" s="401"/>
      <c r="AH210" s="401"/>
      <c r="AI210" s="401"/>
      <c r="AJ210" s="401"/>
      <c r="AK210" s="401"/>
      <c r="AL210" s="401"/>
      <c r="AM210" s="401"/>
      <c r="AN210" s="401"/>
      <c r="AO210" s="401"/>
      <c r="AP210" s="401"/>
      <c r="AQ210" s="401"/>
      <c r="AR210" s="401"/>
      <c r="AS210" s="401"/>
      <c r="AT210" s="401"/>
      <c r="AU210" s="401"/>
      <c r="AV210" s="401"/>
      <c r="AW210" s="401"/>
      <c r="AX210" s="403"/>
      <c r="AY210" s="403"/>
      <c r="AZ210" s="403"/>
      <c r="BA210" s="403"/>
      <c r="BB210" s="403"/>
      <c r="BC210" s="403"/>
      <c r="BD210" s="403"/>
      <c r="BE210" s="403"/>
      <c r="BF210" s="403"/>
      <c r="BG210" s="403"/>
      <c r="BH210" s="403"/>
      <c r="BI210" s="403"/>
      <c r="BJ210" s="403"/>
      <c r="BK210" s="403"/>
      <c r="BL210" s="403"/>
      <c r="BM210" s="403"/>
      <c r="BN210" s="403"/>
      <c r="BO210" s="403"/>
      <c r="BP210" s="403"/>
      <c r="BQ210" s="403"/>
      <c r="BR210" s="403"/>
      <c r="BS210" s="403"/>
      <c r="BT210" s="403"/>
      <c r="BU210" s="403"/>
      <c r="BV210" s="403"/>
      <c r="BW210" s="403"/>
      <c r="BX210" s="403"/>
      <c r="BY210" s="403"/>
      <c r="BZ210" s="403"/>
      <c r="CA210" s="403"/>
      <c r="CB210" s="403"/>
      <c r="CC210" s="403"/>
      <c r="CD210" s="403"/>
    </row>
    <row r="211" spans="1:82" ht="63" customHeight="1">
      <c r="A211" s="400"/>
      <c r="B211" s="399"/>
      <c r="C211" s="403"/>
      <c r="D211" s="404"/>
      <c r="E211" s="401"/>
      <c r="F211" s="401"/>
      <c r="G211" s="401"/>
      <c r="H211" s="401"/>
      <c r="I211" s="401"/>
      <c r="J211" s="401"/>
      <c r="K211" s="401"/>
      <c r="L211" s="401"/>
      <c r="M211" s="401"/>
      <c r="N211" s="401"/>
      <c r="O211" s="401"/>
      <c r="P211" s="401"/>
      <c r="Q211" s="401"/>
      <c r="R211" s="401"/>
      <c r="S211" s="401"/>
      <c r="T211" s="401"/>
      <c r="U211" s="401"/>
      <c r="V211" s="401"/>
      <c r="W211" s="401"/>
      <c r="X211" s="401"/>
      <c r="Y211" s="401"/>
      <c r="Z211" s="401"/>
      <c r="AA211" s="401"/>
      <c r="AB211" s="401"/>
      <c r="AC211" s="401"/>
      <c r="AD211" s="401"/>
      <c r="AE211" s="401"/>
      <c r="AF211" s="401"/>
      <c r="AG211" s="401"/>
      <c r="AH211" s="401"/>
      <c r="AI211" s="401"/>
      <c r="AJ211" s="401"/>
      <c r="AK211" s="401"/>
      <c r="AL211" s="401"/>
      <c r="AM211" s="401"/>
      <c r="AN211" s="401"/>
      <c r="AO211" s="401"/>
      <c r="AP211" s="401"/>
      <c r="AQ211" s="401"/>
      <c r="AR211" s="401"/>
      <c r="AS211" s="401"/>
      <c r="AT211" s="401"/>
      <c r="AU211" s="401"/>
      <c r="AV211" s="401"/>
      <c r="AW211" s="401"/>
      <c r="AX211" s="403"/>
      <c r="AY211" s="403"/>
      <c r="AZ211" s="403"/>
      <c r="BA211" s="403"/>
      <c r="BB211" s="403"/>
      <c r="BC211" s="403"/>
      <c r="BD211" s="403"/>
      <c r="BE211" s="403"/>
      <c r="BF211" s="403"/>
      <c r="BG211" s="403"/>
      <c r="BH211" s="403"/>
      <c r="BI211" s="403"/>
      <c r="BJ211" s="403"/>
      <c r="BK211" s="403"/>
      <c r="BL211" s="403"/>
      <c r="BM211" s="403"/>
      <c r="BN211" s="403"/>
      <c r="BO211" s="403"/>
      <c r="BP211" s="403"/>
      <c r="BQ211" s="403"/>
      <c r="BR211" s="403"/>
      <c r="BS211" s="403"/>
      <c r="BT211" s="403"/>
      <c r="BU211" s="403"/>
      <c r="BV211" s="403"/>
      <c r="BW211" s="403"/>
      <c r="BX211" s="403"/>
      <c r="BY211" s="403"/>
      <c r="BZ211" s="403"/>
      <c r="CA211" s="403"/>
      <c r="CB211" s="403"/>
      <c r="CC211" s="403"/>
      <c r="CD211" s="403"/>
    </row>
    <row r="212" spans="1:82" ht="63" customHeight="1">
      <c r="A212" s="400"/>
      <c r="B212" s="399"/>
      <c r="C212" s="403"/>
      <c r="D212" s="404"/>
      <c r="E212" s="401"/>
      <c r="F212" s="401"/>
      <c r="G212" s="401"/>
      <c r="H212" s="401"/>
      <c r="I212" s="401"/>
      <c r="J212" s="401"/>
      <c r="K212" s="401"/>
      <c r="L212" s="401"/>
      <c r="M212" s="401"/>
      <c r="N212" s="401"/>
      <c r="O212" s="401"/>
      <c r="P212" s="401"/>
      <c r="Q212" s="401"/>
      <c r="R212" s="401"/>
      <c r="S212" s="401"/>
      <c r="T212" s="401"/>
      <c r="U212" s="401"/>
      <c r="V212" s="401"/>
      <c r="W212" s="401"/>
      <c r="X212" s="401"/>
      <c r="Y212" s="401"/>
      <c r="Z212" s="401"/>
      <c r="AA212" s="401"/>
      <c r="AB212" s="401"/>
      <c r="AC212" s="401"/>
      <c r="AD212" s="401"/>
      <c r="AE212" s="401"/>
      <c r="AF212" s="401"/>
      <c r="AG212" s="401"/>
      <c r="AH212" s="401"/>
      <c r="AI212" s="401"/>
      <c r="AJ212" s="401"/>
      <c r="AK212" s="401"/>
      <c r="AL212" s="401"/>
      <c r="AM212" s="401"/>
      <c r="AN212" s="401"/>
      <c r="AO212" s="401"/>
      <c r="AP212" s="401"/>
      <c r="AQ212" s="401"/>
      <c r="AR212" s="401"/>
      <c r="AS212" s="401"/>
      <c r="AT212" s="401"/>
      <c r="AU212" s="401"/>
      <c r="AV212" s="401"/>
      <c r="AW212" s="401"/>
      <c r="AX212" s="403"/>
      <c r="AY212" s="403"/>
      <c r="AZ212" s="403"/>
      <c r="BA212" s="403"/>
      <c r="BB212" s="403"/>
      <c r="BC212" s="403"/>
      <c r="BD212" s="403"/>
      <c r="BE212" s="403"/>
      <c r="BF212" s="403"/>
      <c r="BG212" s="403"/>
      <c r="BH212" s="403"/>
      <c r="BI212" s="403"/>
      <c r="BJ212" s="403"/>
      <c r="BK212" s="403"/>
      <c r="BL212" s="403"/>
      <c r="BM212" s="403"/>
      <c r="BN212" s="403"/>
      <c r="BO212" s="403"/>
      <c r="BP212" s="403"/>
      <c r="BQ212" s="403"/>
      <c r="BR212" s="403"/>
      <c r="BS212" s="403"/>
      <c r="BT212" s="403"/>
      <c r="BU212" s="403"/>
      <c r="BV212" s="403"/>
      <c r="BW212" s="403"/>
      <c r="BX212" s="403"/>
      <c r="BY212" s="403"/>
      <c r="BZ212" s="403"/>
      <c r="CA212" s="403"/>
      <c r="CB212" s="403"/>
      <c r="CC212" s="403"/>
      <c r="CD212" s="403"/>
    </row>
    <row r="213" spans="1:82" ht="63" customHeight="1">
      <c r="A213" s="400"/>
      <c r="B213" s="399"/>
      <c r="C213" s="403"/>
      <c r="D213" s="404"/>
      <c r="E213" s="401"/>
      <c r="F213" s="401"/>
      <c r="G213" s="401"/>
      <c r="H213" s="401"/>
      <c r="I213" s="401"/>
      <c r="J213" s="401"/>
      <c r="K213" s="401"/>
      <c r="L213" s="401"/>
      <c r="M213" s="401"/>
      <c r="N213" s="401"/>
      <c r="O213" s="401"/>
      <c r="P213" s="401"/>
      <c r="Q213" s="401"/>
      <c r="R213" s="401"/>
      <c r="S213" s="401"/>
      <c r="T213" s="401"/>
      <c r="U213" s="401"/>
      <c r="V213" s="401"/>
      <c r="W213" s="401"/>
      <c r="X213" s="401"/>
      <c r="Y213" s="401"/>
      <c r="Z213" s="401"/>
      <c r="AA213" s="401"/>
      <c r="AB213" s="401"/>
      <c r="AC213" s="401"/>
      <c r="AD213" s="401"/>
      <c r="AE213" s="401"/>
      <c r="AF213" s="401"/>
      <c r="AG213" s="401"/>
      <c r="AH213" s="401"/>
      <c r="AI213" s="401"/>
      <c r="AJ213" s="401"/>
      <c r="AK213" s="401"/>
      <c r="AL213" s="401"/>
      <c r="AM213" s="401"/>
      <c r="AN213" s="401"/>
      <c r="AO213" s="401"/>
      <c r="AP213" s="401"/>
      <c r="AQ213" s="401"/>
      <c r="AR213" s="401"/>
      <c r="AS213" s="401"/>
      <c r="AT213" s="401"/>
      <c r="AU213" s="401"/>
      <c r="AV213" s="401"/>
      <c r="AW213" s="401"/>
      <c r="AX213" s="403"/>
      <c r="AY213" s="403"/>
      <c r="AZ213" s="403"/>
      <c r="BA213" s="403"/>
      <c r="BB213" s="403"/>
      <c r="BC213" s="403"/>
      <c r="BD213" s="403"/>
      <c r="BE213" s="403"/>
      <c r="BF213" s="403"/>
      <c r="BG213" s="403"/>
      <c r="BH213" s="403"/>
      <c r="BI213" s="403"/>
      <c r="BJ213" s="403"/>
      <c r="BK213" s="403"/>
      <c r="BL213" s="403"/>
      <c r="BM213" s="403"/>
      <c r="BN213" s="403"/>
      <c r="BO213" s="403"/>
      <c r="BP213" s="403"/>
      <c r="BQ213" s="403"/>
      <c r="BR213" s="403"/>
      <c r="BS213" s="403"/>
      <c r="BT213" s="403"/>
      <c r="BU213" s="403"/>
      <c r="BV213" s="403"/>
      <c r="BW213" s="403"/>
      <c r="BX213" s="403"/>
      <c r="BY213" s="403"/>
      <c r="BZ213" s="403"/>
      <c r="CA213" s="403"/>
      <c r="CB213" s="403"/>
      <c r="CC213" s="403"/>
      <c r="CD213" s="403"/>
    </row>
    <row r="214" spans="1:82" ht="63" customHeight="1">
      <c r="A214" s="400"/>
      <c r="B214" s="399"/>
      <c r="C214" s="403"/>
      <c r="D214" s="404"/>
      <c r="E214" s="401"/>
      <c r="F214" s="401"/>
      <c r="G214" s="401"/>
      <c r="H214" s="401"/>
      <c r="I214" s="401"/>
      <c r="J214" s="401"/>
      <c r="K214" s="401"/>
      <c r="L214" s="401"/>
      <c r="M214" s="401"/>
      <c r="N214" s="401"/>
      <c r="O214" s="401"/>
      <c r="P214" s="401"/>
      <c r="Q214" s="401"/>
      <c r="R214" s="401"/>
      <c r="S214" s="401"/>
      <c r="T214" s="401"/>
      <c r="U214" s="401"/>
      <c r="V214" s="401"/>
      <c r="W214" s="401"/>
      <c r="X214" s="401"/>
      <c r="Y214" s="401"/>
      <c r="Z214" s="401"/>
      <c r="AA214" s="401"/>
      <c r="AB214" s="401"/>
      <c r="AC214" s="401"/>
      <c r="AD214" s="401"/>
      <c r="AE214" s="401"/>
      <c r="AF214" s="401"/>
      <c r="AG214" s="401"/>
      <c r="AH214" s="401"/>
      <c r="AI214" s="401"/>
      <c r="AJ214" s="401"/>
      <c r="AK214" s="401"/>
      <c r="AL214" s="401"/>
      <c r="AM214" s="401"/>
      <c r="AN214" s="401"/>
      <c r="AO214" s="401"/>
      <c r="AP214" s="401"/>
      <c r="AQ214" s="401"/>
      <c r="AR214" s="401"/>
      <c r="AS214" s="401"/>
      <c r="AT214" s="401"/>
      <c r="AU214" s="401"/>
      <c r="AV214" s="401"/>
      <c r="AW214" s="401"/>
      <c r="AX214" s="403"/>
      <c r="AY214" s="403"/>
      <c r="AZ214" s="403"/>
      <c r="BA214" s="403"/>
      <c r="BB214" s="403"/>
      <c r="BC214" s="403"/>
      <c r="BD214" s="403"/>
      <c r="BE214" s="403"/>
      <c r="BF214" s="403"/>
      <c r="BG214" s="403"/>
      <c r="BH214" s="403"/>
      <c r="BI214" s="403"/>
      <c r="BJ214" s="403"/>
      <c r="BK214" s="403"/>
      <c r="BL214" s="403"/>
      <c r="BM214" s="403"/>
      <c r="BN214" s="403"/>
      <c r="BO214" s="403"/>
      <c r="BP214" s="403"/>
      <c r="BQ214" s="403"/>
      <c r="BR214" s="403"/>
      <c r="BS214" s="403"/>
      <c r="BT214" s="403"/>
      <c r="BU214" s="403"/>
      <c r="BV214" s="403"/>
      <c r="BW214" s="403"/>
      <c r="BX214" s="403"/>
      <c r="BY214" s="403"/>
      <c r="BZ214" s="403"/>
      <c r="CA214" s="403"/>
      <c r="CB214" s="403"/>
      <c r="CC214" s="403"/>
      <c r="CD214" s="403"/>
    </row>
    <row r="215" spans="1:82" ht="63" customHeight="1">
      <c r="A215" s="400"/>
      <c r="B215" s="399"/>
      <c r="C215" s="403"/>
      <c r="D215" s="404"/>
      <c r="E215" s="401"/>
      <c r="F215" s="401"/>
      <c r="G215" s="401"/>
      <c r="H215" s="401"/>
      <c r="I215" s="401"/>
      <c r="J215" s="401"/>
      <c r="K215" s="401"/>
      <c r="L215" s="401"/>
      <c r="M215" s="401"/>
      <c r="N215" s="401"/>
      <c r="O215" s="401"/>
      <c r="P215" s="401"/>
      <c r="Q215" s="401"/>
      <c r="R215" s="401"/>
      <c r="S215" s="401"/>
      <c r="T215" s="401"/>
      <c r="U215" s="401"/>
      <c r="V215" s="401"/>
      <c r="W215" s="401"/>
      <c r="X215" s="401"/>
      <c r="Y215" s="401"/>
      <c r="Z215" s="401"/>
      <c r="AA215" s="401"/>
      <c r="AB215" s="401"/>
      <c r="AC215" s="401"/>
      <c r="AD215" s="401"/>
      <c r="AE215" s="401"/>
      <c r="AF215" s="401"/>
      <c r="AG215" s="401"/>
      <c r="AH215" s="401"/>
      <c r="AI215" s="401"/>
      <c r="AJ215" s="401"/>
      <c r="AK215" s="401"/>
      <c r="AL215" s="401"/>
      <c r="AM215" s="401"/>
      <c r="AN215" s="401"/>
      <c r="AO215" s="401"/>
      <c r="AP215" s="401"/>
      <c r="AQ215" s="401"/>
      <c r="AR215" s="401"/>
      <c r="AS215" s="401"/>
      <c r="AT215" s="401"/>
      <c r="AU215" s="401"/>
      <c r="AV215" s="401"/>
      <c r="AW215" s="401"/>
      <c r="AX215" s="403"/>
      <c r="AY215" s="403"/>
      <c r="AZ215" s="403"/>
      <c r="BA215" s="403"/>
      <c r="BB215" s="403"/>
      <c r="BC215" s="403"/>
      <c r="BD215" s="403"/>
      <c r="BE215" s="403"/>
      <c r="BF215" s="403"/>
      <c r="BG215" s="403"/>
      <c r="BH215" s="403"/>
      <c r="BI215" s="403"/>
      <c r="BJ215" s="403"/>
      <c r="BK215" s="403"/>
      <c r="BL215" s="403"/>
      <c r="BM215" s="403"/>
      <c r="BN215" s="403"/>
      <c r="BO215" s="403"/>
      <c r="BP215" s="403"/>
      <c r="BQ215" s="403"/>
      <c r="BR215" s="403"/>
      <c r="BS215" s="403"/>
      <c r="BT215" s="403"/>
      <c r="BU215" s="403"/>
      <c r="BV215" s="403"/>
      <c r="BW215" s="403"/>
      <c r="BX215" s="403"/>
      <c r="BY215" s="403"/>
      <c r="BZ215" s="403"/>
      <c r="CA215" s="403"/>
      <c r="CB215" s="403"/>
      <c r="CC215" s="403"/>
      <c r="CD215" s="403"/>
    </row>
    <row r="216" spans="1:82" ht="63" customHeight="1">
      <c r="A216" s="400"/>
      <c r="B216" s="399"/>
      <c r="C216" s="403"/>
      <c r="D216" s="404"/>
      <c r="E216" s="401"/>
      <c r="F216" s="401"/>
      <c r="G216" s="401"/>
      <c r="H216" s="401"/>
      <c r="I216" s="401"/>
      <c r="J216" s="401"/>
      <c r="K216" s="401"/>
      <c r="L216" s="401"/>
      <c r="M216" s="401"/>
      <c r="N216" s="401"/>
      <c r="O216" s="401"/>
      <c r="P216" s="401"/>
      <c r="Q216" s="401"/>
      <c r="R216" s="401"/>
      <c r="S216" s="401"/>
      <c r="T216" s="401"/>
      <c r="U216" s="401"/>
      <c r="V216" s="401"/>
      <c r="W216" s="401"/>
      <c r="X216" s="401"/>
      <c r="Y216" s="401"/>
      <c r="Z216" s="401"/>
      <c r="AA216" s="401"/>
      <c r="AB216" s="401"/>
      <c r="AC216" s="401"/>
      <c r="AD216" s="401"/>
      <c r="AE216" s="401"/>
      <c r="AF216" s="401"/>
      <c r="AG216" s="401"/>
      <c r="AH216" s="401"/>
      <c r="AI216" s="401"/>
      <c r="AJ216" s="401"/>
      <c r="AK216" s="401"/>
      <c r="AL216" s="401"/>
      <c r="AM216" s="401"/>
      <c r="AN216" s="401"/>
      <c r="AO216" s="401"/>
      <c r="AP216" s="401"/>
      <c r="AQ216" s="401"/>
      <c r="AR216" s="401"/>
      <c r="AS216" s="401"/>
      <c r="AT216" s="401"/>
      <c r="AU216" s="401"/>
      <c r="AV216" s="401"/>
      <c r="AW216" s="401"/>
      <c r="AX216" s="403"/>
      <c r="AY216" s="403"/>
      <c r="AZ216" s="403"/>
      <c r="BA216" s="403"/>
      <c r="BB216" s="403"/>
      <c r="BC216" s="403"/>
      <c r="BD216" s="403"/>
      <c r="BE216" s="403"/>
      <c r="BF216" s="403"/>
      <c r="BG216" s="403"/>
      <c r="BH216" s="403"/>
      <c r="BI216" s="403"/>
      <c r="BJ216" s="403"/>
      <c r="BK216" s="403"/>
      <c r="BL216" s="403"/>
      <c r="BM216" s="403"/>
      <c r="BN216" s="403"/>
      <c r="BO216" s="403"/>
      <c r="BP216" s="403"/>
      <c r="BQ216" s="403"/>
      <c r="BR216" s="403"/>
      <c r="BS216" s="403"/>
      <c r="BT216" s="403"/>
      <c r="BU216" s="403"/>
      <c r="BV216" s="403"/>
      <c r="BW216" s="403"/>
      <c r="BX216" s="403"/>
      <c r="BY216" s="403"/>
      <c r="BZ216" s="403"/>
      <c r="CA216" s="403"/>
      <c r="CB216" s="403"/>
      <c r="CC216" s="403"/>
      <c r="CD216" s="403"/>
    </row>
    <row r="217" spans="1:82" ht="63" customHeight="1">
      <c r="A217" s="400"/>
      <c r="B217" s="399"/>
      <c r="C217" s="403"/>
      <c r="D217" s="404"/>
      <c r="E217" s="401"/>
      <c r="F217" s="401"/>
      <c r="G217" s="401"/>
      <c r="H217" s="401"/>
      <c r="I217" s="401"/>
      <c r="J217" s="401"/>
      <c r="K217" s="401"/>
      <c r="L217" s="401"/>
      <c r="M217" s="401"/>
      <c r="N217" s="401"/>
      <c r="O217" s="401"/>
      <c r="P217" s="401"/>
      <c r="Q217" s="401"/>
      <c r="R217" s="401"/>
      <c r="S217" s="401"/>
      <c r="T217" s="401"/>
      <c r="U217" s="401"/>
      <c r="V217" s="401"/>
      <c r="W217" s="401"/>
      <c r="X217" s="401"/>
      <c r="Y217" s="401"/>
      <c r="Z217" s="401"/>
      <c r="AA217" s="401"/>
      <c r="AB217" s="401"/>
      <c r="AC217" s="401"/>
      <c r="AD217" s="401"/>
      <c r="AE217" s="401"/>
      <c r="AF217" s="401"/>
      <c r="AG217" s="401"/>
      <c r="AH217" s="401"/>
      <c r="AI217" s="401"/>
      <c r="AJ217" s="401"/>
      <c r="AK217" s="401"/>
      <c r="AL217" s="401"/>
      <c r="AM217" s="401"/>
      <c r="AN217" s="401"/>
      <c r="AO217" s="401"/>
      <c r="AP217" s="401"/>
      <c r="AQ217" s="401"/>
      <c r="AR217" s="401"/>
      <c r="AS217" s="401"/>
      <c r="AT217" s="401"/>
      <c r="AU217" s="401"/>
      <c r="AV217" s="401"/>
      <c r="AW217" s="401"/>
      <c r="AX217" s="403"/>
      <c r="AY217" s="403"/>
      <c r="AZ217" s="403"/>
      <c r="BA217" s="403"/>
      <c r="BB217" s="403"/>
      <c r="BC217" s="403"/>
      <c r="BD217" s="403"/>
      <c r="BE217" s="403"/>
      <c r="BF217" s="403"/>
      <c r="BG217" s="403"/>
      <c r="BH217" s="403"/>
      <c r="BI217" s="403"/>
      <c r="BJ217" s="403"/>
      <c r="BK217" s="403"/>
      <c r="BL217" s="403"/>
      <c r="BM217" s="403"/>
      <c r="BN217" s="403"/>
      <c r="BO217" s="403"/>
      <c r="BP217" s="403"/>
      <c r="BQ217" s="403"/>
      <c r="BR217" s="403"/>
      <c r="BS217" s="403"/>
      <c r="BT217" s="403"/>
      <c r="BU217" s="403"/>
      <c r="BV217" s="403"/>
      <c r="BW217" s="403"/>
      <c r="BX217" s="403"/>
      <c r="BY217" s="403"/>
      <c r="BZ217" s="403"/>
      <c r="CA217" s="403"/>
      <c r="CB217" s="403"/>
      <c r="CC217" s="403"/>
      <c r="CD217" s="403"/>
    </row>
    <row r="218" spans="1:82" ht="63" customHeight="1">
      <c r="A218" s="400"/>
      <c r="B218" s="399"/>
      <c r="C218" s="403"/>
      <c r="D218" s="404"/>
      <c r="E218" s="401"/>
      <c r="F218" s="401"/>
      <c r="G218" s="401"/>
      <c r="H218" s="401"/>
      <c r="I218" s="401"/>
      <c r="J218" s="401"/>
      <c r="K218" s="401"/>
      <c r="L218" s="401"/>
      <c r="M218" s="401"/>
      <c r="N218" s="401"/>
      <c r="O218" s="401"/>
      <c r="P218" s="401"/>
      <c r="Q218" s="401"/>
      <c r="R218" s="401"/>
      <c r="S218" s="401"/>
      <c r="T218" s="401"/>
      <c r="U218" s="401"/>
      <c r="V218" s="401"/>
      <c r="W218" s="401"/>
      <c r="X218" s="401"/>
      <c r="Y218" s="401"/>
      <c r="Z218" s="401"/>
      <c r="AA218" s="401"/>
      <c r="AB218" s="401"/>
      <c r="AC218" s="401"/>
      <c r="AD218" s="401"/>
      <c r="AE218" s="401"/>
      <c r="AF218" s="401"/>
      <c r="AG218" s="401"/>
      <c r="AH218" s="401"/>
      <c r="AI218" s="401"/>
      <c r="AJ218" s="401"/>
      <c r="AK218" s="401"/>
      <c r="AL218" s="401"/>
      <c r="AM218" s="401"/>
      <c r="AN218" s="401"/>
      <c r="AO218" s="401"/>
      <c r="AP218" s="401"/>
      <c r="AQ218" s="401"/>
      <c r="AR218" s="401"/>
      <c r="AS218" s="401"/>
      <c r="AT218" s="401"/>
      <c r="AU218" s="401"/>
      <c r="AV218" s="401"/>
      <c r="AW218" s="401"/>
      <c r="AX218" s="403"/>
      <c r="AY218" s="403"/>
      <c r="AZ218" s="403"/>
      <c r="BA218" s="403"/>
      <c r="BB218" s="403"/>
      <c r="BC218" s="403"/>
      <c r="BD218" s="403"/>
      <c r="BE218" s="403"/>
      <c r="BF218" s="403"/>
      <c r="BG218" s="403"/>
      <c r="BH218" s="403"/>
      <c r="BI218" s="403"/>
      <c r="BJ218" s="403"/>
      <c r="BK218" s="403"/>
      <c r="BL218" s="403"/>
      <c r="BM218" s="403"/>
      <c r="BN218" s="403"/>
      <c r="BO218" s="403"/>
      <c r="BP218" s="403"/>
      <c r="BQ218" s="403"/>
      <c r="BR218" s="403"/>
      <c r="BS218" s="403"/>
      <c r="BT218" s="403"/>
      <c r="BU218" s="403"/>
      <c r="BV218" s="403"/>
      <c r="BW218" s="403"/>
      <c r="BX218" s="403"/>
      <c r="BY218" s="403"/>
      <c r="BZ218" s="403"/>
      <c r="CA218" s="403"/>
      <c r="CB218" s="403"/>
      <c r="CC218" s="403"/>
      <c r="CD218" s="403"/>
    </row>
    <row r="219" spans="1:82" ht="63" customHeight="1">
      <c r="A219" s="400"/>
      <c r="B219" s="399"/>
      <c r="C219" s="403"/>
      <c r="D219" s="404"/>
      <c r="E219" s="401"/>
      <c r="F219" s="401"/>
      <c r="G219" s="401"/>
      <c r="H219" s="401"/>
      <c r="I219" s="401"/>
      <c r="J219" s="401"/>
      <c r="K219" s="401"/>
      <c r="L219" s="401"/>
      <c r="M219" s="401"/>
      <c r="N219" s="401"/>
      <c r="O219" s="401"/>
      <c r="P219" s="401"/>
      <c r="Q219" s="401"/>
      <c r="R219" s="401"/>
      <c r="S219" s="401"/>
      <c r="T219" s="401"/>
      <c r="U219" s="401"/>
      <c r="V219" s="401"/>
      <c r="W219" s="401"/>
      <c r="X219" s="401"/>
      <c r="Y219" s="401"/>
      <c r="Z219" s="401"/>
      <c r="AA219" s="401"/>
      <c r="AB219" s="401"/>
      <c r="AC219" s="401"/>
      <c r="AD219" s="401"/>
      <c r="AE219" s="401"/>
      <c r="AF219" s="401"/>
      <c r="AG219" s="401"/>
      <c r="AH219" s="401"/>
      <c r="AI219" s="401"/>
      <c r="AJ219" s="401"/>
      <c r="AK219" s="401"/>
      <c r="AL219" s="401"/>
      <c r="AM219" s="401"/>
      <c r="AN219" s="401"/>
      <c r="AO219" s="401"/>
      <c r="AP219" s="401"/>
      <c r="AQ219" s="401"/>
      <c r="AR219" s="401"/>
      <c r="AS219" s="401"/>
      <c r="AT219" s="401"/>
      <c r="AU219" s="401"/>
      <c r="AV219" s="401"/>
      <c r="AW219" s="401"/>
      <c r="AX219" s="403"/>
      <c r="AY219" s="403"/>
      <c r="AZ219" s="403"/>
      <c r="BA219" s="403"/>
      <c r="BB219" s="403"/>
      <c r="BC219" s="403"/>
      <c r="BD219" s="403"/>
      <c r="BE219" s="403"/>
      <c r="BF219" s="403"/>
      <c r="BG219" s="403"/>
      <c r="BH219" s="403"/>
      <c r="BI219" s="403"/>
      <c r="BJ219" s="403"/>
      <c r="BK219" s="403"/>
      <c r="BL219" s="403"/>
      <c r="BM219" s="403"/>
      <c r="BN219" s="403"/>
      <c r="BO219" s="403"/>
      <c r="BP219" s="403"/>
      <c r="BQ219" s="403"/>
      <c r="BR219" s="403"/>
      <c r="BS219" s="403"/>
      <c r="BT219" s="403"/>
      <c r="BU219" s="403"/>
      <c r="BV219" s="403"/>
      <c r="BW219" s="403"/>
      <c r="BX219" s="403"/>
      <c r="BY219" s="403"/>
      <c r="BZ219" s="403"/>
      <c r="CA219" s="403"/>
      <c r="CB219" s="403"/>
      <c r="CC219" s="403"/>
      <c r="CD219" s="403"/>
    </row>
    <row r="220" spans="1:82" ht="63" customHeight="1">
      <c r="A220" s="400"/>
      <c r="B220" s="399"/>
      <c r="C220" s="403"/>
      <c r="D220" s="404"/>
      <c r="E220" s="401"/>
      <c r="F220" s="401"/>
      <c r="G220" s="401"/>
      <c r="H220" s="401"/>
      <c r="I220" s="401"/>
      <c r="J220" s="401"/>
      <c r="K220" s="401"/>
      <c r="L220" s="401"/>
      <c r="M220" s="401"/>
      <c r="N220" s="401"/>
      <c r="O220" s="401"/>
      <c r="P220" s="401"/>
      <c r="Q220" s="401"/>
      <c r="R220" s="401"/>
      <c r="S220" s="401"/>
      <c r="T220" s="401"/>
      <c r="U220" s="401"/>
      <c r="V220" s="401"/>
      <c r="W220" s="401"/>
      <c r="X220" s="401"/>
      <c r="Y220" s="401"/>
      <c r="Z220" s="401"/>
      <c r="AA220" s="401"/>
      <c r="AB220" s="401"/>
      <c r="AC220" s="401"/>
      <c r="AD220" s="401"/>
      <c r="AE220" s="401"/>
      <c r="AF220" s="401"/>
      <c r="AG220" s="401"/>
      <c r="AH220" s="401"/>
      <c r="AI220" s="401"/>
      <c r="AJ220" s="401"/>
      <c r="AK220" s="401"/>
      <c r="AL220" s="401"/>
      <c r="AM220" s="401"/>
      <c r="AN220" s="401"/>
      <c r="AO220" s="401"/>
      <c r="AP220" s="401"/>
      <c r="AQ220" s="401"/>
      <c r="AR220" s="401"/>
      <c r="AS220" s="401"/>
      <c r="AT220" s="401"/>
      <c r="AU220" s="401"/>
      <c r="AV220" s="401"/>
      <c r="AW220" s="401"/>
      <c r="AX220" s="403"/>
      <c r="AY220" s="403"/>
      <c r="AZ220" s="403"/>
      <c r="BA220" s="403"/>
      <c r="BB220" s="403"/>
      <c r="BC220" s="403"/>
      <c r="BD220" s="403"/>
      <c r="BE220" s="403"/>
      <c r="BF220" s="403"/>
      <c r="BG220" s="403"/>
      <c r="BH220" s="403"/>
      <c r="BI220" s="403"/>
      <c r="BJ220" s="403"/>
      <c r="BK220" s="403"/>
      <c r="BL220" s="403"/>
      <c r="BM220" s="403"/>
      <c r="BN220" s="403"/>
      <c r="BO220" s="403"/>
      <c r="BP220" s="403"/>
      <c r="BQ220" s="403"/>
      <c r="BR220" s="403"/>
      <c r="BS220" s="403"/>
      <c r="BT220" s="403"/>
      <c r="BU220" s="403"/>
      <c r="BV220" s="403"/>
      <c r="BW220" s="403"/>
      <c r="BX220" s="403"/>
      <c r="BY220" s="403"/>
      <c r="BZ220" s="403"/>
      <c r="CA220" s="403"/>
      <c r="CB220" s="403"/>
      <c r="CC220" s="403"/>
      <c r="CD220" s="403"/>
    </row>
    <row r="221" spans="1:82" ht="63" customHeight="1">
      <c r="A221" s="400"/>
      <c r="B221" s="399"/>
      <c r="C221" s="403"/>
      <c r="D221" s="404"/>
      <c r="E221" s="401"/>
      <c r="F221" s="401"/>
      <c r="G221" s="401"/>
      <c r="H221" s="401"/>
      <c r="I221" s="401"/>
      <c r="J221" s="401"/>
      <c r="K221" s="401"/>
      <c r="L221" s="401"/>
      <c r="M221" s="401"/>
      <c r="N221" s="401"/>
      <c r="O221" s="401"/>
      <c r="P221" s="401"/>
      <c r="Q221" s="401"/>
      <c r="R221" s="401"/>
      <c r="S221" s="401"/>
      <c r="T221" s="401"/>
      <c r="U221" s="401"/>
      <c r="V221" s="401"/>
      <c r="W221" s="401"/>
      <c r="X221" s="401"/>
      <c r="Y221" s="401"/>
      <c r="Z221" s="401"/>
      <c r="AA221" s="401"/>
      <c r="AB221" s="401"/>
      <c r="AC221" s="401"/>
      <c r="AD221" s="401"/>
      <c r="AE221" s="401"/>
      <c r="AF221" s="401"/>
      <c r="AG221" s="401"/>
      <c r="AH221" s="401"/>
      <c r="AI221" s="401"/>
      <c r="AJ221" s="401"/>
      <c r="AK221" s="401"/>
      <c r="AL221" s="401"/>
      <c r="AM221" s="401"/>
      <c r="AN221" s="401"/>
      <c r="AO221" s="401"/>
      <c r="AP221" s="401"/>
      <c r="AQ221" s="401"/>
      <c r="AR221" s="401"/>
      <c r="AS221" s="401"/>
      <c r="AT221" s="401"/>
      <c r="AU221" s="401"/>
      <c r="AV221" s="401"/>
      <c r="AW221" s="401"/>
      <c r="AX221" s="403"/>
      <c r="AY221" s="403"/>
      <c r="AZ221" s="403"/>
      <c r="BA221" s="403"/>
      <c r="BB221" s="403"/>
      <c r="BC221" s="403"/>
      <c r="BD221" s="403"/>
      <c r="BE221" s="403"/>
      <c r="BF221" s="403"/>
      <c r="BG221" s="403"/>
      <c r="BH221" s="403"/>
      <c r="BI221" s="403"/>
      <c r="BJ221" s="403"/>
      <c r="BK221" s="403"/>
      <c r="BL221" s="403"/>
      <c r="BM221" s="403"/>
      <c r="BN221" s="403"/>
      <c r="BO221" s="403"/>
      <c r="BP221" s="403"/>
      <c r="BQ221" s="403"/>
      <c r="BR221" s="403"/>
      <c r="BS221" s="403"/>
      <c r="BT221" s="403"/>
      <c r="BU221" s="403"/>
      <c r="BV221" s="403"/>
      <c r="BW221" s="403"/>
      <c r="BX221" s="403"/>
      <c r="BY221" s="403"/>
      <c r="BZ221" s="403"/>
      <c r="CA221" s="403"/>
      <c r="CB221" s="403"/>
      <c r="CC221" s="403"/>
      <c r="CD221" s="403"/>
    </row>
    <row r="222" spans="1:82" ht="63" customHeight="1">
      <c r="A222" s="400"/>
      <c r="B222" s="399"/>
      <c r="C222" s="403"/>
      <c r="D222" s="404"/>
      <c r="E222" s="401"/>
      <c r="F222" s="401"/>
      <c r="G222" s="401"/>
      <c r="H222" s="401"/>
      <c r="I222" s="401"/>
      <c r="J222" s="401"/>
      <c r="K222" s="401"/>
      <c r="L222" s="401"/>
      <c r="M222" s="401"/>
      <c r="N222" s="401"/>
      <c r="O222" s="401"/>
      <c r="P222" s="401"/>
      <c r="Q222" s="401"/>
      <c r="R222" s="401"/>
      <c r="S222" s="401"/>
      <c r="T222" s="401"/>
      <c r="U222" s="401"/>
      <c r="V222" s="401"/>
      <c r="W222" s="401"/>
      <c r="X222" s="401"/>
      <c r="Y222" s="401"/>
      <c r="Z222" s="401"/>
      <c r="AA222" s="401"/>
      <c r="AB222" s="401"/>
      <c r="AC222" s="401"/>
      <c r="AD222" s="401"/>
      <c r="AE222" s="401"/>
      <c r="AF222" s="401"/>
      <c r="AG222" s="401"/>
      <c r="AH222" s="401"/>
      <c r="AI222" s="401"/>
      <c r="AJ222" s="401"/>
      <c r="AK222" s="401"/>
      <c r="AL222" s="401"/>
      <c r="AM222" s="401"/>
      <c r="AN222" s="401"/>
      <c r="AO222" s="401"/>
      <c r="AP222" s="401"/>
      <c r="AQ222" s="401"/>
      <c r="AR222" s="401"/>
      <c r="AS222" s="401"/>
      <c r="AT222" s="401"/>
      <c r="AU222" s="401"/>
      <c r="AV222" s="401"/>
      <c r="AW222" s="401"/>
      <c r="AX222" s="403"/>
      <c r="AY222" s="403"/>
      <c r="AZ222" s="403"/>
      <c r="BA222" s="403"/>
      <c r="BB222" s="403"/>
      <c r="BC222" s="403"/>
      <c r="BD222" s="403"/>
      <c r="BE222" s="403"/>
      <c r="BF222" s="403"/>
      <c r="BG222" s="403"/>
      <c r="BH222" s="403"/>
      <c r="BI222" s="403"/>
      <c r="BJ222" s="403"/>
      <c r="BK222" s="403"/>
      <c r="BL222" s="403"/>
      <c r="BM222" s="403"/>
      <c r="BN222" s="403"/>
      <c r="BO222" s="403"/>
      <c r="BP222" s="403"/>
      <c r="BQ222" s="403"/>
      <c r="BR222" s="403"/>
      <c r="BS222" s="403"/>
      <c r="BT222" s="403"/>
      <c r="BU222" s="403"/>
      <c r="BV222" s="403"/>
      <c r="BW222" s="403"/>
      <c r="BX222" s="403"/>
      <c r="BY222" s="403"/>
      <c r="BZ222" s="403"/>
      <c r="CA222" s="403"/>
      <c r="CB222" s="403"/>
      <c r="CC222" s="403"/>
      <c r="CD222" s="403"/>
    </row>
    <row r="223" spans="1:82" ht="63" customHeight="1">
      <c r="A223" s="400"/>
      <c r="B223" s="399"/>
      <c r="C223" s="403"/>
      <c r="D223" s="404"/>
      <c r="E223" s="401"/>
      <c r="F223" s="401"/>
      <c r="G223" s="401"/>
      <c r="H223" s="401"/>
      <c r="I223" s="401"/>
      <c r="J223" s="401"/>
      <c r="K223" s="401"/>
      <c r="L223" s="401"/>
      <c r="M223" s="401"/>
      <c r="N223" s="401"/>
      <c r="O223" s="401"/>
      <c r="P223" s="401"/>
      <c r="Q223" s="401"/>
      <c r="R223" s="401"/>
      <c r="S223" s="401"/>
      <c r="T223" s="401"/>
      <c r="U223" s="401"/>
      <c r="V223" s="401"/>
      <c r="W223" s="401"/>
      <c r="X223" s="401"/>
      <c r="Y223" s="401"/>
      <c r="Z223" s="401"/>
      <c r="AA223" s="401"/>
      <c r="AB223" s="401"/>
      <c r="AC223" s="401"/>
      <c r="AD223" s="401"/>
      <c r="AE223" s="401"/>
      <c r="AF223" s="401"/>
      <c r="AG223" s="401"/>
      <c r="AH223" s="401"/>
      <c r="AI223" s="401"/>
      <c r="AJ223" s="401"/>
      <c r="AK223" s="401"/>
      <c r="AL223" s="401"/>
      <c r="AM223" s="401"/>
      <c r="AN223" s="401"/>
      <c r="AO223" s="401"/>
      <c r="AP223" s="401"/>
      <c r="AQ223" s="401"/>
      <c r="AR223" s="401"/>
      <c r="AS223" s="401"/>
      <c r="AT223" s="401"/>
      <c r="AU223" s="401"/>
      <c r="AV223" s="401"/>
      <c r="AW223" s="401"/>
      <c r="AX223" s="403"/>
      <c r="AY223" s="403"/>
      <c r="AZ223" s="403"/>
      <c r="BA223" s="403"/>
      <c r="BB223" s="403"/>
      <c r="BC223" s="403"/>
      <c r="BD223" s="403"/>
      <c r="BE223" s="403"/>
      <c r="BF223" s="403"/>
      <c r="BG223" s="403"/>
      <c r="BH223" s="403"/>
      <c r="BI223" s="403"/>
      <c r="BJ223" s="403"/>
      <c r="BK223" s="403"/>
      <c r="BL223" s="403"/>
      <c r="BM223" s="403"/>
      <c r="BN223" s="403"/>
      <c r="BO223" s="403"/>
      <c r="BP223" s="403"/>
      <c r="BQ223" s="403"/>
      <c r="BR223" s="403"/>
      <c r="BS223" s="403"/>
      <c r="BT223" s="403"/>
      <c r="BU223" s="403"/>
      <c r="BV223" s="403"/>
      <c r="BW223" s="403"/>
      <c r="BX223" s="403"/>
      <c r="BY223" s="403"/>
      <c r="BZ223" s="403"/>
      <c r="CA223" s="403"/>
      <c r="CB223" s="403"/>
      <c r="CC223" s="403"/>
      <c r="CD223" s="403"/>
    </row>
    <row r="224" spans="1:82" ht="63" customHeight="1">
      <c r="A224" s="400"/>
      <c r="B224" s="399"/>
      <c r="C224" s="403"/>
      <c r="D224" s="404"/>
      <c r="E224" s="401"/>
      <c r="F224" s="401"/>
      <c r="G224" s="401"/>
      <c r="H224" s="401"/>
      <c r="I224" s="401"/>
      <c r="J224" s="401"/>
      <c r="K224" s="401"/>
      <c r="L224" s="401"/>
      <c r="M224" s="401"/>
      <c r="N224" s="401"/>
      <c r="O224" s="401"/>
      <c r="P224" s="401"/>
      <c r="Q224" s="401"/>
      <c r="R224" s="401"/>
      <c r="S224" s="401"/>
      <c r="T224" s="401"/>
      <c r="U224" s="401"/>
      <c r="V224" s="401"/>
      <c r="W224" s="401"/>
      <c r="X224" s="401"/>
      <c r="Y224" s="401"/>
      <c r="Z224" s="401"/>
      <c r="AA224" s="401"/>
      <c r="AB224" s="401"/>
      <c r="AC224" s="401"/>
      <c r="AD224" s="401"/>
      <c r="AE224" s="401"/>
      <c r="AF224" s="401"/>
      <c r="AG224" s="401"/>
      <c r="AH224" s="401"/>
      <c r="AI224" s="401"/>
      <c r="AJ224" s="401"/>
      <c r="AK224" s="401"/>
      <c r="AL224" s="401"/>
      <c r="AM224" s="401"/>
      <c r="AN224" s="401"/>
      <c r="AO224" s="401"/>
      <c r="AP224" s="401"/>
      <c r="AQ224" s="401"/>
      <c r="AR224" s="401"/>
      <c r="AS224" s="401"/>
      <c r="AT224" s="401"/>
      <c r="AU224" s="401"/>
      <c r="AV224" s="401"/>
      <c r="AW224" s="401"/>
      <c r="AX224" s="403"/>
      <c r="AY224" s="403"/>
      <c r="AZ224" s="403"/>
      <c r="BA224" s="403"/>
      <c r="BB224" s="403"/>
      <c r="BC224" s="403"/>
      <c r="BD224" s="403"/>
      <c r="BE224" s="403"/>
      <c r="BF224" s="403"/>
      <c r="BG224" s="403"/>
      <c r="BH224" s="403"/>
      <c r="BI224" s="403"/>
      <c r="BJ224" s="403"/>
      <c r="BK224" s="403"/>
      <c r="BL224" s="403"/>
      <c r="BM224" s="403"/>
      <c r="BN224" s="403"/>
      <c r="BO224" s="403"/>
      <c r="BP224" s="403"/>
      <c r="BQ224" s="403"/>
      <c r="BR224" s="403"/>
      <c r="BS224" s="403"/>
      <c r="BT224" s="403"/>
      <c r="BU224" s="403"/>
      <c r="BV224" s="403"/>
      <c r="BW224" s="403"/>
      <c r="BX224" s="403"/>
      <c r="BY224" s="403"/>
      <c r="BZ224" s="403"/>
      <c r="CA224" s="403"/>
      <c r="CB224" s="403"/>
      <c r="CC224" s="403"/>
      <c r="CD224" s="403"/>
    </row>
    <row r="225" spans="1:82" ht="63" customHeight="1">
      <c r="A225" s="400"/>
      <c r="B225" s="399"/>
      <c r="C225" s="403"/>
      <c r="D225" s="404"/>
      <c r="E225" s="401"/>
      <c r="F225" s="401"/>
      <c r="G225" s="401"/>
      <c r="H225" s="401"/>
      <c r="I225" s="401"/>
      <c r="J225" s="401"/>
      <c r="K225" s="401"/>
      <c r="L225" s="401"/>
      <c r="M225" s="401"/>
      <c r="N225" s="401"/>
      <c r="O225" s="401"/>
      <c r="P225" s="401"/>
      <c r="Q225" s="401"/>
      <c r="R225" s="401"/>
      <c r="S225" s="401"/>
      <c r="T225" s="401"/>
      <c r="U225" s="401"/>
      <c r="V225" s="401"/>
      <c r="W225" s="401"/>
      <c r="X225" s="401"/>
      <c r="Y225" s="401"/>
      <c r="Z225" s="401"/>
      <c r="AA225" s="401"/>
      <c r="AB225" s="401"/>
      <c r="AC225" s="401"/>
      <c r="AD225" s="401"/>
      <c r="AE225" s="401"/>
      <c r="AF225" s="401"/>
      <c r="AG225" s="401"/>
      <c r="AH225" s="401"/>
      <c r="AI225" s="401"/>
      <c r="AJ225" s="401"/>
      <c r="AK225" s="401"/>
      <c r="AL225" s="401"/>
      <c r="AM225" s="401"/>
      <c r="AN225" s="401"/>
      <c r="AO225" s="401"/>
      <c r="AP225" s="401"/>
      <c r="AQ225" s="401"/>
      <c r="AR225" s="401"/>
      <c r="AS225" s="401"/>
      <c r="AT225" s="401"/>
      <c r="AU225" s="401"/>
      <c r="AV225" s="401"/>
      <c r="AW225" s="401"/>
      <c r="AX225" s="403"/>
      <c r="AY225" s="403"/>
      <c r="AZ225" s="403"/>
      <c r="BA225" s="403"/>
      <c r="BB225" s="403"/>
      <c r="BC225" s="403"/>
      <c r="BD225" s="403"/>
      <c r="BE225" s="403"/>
      <c r="BF225" s="403"/>
      <c r="BG225" s="403"/>
      <c r="BH225" s="403"/>
      <c r="BI225" s="403"/>
      <c r="BJ225" s="403"/>
      <c r="BK225" s="403"/>
      <c r="BL225" s="403"/>
      <c r="BM225" s="403"/>
      <c r="BN225" s="403"/>
      <c r="BO225" s="403"/>
      <c r="BP225" s="403"/>
      <c r="BQ225" s="403"/>
      <c r="BR225" s="403"/>
      <c r="BS225" s="403"/>
      <c r="BT225" s="403"/>
      <c r="BU225" s="403"/>
      <c r="BV225" s="403"/>
      <c r="BW225" s="403"/>
      <c r="BX225" s="403"/>
      <c r="BY225" s="403"/>
      <c r="BZ225" s="403"/>
      <c r="CA225" s="403"/>
      <c r="CB225" s="403"/>
      <c r="CC225" s="403"/>
      <c r="CD225" s="403"/>
    </row>
    <row r="226" spans="1:82" ht="63" customHeight="1">
      <c r="A226" s="400"/>
      <c r="B226" s="399"/>
      <c r="C226" s="403"/>
      <c r="D226" s="404"/>
      <c r="E226" s="401"/>
      <c r="F226" s="401"/>
      <c r="G226" s="401"/>
      <c r="H226" s="401"/>
      <c r="I226" s="401"/>
      <c r="J226" s="401"/>
      <c r="K226" s="401"/>
      <c r="L226" s="401"/>
      <c r="M226" s="401"/>
      <c r="N226" s="401"/>
      <c r="O226" s="401"/>
      <c r="P226" s="401"/>
      <c r="Q226" s="401"/>
      <c r="R226" s="401"/>
      <c r="S226" s="401"/>
      <c r="T226" s="401"/>
      <c r="U226" s="401"/>
      <c r="V226" s="401"/>
      <c r="W226" s="401"/>
      <c r="X226" s="401"/>
      <c r="Y226" s="401"/>
      <c r="Z226" s="401"/>
      <c r="AA226" s="401"/>
      <c r="AB226" s="401"/>
      <c r="AC226" s="401"/>
      <c r="AD226" s="401"/>
      <c r="AE226" s="401"/>
      <c r="AF226" s="401"/>
      <c r="AG226" s="401"/>
      <c r="AH226" s="401"/>
      <c r="AI226" s="401"/>
      <c r="AJ226" s="401"/>
      <c r="AK226" s="401"/>
      <c r="AL226" s="401"/>
      <c r="AM226" s="401"/>
      <c r="AN226" s="401"/>
      <c r="AO226" s="401"/>
      <c r="AP226" s="401"/>
      <c r="AQ226" s="401"/>
      <c r="AR226" s="401"/>
      <c r="AS226" s="401"/>
      <c r="AT226" s="401"/>
      <c r="AU226" s="401"/>
      <c r="AV226" s="401"/>
      <c r="AW226" s="401"/>
      <c r="AX226" s="403"/>
      <c r="AY226" s="403"/>
      <c r="AZ226" s="403"/>
      <c r="BA226" s="403"/>
      <c r="BB226" s="403"/>
      <c r="BC226" s="403"/>
      <c r="BD226" s="403"/>
      <c r="BE226" s="403"/>
      <c r="BF226" s="403"/>
      <c r="BG226" s="403"/>
      <c r="BH226" s="403"/>
      <c r="BI226" s="403"/>
      <c r="BJ226" s="403"/>
      <c r="BK226" s="403"/>
      <c r="BL226" s="403"/>
      <c r="BM226" s="403"/>
      <c r="BN226" s="403"/>
      <c r="BO226" s="403"/>
      <c r="BP226" s="403"/>
      <c r="BQ226" s="403"/>
      <c r="BR226" s="403"/>
      <c r="BS226" s="403"/>
      <c r="BT226" s="403"/>
      <c r="BU226" s="403"/>
      <c r="BV226" s="403"/>
      <c r="BW226" s="403"/>
      <c r="BX226" s="403"/>
      <c r="BY226" s="403"/>
      <c r="BZ226" s="403"/>
      <c r="CA226" s="403"/>
      <c r="CB226" s="403"/>
      <c r="CC226" s="403"/>
      <c r="CD226" s="403"/>
    </row>
    <row r="227" spans="1:82" ht="63" customHeight="1">
      <c r="A227" s="400"/>
      <c r="B227" s="399"/>
      <c r="C227" s="403"/>
      <c r="D227" s="404"/>
      <c r="E227" s="401"/>
      <c r="F227" s="401"/>
      <c r="G227" s="401"/>
      <c r="H227" s="401"/>
      <c r="I227" s="401"/>
      <c r="J227" s="401"/>
      <c r="K227" s="401"/>
      <c r="L227" s="401"/>
      <c r="M227" s="401"/>
      <c r="N227" s="401"/>
      <c r="O227" s="401"/>
      <c r="P227" s="401"/>
      <c r="Q227" s="401"/>
      <c r="R227" s="401"/>
      <c r="S227" s="401"/>
      <c r="T227" s="401"/>
      <c r="U227" s="401"/>
      <c r="V227" s="401"/>
      <c r="W227" s="401"/>
      <c r="X227" s="401"/>
      <c r="Y227" s="401"/>
      <c r="Z227" s="401"/>
      <c r="AA227" s="401"/>
      <c r="AB227" s="401"/>
      <c r="AC227" s="401"/>
      <c r="AD227" s="401"/>
      <c r="AE227" s="401"/>
      <c r="AF227" s="401"/>
      <c r="AG227" s="401"/>
      <c r="AH227" s="401"/>
      <c r="AI227" s="401"/>
      <c r="AJ227" s="401"/>
      <c r="AK227" s="401"/>
      <c r="AL227" s="401"/>
      <c r="AM227" s="401"/>
      <c r="AN227" s="401"/>
      <c r="AO227" s="401"/>
      <c r="AP227" s="401"/>
      <c r="AQ227" s="401"/>
      <c r="AR227" s="401"/>
      <c r="AS227" s="401"/>
      <c r="AT227" s="401"/>
      <c r="AU227" s="401"/>
      <c r="AV227" s="401"/>
      <c r="AW227" s="401"/>
      <c r="AX227" s="403"/>
      <c r="AY227" s="403"/>
      <c r="AZ227" s="403"/>
      <c r="BA227" s="403"/>
      <c r="BB227" s="403"/>
      <c r="BC227" s="403"/>
      <c r="BD227" s="403"/>
      <c r="BE227" s="403"/>
      <c r="BF227" s="403"/>
      <c r="BG227" s="403"/>
      <c r="BH227" s="403"/>
      <c r="BI227" s="403"/>
      <c r="BJ227" s="403"/>
      <c r="BK227" s="403"/>
      <c r="BL227" s="403"/>
      <c r="BM227" s="403"/>
      <c r="BN227" s="403"/>
      <c r="BO227" s="403"/>
      <c r="BP227" s="403"/>
      <c r="BQ227" s="403"/>
      <c r="BR227" s="403"/>
      <c r="BS227" s="403"/>
      <c r="BT227" s="403"/>
      <c r="BU227" s="403"/>
      <c r="BV227" s="403"/>
      <c r="BW227" s="403"/>
      <c r="BX227" s="403"/>
      <c r="BY227" s="403"/>
      <c r="BZ227" s="403"/>
      <c r="CA227" s="403"/>
      <c r="CB227" s="403"/>
      <c r="CC227" s="403"/>
      <c r="CD227" s="403"/>
    </row>
    <row r="228" spans="1:82" ht="63" customHeight="1">
      <c r="A228" s="400"/>
      <c r="B228" s="399"/>
      <c r="C228" s="403"/>
      <c r="D228" s="404"/>
      <c r="E228" s="401"/>
      <c r="F228" s="401"/>
      <c r="G228" s="401"/>
      <c r="H228" s="401"/>
      <c r="I228" s="401"/>
      <c r="J228" s="401"/>
      <c r="K228" s="401"/>
      <c r="L228" s="401"/>
      <c r="M228" s="401"/>
      <c r="N228" s="401"/>
      <c r="O228" s="401"/>
      <c r="P228" s="401"/>
      <c r="Q228" s="401"/>
      <c r="R228" s="401"/>
      <c r="S228" s="401"/>
      <c r="T228" s="401"/>
      <c r="U228" s="401"/>
      <c r="V228" s="401"/>
      <c r="W228" s="401"/>
      <c r="X228" s="401"/>
      <c r="Y228" s="401"/>
      <c r="Z228" s="401"/>
      <c r="AA228" s="401"/>
      <c r="AB228" s="401"/>
      <c r="AC228" s="401"/>
      <c r="AD228" s="401"/>
      <c r="AE228" s="401"/>
      <c r="AF228" s="401"/>
      <c r="AG228" s="401"/>
      <c r="AH228" s="401"/>
      <c r="AI228" s="401"/>
      <c r="AJ228" s="401"/>
      <c r="AK228" s="401"/>
      <c r="AL228" s="401"/>
      <c r="AM228" s="401"/>
      <c r="AN228" s="401"/>
      <c r="AO228" s="401"/>
      <c r="AP228" s="401"/>
      <c r="AQ228" s="401"/>
      <c r="AR228" s="401"/>
      <c r="AS228" s="401"/>
      <c r="AT228" s="401"/>
      <c r="AU228" s="401"/>
      <c r="AV228" s="401"/>
      <c r="AW228" s="401"/>
      <c r="AX228" s="403"/>
      <c r="AY228" s="403"/>
      <c r="AZ228" s="403"/>
      <c r="BA228" s="403"/>
      <c r="BB228" s="403"/>
      <c r="BC228" s="403"/>
      <c r="BD228" s="403"/>
      <c r="BE228" s="403"/>
      <c r="BF228" s="403"/>
      <c r="BG228" s="403"/>
      <c r="BH228" s="403"/>
      <c r="BI228" s="403"/>
      <c r="BJ228" s="403"/>
      <c r="BK228" s="403"/>
      <c r="BL228" s="403"/>
      <c r="BM228" s="403"/>
      <c r="BN228" s="403"/>
      <c r="BO228" s="403"/>
      <c r="BP228" s="403"/>
      <c r="BQ228" s="403"/>
      <c r="BR228" s="403"/>
      <c r="BS228" s="403"/>
      <c r="BT228" s="403"/>
      <c r="BU228" s="403"/>
      <c r="BV228" s="403"/>
      <c r="BW228" s="403"/>
      <c r="BX228" s="403"/>
      <c r="BY228" s="403"/>
      <c r="BZ228" s="403"/>
      <c r="CA228" s="403"/>
      <c r="CB228" s="403"/>
      <c r="CC228" s="403"/>
      <c r="CD228" s="403"/>
    </row>
    <row r="229" spans="1:82" ht="63" customHeight="1">
      <c r="A229" s="400"/>
      <c r="B229" s="399"/>
      <c r="C229" s="403"/>
      <c r="D229" s="404"/>
      <c r="E229" s="401"/>
      <c r="F229" s="401"/>
      <c r="G229" s="401"/>
      <c r="H229" s="401"/>
      <c r="I229" s="401"/>
      <c r="J229" s="401"/>
      <c r="K229" s="401"/>
      <c r="L229" s="401"/>
      <c r="M229" s="401"/>
      <c r="N229" s="401"/>
      <c r="O229" s="401"/>
      <c r="P229" s="401"/>
      <c r="Q229" s="401"/>
      <c r="R229" s="401"/>
      <c r="S229" s="401"/>
      <c r="T229" s="401"/>
      <c r="U229" s="401"/>
      <c r="V229" s="401"/>
      <c r="W229" s="401"/>
      <c r="X229" s="401"/>
      <c r="Y229" s="401"/>
      <c r="Z229" s="401"/>
      <c r="AA229" s="401"/>
      <c r="AB229" s="401"/>
      <c r="AC229" s="401"/>
      <c r="AD229" s="401"/>
      <c r="AE229" s="401"/>
      <c r="AF229" s="401"/>
      <c r="AG229" s="401"/>
      <c r="AH229" s="401"/>
      <c r="AI229" s="401"/>
      <c r="AJ229" s="401"/>
      <c r="AK229" s="401"/>
      <c r="AL229" s="401"/>
      <c r="AM229" s="401"/>
      <c r="AN229" s="401"/>
      <c r="AO229" s="401"/>
      <c r="AP229" s="401"/>
      <c r="AQ229" s="401"/>
      <c r="AR229" s="401"/>
      <c r="AS229" s="401"/>
      <c r="AT229" s="401"/>
      <c r="AU229" s="401"/>
      <c r="AV229" s="401"/>
      <c r="AW229" s="401"/>
      <c r="AX229" s="403"/>
      <c r="AY229" s="403"/>
      <c r="AZ229" s="403"/>
      <c r="BA229" s="403"/>
      <c r="BB229" s="403"/>
      <c r="BC229" s="403"/>
      <c r="BD229" s="403"/>
      <c r="BE229" s="403"/>
      <c r="BF229" s="403"/>
      <c r="BG229" s="403"/>
      <c r="BH229" s="403"/>
      <c r="BI229" s="403"/>
      <c r="BJ229" s="403"/>
      <c r="BK229" s="403"/>
      <c r="BL229" s="403"/>
      <c r="BM229" s="403"/>
      <c r="BN229" s="403"/>
      <c r="BO229" s="403"/>
      <c r="BP229" s="403"/>
      <c r="BQ229" s="403"/>
      <c r="BR229" s="403"/>
      <c r="BS229" s="403"/>
      <c r="BT229" s="403"/>
      <c r="BU229" s="403"/>
      <c r="BV229" s="403"/>
      <c r="BW229" s="403"/>
      <c r="BX229" s="403"/>
      <c r="BY229" s="403"/>
      <c r="BZ229" s="403"/>
      <c r="CA229" s="403"/>
      <c r="CB229" s="403"/>
      <c r="CC229" s="403"/>
      <c r="CD229" s="403"/>
    </row>
    <row r="230" spans="1:82" ht="63" customHeight="1">
      <c r="A230" s="400"/>
      <c r="B230" s="399"/>
      <c r="C230" s="403"/>
      <c r="D230" s="404"/>
      <c r="E230" s="401"/>
      <c r="F230" s="401"/>
      <c r="G230" s="401"/>
      <c r="H230" s="401"/>
      <c r="I230" s="401"/>
      <c r="J230" s="401"/>
      <c r="K230" s="401"/>
      <c r="L230" s="401"/>
      <c r="M230" s="401"/>
      <c r="N230" s="401"/>
      <c r="O230" s="401"/>
      <c r="P230" s="401"/>
      <c r="Q230" s="401"/>
      <c r="R230" s="401"/>
      <c r="S230" s="401"/>
      <c r="T230" s="401"/>
      <c r="U230" s="401"/>
      <c r="V230" s="401"/>
      <c r="W230" s="401"/>
      <c r="X230" s="401"/>
      <c r="Y230" s="401"/>
      <c r="Z230" s="401"/>
      <c r="AA230" s="401"/>
      <c r="AB230" s="401"/>
      <c r="AC230" s="401"/>
      <c r="AD230" s="401"/>
      <c r="AE230" s="401"/>
      <c r="AF230" s="401"/>
      <c r="AG230" s="401"/>
      <c r="AH230" s="401"/>
      <c r="AI230" s="401"/>
      <c r="AJ230" s="401"/>
      <c r="AK230" s="401"/>
      <c r="AL230" s="401"/>
      <c r="AM230" s="401"/>
      <c r="AN230" s="401"/>
      <c r="AO230" s="401"/>
      <c r="AP230" s="401"/>
      <c r="AQ230" s="401"/>
      <c r="AR230" s="401"/>
      <c r="AS230" s="401"/>
      <c r="AT230" s="401"/>
      <c r="AU230" s="401"/>
      <c r="AV230" s="401"/>
      <c r="AW230" s="401"/>
      <c r="AX230" s="403"/>
      <c r="AY230" s="403"/>
      <c r="AZ230" s="403"/>
      <c r="BA230" s="403"/>
      <c r="BB230" s="403"/>
      <c r="BC230" s="403"/>
      <c r="BD230" s="403"/>
      <c r="BE230" s="403"/>
      <c r="BF230" s="403"/>
      <c r="BG230" s="403"/>
      <c r="BH230" s="403"/>
      <c r="BI230" s="403"/>
      <c r="BJ230" s="403"/>
      <c r="BK230" s="403"/>
      <c r="BL230" s="403"/>
      <c r="BM230" s="403"/>
      <c r="BN230" s="403"/>
      <c r="BO230" s="403"/>
      <c r="BP230" s="403"/>
      <c r="BQ230" s="403"/>
      <c r="BR230" s="403"/>
      <c r="BS230" s="403"/>
      <c r="BT230" s="403"/>
      <c r="BU230" s="403"/>
      <c r="BV230" s="403"/>
      <c r="BW230" s="403"/>
      <c r="BX230" s="403"/>
      <c r="BY230" s="403"/>
      <c r="BZ230" s="403"/>
      <c r="CA230" s="403"/>
      <c r="CB230" s="403"/>
      <c r="CC230" s="403"/>
      <c r="CD230" s="403"/>
    </row>
    <row r="231" spans="1:82" ht="63" customHeight="1">
      <c r="A231" s="400"/>
      <c r="B231" s="399"/>
      <c r="C231" s="403"/>
      <c r="D231" s="404"/>
      <c r="E231" s="401"/>
      <c r="F231" s="401"/>
      <c r="G231" s="401"/>
      <c r="H231" s="401"/>
      <c r="I231" s="401"/>
      <c r="J231" s="401"/>
      <c r="K231" s="401"/>
      <c r="L231" s="401"/>
      <c r="M231" s="401"/>
      <c r="N231" s="401"/>
      <c r="O231" s="401"/>
      <c r="P231" s="401"/>
      <c r="Q231" s="401"/>
      <c r="R231" s="401"/>
      <c r="S231" s="401"/>
      <c r="T231" s="401"/>
      <c r="U231" s="401"/>
      <c r="V231" s="401"/>
      <c r="W231" s="401"/>
      <c r="X231" s="401"/>
      <c r="Y231" s="401"/>
      <c r="Z231" s="401"/>
      <c r="AA231" s="401"/>
      <c r="AB231" s="401"/>
      <c r="AC231" s="401"/>
      <c r="AD231" s="401"/>
      <c r="AE231" s="401"/>
      <c r="AF231" s="401"/>
      <c r="AG231" s="401"/>
      <c r="AH231" s="401"/>
      <c r="AI231" s="401"/>
      <c r="AJ231" s="401"/>
      <c r="AK231" s="401"/>
      <c r="AL231" s="401"/>
      <c r="AM231" s="401"/>
      <c r="AN231" s="401"/>
      <c r="AO231" s="401"/>
      <c r="AP231" s="401"/>
      <c r="AQ231" s="401"/>
      <c r="AR231" s="401"/>
      <c r="AS231" s="401"/>
      <c r="AT231" s="401"/>
      <c r="AU231" s="401"/>
      <c r="AV231" s="401"/>
      <c r="AW231" s="401"/>
      <c r="AX231" s="403"/>
      <c r="AY231" s="403"/>
      <c r="AZ231" s="403"/>
      <c r="BA231" s="403"/>
      <c r="BB231" s="403"/>
      <c r="BC231" s="403"/>
      <c r="BD231" s="403"/>
      <c r="BE231" s="403"/>
      <c r="BF231" s="403"/>
      <c r="BG231" s="403"/>
      <c r="BH231" s="403"/>
      <c r="BI231" s="403"/>
      <c r="BJ231" s="403"/>
      <c r="BK231" s="403"/>
      <c r="BL231" s="403"/>
      <c r="BM231" s="403"/>
      <c r="BN231" s="403"/>
      <c r="BO231" s="403"/>
      <c r="BP231" s="403"/>
      <c r="BQ231" s="403"/>
      <c r="BR231" s="403"/>
      <c r="BS231" s="403"/>
      <c r="BT231" s="403"/>
      <c r="BU231" s="403"/>
      <c r="BV231" s="403"/>
      <c r="BW231" s="403"/>
      <c r="BX231" s="403"/>
      <c r="BY231" s="403"/>
      <c r="BZ231" s="403"/>
      <c r="CA231" s="403"/>
      <c r="CB231" s="403"/>
      <c r="CC231" s="403"/>
      <c r="CD231" s="403"/>
    </row>
    <row r="232" spans="1:82" ht="63" customHeight="1">
      <c r="A232" s="400"/>
      <c r="B232" s="399"/>
      <c r="C232" s="403"/>
      <c r="D232" s="404"/>
      <c r="E232" s="401"/>
      <c r="F232" s="401"/>
      <c r="G232" s="401"/>
      <c r="H232" s="401"/>
      <c r="I232" s="401"/>
      <c r="J232" s="401"/>
      <c r="K232" s="401"/>
      <c r="L232" s="401"/>
      <c r="M232" s="401"/>
      <c r="N232" s="401"/>
      <c r="O232" s="401"/>
      <c r="P232" s="401"/>
      <c r="Q232" s="401"/>
      <c r="R232" s="401"/>
      <c r="S232" s="401"/>
      <c r="T232" s="401"/>
      <c r="U232" s="401"/>
      <c r="V232" s="401"/>
      <c r="W232" s="401"/>
      <c r="X232" s="401"/>
      <c r="Y232" s="401"/>
      <c r="Z232" s="401"/>
      <c r="AA232" s="401"/>
      <c r="AB232" s="401"/>
      <c r="AC232" s="401"/>
      <c r="AD232" s="401"/>
      <c r="AE232" s="401"/>
      <c r="AF232" s="401"/>
      <c r="AG232" s="401"/>
      <c r="AH232" s="401"/>
      <c r="AI232" s="401"/>
      <c r="AJ232" s="401"/>
      <c r="AK232" s="401"/>
      <c r="AL232" s="401"/>
      <c r="AM232" s="401"/>
      <c r="AN232" s="401"/>
      <c r="AO232" s="401"/>
      <c r="AP232" s="401"/>
      <c r="AQ232" s="401"/>
      <c r="AR232" s="401"/>
      <c r="AS232" s="401"/>
      <c r="AT232" s="401"/>
      <c r="AU232" s="401"/>
      <c r="AV232" s="401"/>
      <c r="AW232" s="401"/>
      <c r="AX232" s="403"/>
      <c r="AY232" s="403"/>
      <c r="AZ232" s="403"/>
      <c r="BA232" s="403"/>
      <c r="BB232" s="403"/>
      <c r="BC232" s="403"/>
      <c r="BD232" s="403"/>
      <c r="BE232" s="403"/>
      <c r="BF232" s="403"/>
      <c r="BG232" s="403"/>
      <c r="BH232" s="403"/>
      <c r="BI232" s="403"/>
      <c r="BJ232" s="403"/>
      <c r="BK232" s="403"/>
      <c r="BL232" s="403"/>
      <c r="BM232" s="403"/>
      <c r="BN232" s="403"/>
      <c r="BO232" s="403"/>
      <c r="BP232" s="403"/>
      <c r="BQ232" s="403"/>
      <c r="BR232" s="403"/>
      <c r="BS232" s="403"/>
      <c r="BT232" s="403"/>
      <c r="BU232" s="403"/>
      <c r="BV232" s="403"/>
      <c r="BW232" s="403"/>
      <c r="BX232" s="403"/>
      <c r="BY232" s="403"/>
      <c r="BZ232" s="403"/>
      <c r="CA232" s="403"/>
      <c r="CB232" s="403"/>
      <c r="CC232" s="403"/>
      <c r="CD232" s="403"/>
    </row>
    <row r="233" spans="1:82" ht="63" customHeight="1">
      <c r="A233" s="400"/>
      <c r="B233" s="399"/>
      <c r="C233" s="403"/>
      <c r="D233" s="404"/>
      <c r="E233" s="401"/>
      <c r="F233" s="401"/>
      <c r="G233" s="401"/>
      <c r="H233" s="401"/>
      <c r="I233" s="401"/>
      <c r="J233" s="401"/>
      <c r="K233" s="401"/>
      <c r="L233" s="401"/>
      <c r="M233" s="401"/>
      <c r="N233" s="401"/>
      <c r="O233" s="401"/>
      <c r="P233" s="401"/>
      <c r="Q233" s="401"/>
      <c r="R233" s="401"/>
      <c r="S233" s="401"/>
      <c r="T233" s="401"/>
      <c r="U233" s="401"/>
      <c r="V233" s="401"/>
      <c r="W233" s="401"/>
      <c r="X233" s="401"/>
      <c r="Y233" s="401"/>
      <c r="Z233" s="401"/>
      <c r="AA233" s="401"/>
      <c r="AB233" s="401"/>
      <c r="AC233" s="401"/>
      <c r="AD233" s="401"/>
      <c r="AE233" s="401"/>
      <c r="AF233" s="401"/>
      <c r="AG233" s="401"/>
      <c r="AH233" s="401"/>
      <c r="AI233" s="401"/>
      <c r="AJ233" s="401"/>
      <c r="AK233" s="401"/>
      <c r="AL233" s="401"/>
      <c r="AM233" s="401"/>
      <c r="AN233" s="401"/>
      <c r="AO233" s="401"/>
      <c r="AP233" s="401"/>
      <c r="AQ233" s="401"/>
      <c r="AR233" s="401"/>
      <c r="AS233" s="401"/>
      <c r="AT233" s="401"/>
      <c r="AU233" s="401"/>
      <c r="AV233" s="401"/>
      <c r="AW233" s="401"/>
      <c r="AX233" s="403"/>
      <c r="AY233" s="403"/>
      <c r="AZ233" s="403"/>
      <c r="BA233" s="403"/>
      <c r="BB233" s="403"/>
      <c r="BC233" s="403"/>
      <c r="BD233" s="403"/>
      <c r="BE233" s="403"/>
      <c r="BF233" s="403"/>
      <c r="BG233" s="403"/>
      <c r="BH233" s="403"/>
      <c r="BI233" s="403"/>
      <c r="BJ233" s="403"/>
      <c r="BK233" s="403"/>
      <c r="BL233" s="403"/>
      <c r="BM233" s="403"/>
      <c r="BN233" s="403"/>
      <c r="BO233" s="403"/>
      <c r="BP233" s="403"/>
      <c r="BQ233" s="403"/>
      <c r="BR233" s="403"/>
      <c r="BS233" s="403"/>
      <c r="BT233" s="403"/>
      <c r="BU233" s="403"/>
      <c r="BV233" s="403"/>
      <c r="BW233" s="403"/>
      <c r="BX233" s="403"/>
      <c r="BY233" s="403"/>
      <c r="BZ233" s="403"/>
      <c r="CA233" s="403"/>
      <c r="CB233" s="403"/>
      <c r="CC233" s="403"/>
      <c r="CD233" s="403"/>
    </row>
    <row r="234" spans="1:82" ht="63" customHeight="1">
      <c r="A234" s="400"/>
      <c r="B234" s="399"/>
      <c r="C234" s="403"/>
      <c r="D234" s="404"/>
      <c r="E234" s="401"/>
      <c r="F234" s="401"/>
      <c r="G234" s="401"/>
      <c r="H234" s="401"/>
      <c r="I234" s="401"/>
      <c r="J234" s="401"/>
      <c r="K234" s="401"/>
      <c r="L234" s="401"/>
      <c r="M234" s="401"/>
      <c r="N234" s="401"/>
      <c r="O234" s="401"/>
      <c r="P234" s="401"/>
      <c r="Q234" s="401"/>
      <c r="R234" s="401"/>
      <c r="S234" s="401"/>
      <c r="T234" s="401"/>
      <c r="U234" s="401"/>
      <c r="V234" s="401"/>
      <c r="W234" s="401"/>
      <c r="X234" s="401"/>
      <c r="Y234" s="401"/>
      <c r="Z234" s="401"/>
      <c r="AA234" s="401"/>
      <c r="AB234" s="401"/>
      <c r="AC234" s="401"/>
      <c r="AD234" s="401"/>
      <c r="AE234" s="401"/>
      <c r="AF234" s="401"/>
      <c r="AG234" s="401"/>
      <c r="AH234" s="401"/>
      <c r="AI234" s="401"/>
      <c r="AJ234" s="401"/>
      <c r="AK234" s="401"/>
      <c r="AL234" s="401"/>
      <c r="AM234" s="401"/>
      <c r="AN234" s="401"/>
      <c r="AO234" s="401"/>
      <c r="AP234" s="401"/>
      <c r="AQ234" s="401"/>
      <c r="AR234" s="401"/>
      <c r="AS234" s="401"/>
      <c r="AT234" s="401"/>
      <c r="AU234" s="401"/>
      <c r="AV234" s="401"/>
      <c r="AW234" s="401"/>
      <c r="AX234" s="403"/>
      <c r="AY234" s="403"/>
      <c r="AZ234" s="403"/>
      <c r="BA234" s="403"/>
      <c r="BB234" s="403"/>
      <c r="BC234" s="403"/>
      <c r="BD234" s="403"/>
      <c r="BE234" s="403"/>
      <c r="BF234" s="403"/>
      <c r="BG234" s="403"/>
      <c r="BH234" s="403"/>
      <c r="BI234" s="403"/>
      <c r="BJ234" s="403"/>
      <c r="BK234" s="403"/>
      <c r="BL234" s="403"/>
      <c r="BM234" s="403"/>
      <c r="BN234" s="403"/>
      <c r="BO234" s="403"/>
      <c r="BP234" s="403"/>
      <c r="BQ234" s="403"/>
      <c r="BR234" s="403"/>
      <c r="BS234" s="403"/>
      <c r="BT234" s="403"/>
      <c r="BU234" s="403"/>
      <c r="BV234" s="403"/>
      <c r="BW234" s="403"/>
      <c r="BX234" s="403"/>
      <c r="BY234" s="403"/>
      <c r="BZ234" s="403"/>
      <c r="CA234" s="403"/>
      <c r="CB234" s="403"/>
      <c r="CC234" s="403"/>
      <c r="CD234" s="403"/>
    </row>
    <row r="235" spans="1:82" ht="63" customHeight="1">
      <c r="A235" s="400"/>
      <c r="B235" s="399"/>
      <c r="C235" s="403"/>
      <c r="D235" s="404"/>
      <c r="E235" s="401"/>
      <c r="F235" s="401"/>
      <c r="G235" s="401"/>
      <c r="H235" s="401"/>
      <c r="I235" s="401"/>
      <c r="J235" s="401"/>
      <c r="K235" s="401"/>
      <c r="L235" s="401"/>
      <c r="M235" s="401"/>
      <c r="N235" s="401"/>
      <c r="O235" s="401"/>
      <c r="P235" s="401"/>
      <c r="Q235" s="401"/>
      <c r="R235" s="401"/>
      <c r="S235" s="401"/>
      <c r="T235" s="401"/>
      <c r="U235" s="401"/>
      <c r="V235" s="401"/>
      <c r="W235" s="401"/>
      <c r="X235" s="401"/>
      <c r="Y235" s="401"/>
      <c r="Z235" s="401"/>
      <c r="AA235" s="401"/>
      <c r="AB235" s="401"/>
      <c r="AC235" s="401"/>
      <c r="AD235" s="401"/>
      <c r="AE235" s="401"/>
      <c r="AF235" s="401"/>
      <c r="AG235" s="401"/>
      <c r="AH235" s="401"/>
      <c r="AI235" s="401"/>
      <c r="AJ235" s="401"/>
      <c r="AK235" s="401"/>
      <c r="AL235" s="401"/>
      <c r="AM235" s="401"/>
      <c r="AN235" s="401"/>
      <c r="AO235" s="401"/>
      <c r="AP235" s="401"/>
      <c r="AQ235" s="401"/>
      <c r="AR235" s="401"/>
      <c r="AS235" s="401"/>
      <c r="AT235" s="401"/>
      <c r="AU235" s="401"/>
      <c r="AV235" s="401"/>
      <c r="AW235" s="401"/>
      <c r="AX235" s="403"/>
      <c r="AY235" s="403"/>
      <c r="AZ235" s="403"/>
      <c r="BA235" s="403"/>
      <c r="BB235" s="403"/>
      <c r="BC235" s="403"/>
      <c r="BD235" s="403"/>
      <c r="BE235" s="403"/>
      <c r="BF235" s="403"/>
      <c r="BG235" s="403"/>
      <c r="BH235" s="403"/>
      <c r="BI235" s="403"/>
      <c r="BJ235" s="403"/>
      <c r="BK235" s="403"/>
      <c r="BL235" s="403"/>
      <c r="BM235" s="403"/>
      <c r="BN235" s="403"/>
      <c r="BO235" s="403"/>
      <c r="BP235" s="403"/>
      <c r="BQ235" s="403"/>
      <c r="BR235" s="403"/>
      <c r="BS235" s="403"/>
      <c r="BT235" s="403"/>
      <c r="BU235" s="403"/>
      <c r="BV235" s="403"/>
      <c r="BW235" s="403"/>
      <c r="BX235" s="403"/>
      <c r="BY235" s="403"/>
      <c r="BZ235" s="403"/>
      <c r="CA235" s="403"/>
      <c r="CB235" s="403"/>
      <c r="CC235" s="403"/>
      <c r="CD235" s="403"/>
    </row>
    <row r="236" spans="1:82" ht="63" customHeight="1">
      <c r="A236" s="400"/>
      <c r="B236" s="399"/>
      <c r="C236" s="403"/>
      <c r="D236" s="404"/>
      <c r="E236" s="401"/>
      <c r="F236" s="401"/>
      <c r="G236" s="401"/>
      <c r="H236" s="401"/>
      <c r="I236" s="401"/>
      <c r="J236" s="401"/>
      <c r="K236" s="401"/>
      <c r="L236" s="401"/>
      <c r="M236" s="401"/>
      <c r="N236" s="401"/>
      <c r="O236" s="401"/>
      <c r="P236" s="401"/>
      <c r="Q236" s="401"/>
      <c r="R236" s="401"/>
      <c r="S236" s="401"/>
      <c r="T236" s="401"/>
      <c r="U236" s="401"/>
      <c r="V236" s="401"/>
      <c r="W236" s="401"/>
      <c r="X236" s="401"/>
      <c r="Y236" s="401"/>
      <c r="Z236" s="401"/>
      <c r="AA236" s="401"/>
      <c r="AB236" s="401"/>
      <c r="AC236" s="401"/>
      <c r="AD236" s="401"/>
      <c r="AE236" s="401"/>
      <c r="AF236" s="401"/>
      <c r="AG236" s="401"/>
      <c r="AH236" s="401"/>
      <c r="AI236" s="401"/>
      <c r="AJ236" s="401"/>
      <c r="AK236" s="401"/>
      <c r="AL236" s="401"/>
      <c r="AM236" s="401"/>
      <c r="AN236" s="401"/>
      <c r="AO236" s="401"/>
      <c r="AP236" s="401"/>
      <c r="AQ236" s="401"/>
      <c r="AR236" s="401"/>
      <c r="AS236" s="401"/>
      <c r="AT236" s="401"/>
      <c r="AU236" s="401"/>
      <c r="AV236" s="401"/>
      <c r="AW236" s="401"/>
      <c r="AX236" s="403"/>
      <c r="AY236" s="403"/>
      <c r="AZ236" s="403"/>
      <c r="BA236" s="403"/>
      <c r="BB236" s="403"/>
      <c r="BC236" s="403"/>
      <c r="BD236" s="403"/>
      <c r="BE236" s="403"/>
      <c r="BF236" s="403"/>
      <c r="BG236" s="403"/>
      <c r="BH236" s="403"/>
      <c r="BI236" s="403"/>
      <c r="BJ236" s="403"/>
      <c r="BK236" s="403"/>
      <c r="BL236" s="403"/>
      <c r="BM236" s="403"/>
      <c r="BN236" s="403"/>
      <c r="BO236" s="403"/>
      <c r="BP236" s="403"/>
      <c r="BQ236" s="403"/>
      <c r="BR236" s="403"/>
      <c r="BS236" s="403"/>
      <c r="BT236" s="403"/>
      <c r="BU236" s="403"/>
      <c r="BV236" s="403"/>
      <c r="BW236" s="403"/>
      <c r="BX236" s="403"/>
      <c r="BY236" s="403"/>
      <c r="BZ236" s="403"/>
      <c r="CA236" s="403"/>
      <c r="CB236" s="403"/>
      <c r="CC236" s="403"/>
      <c r="CD236" s="403"/>
    </row>
    <row r="237" spans="1:82" ht="63" customHeight="1">
      <c r="A237" s="400"/>
      <c r="B237" s="399"/>
      <c r="C237" s="403"/>
      <c r="D237" s="404"/>
      <c r="E237" s="401"/>
      <c r="F237" s="401"/>
      <c r="G237" s="401"/>
      <c r="H237" s="401"/>
      <c r="I237" s="401"/>
      <c r="J237" s="401"/>
      <c r="K237" s="401"/>
      <c r="L237" s="401"/>
      <c r="M237" s="401"/>
      <c r="N237" s="401"/>
      <c r="O237" s="401"/>
      <c r="P237" s="401"/>
      <c r="Q237" s="401"/>
      <c r="R237" s="401"/>
      <c r="S237" s="401"/>
      <c r="T237" s="401"/>
      <c r="U237" s="401"/>
      <c r="V237" s="401"/>
      <c r="W237" s="401"/>
      <c r="X237" s="401"/>
      <c r="Y237" s="401"/>
      <c r="Z237" s="401"/>
      <c r="AA237" s="401"/>
      <c r="AB237" s="401"/>
      <c r="AC237" s="401"/>
      <c r="AD237" s="401"/>
      <c r="AE237" s="401"/>
      <c r="AF237" s="401"/>
      <c r="AG237" s="401"/>
      <c r="AH237" s="401"/>
      <c r="AI237" s="401"/>
      <c r="AJ237" s="401"/>
      <c r="AK237" s="401"/>
      <c r="AL237" s="401"/>
      <c r="AM237" s="401"/>
      <c r="AN237" s="401"/>
      <c r="AO237" s="401"/>
      <c r="AP237" s="401"/>
      <c r="AQ237" s="401"/>
      <c r="AR237" s="401"/>
      <c r="AS237" s="401"/>
      <c r="AT237" s="401"/>
      <c r="AU237" s="401"/>
      <c r="AV237" s="401"/>
      <c r="AW237" s="401"/>
      <c r="AX237" s="403"/>
      <c r="AY237" s="403"/>
      <c r="AZ237" s="403"/>
      <c r="BA237" s="403"/>
      <c r="BB237" s="403"/>
      <c r="BC237" s="403"/>
      <c r="BD237" s="403"/>
      <c r="BE237" s="403"/>
      <c r="BF237" s="403"/>
      <c r="BG237" s="403"/>
      <c r="BH237" s="403"/>
      <c r="BI237" s="403"/>
      <c r="BJ237" s="403"/>
      <c r="BK237" s="403"/>
      <c r="BL237" s="403"/>
      <c r="BM237" s="403"/>
      <c r="BN237" s="403"/>
      <c r="BO237" s="403"/>
      <c r="BP237" s="403"/>
      <c r="BQ237" s="403"/>
      <c r="BR237" s="403"/>
      <c r="BS237" s="403"/>
      <c r="BT237" s="403"/>
      <c r="BU237" s="403"/>
      <c r="BV237" s="403"/>
      <c r="BW237" s="403"/>
      <c r="BX237" s="403"/>
      <c r="BY237" s="403"/>
      <c r="BZ237" s="403"/>
      <c r="CA237" s="403"/>
      <c r="CB237" s="403"/>
      <c r="CC237" s="403"/>
      <c r="CD237" s="403"/>
    </row>
    <row r="238" spans="1:82" ht="63" customHeight="1">
      <c r="A238" s="400"/>
      <c r="B238" s="399"/>
      <c r="C238" s="403"/>
      <c r="D238" s="404"/>
      <c r="E238" s="401"/>
      <c r="F238" s="401"/>
      <c r="G238" s="401"/>
      <c r="H238" s="401"/>
      <c r="I238" s="401"/>
      <c r="J238" s="401"/>
      <c r="K238" s="401"/>
      <c r="L238" s="401"/>
      <c r="M238" s="401"/>
      <c r="N238" s="401"/>
      <c r="O238" s="401"/>
      <c r="P238" s="401"/>
      <c r="Q238" s="401"/>
      <c r="R238" s="401"/>
      <c r="S238" s="401"/>
      <c r="T238" s="401"/>
      <c r="U238" s="401"/>
      <c r="V238" s="401"/>
      <c r="W238" s="401"/>
      <c r="X238" s="401"/>
      <c r="Y238" s="401"/>
      <c r="Z238" s="401"/>
      <c r="AA238" s="401"/>
      <c r="AB238" s="401"/>
      <c r="AC238" s="401"/>
      <c r="AD238" s="401"/>
      <c r="AE238" s="401"/>
      <c r="AF238" s="401"/>
      <c r="AG238" s="401"/>
      <c r="AH238" s="401"/>
      <c r="AI238" s="401"/>
      <c r="AJ238" s="401"/>
      <c r="AK238" s="401"/>
      <c r="AL238" s="401"/>
      <c r="AM238" s="401"/>
      <c r="AN238" s="401"/>
      <c r="AO238" s="401"/>
      <c r="AP238" s="401"/>
      <c r="AQ238" s="401"/>
      <c r="AR238" s="401"/>
      <c r="AS238" s="401"/>
      <c r="AT238" s="401"/>
      <c r="AU238" s="401"/>
      <c r="AV238" s="401"/>
      <c r="AW238" s="401"/>
      <c r="AX238" s="403"/>
      <c r="AY238" s="403"/>
      <c r="AZ238" s="403"/>
      <c r="BA238" s="403"/>
      <c r="BB238" s="403"/>
      <c r="BC238" s="403"/>
      <c r="BD238" s="403"/>
      <c r="BE238" s="403"/>
      <c r="BF238" s="403"/>
      <c r="BG238" s="403"/>
      <c r="BH238" s="403"/>
      <c r="BI238" s="403"/>
      <c r="BJ238" s="403"/>
      <c r="BK238" s="403"/>
      <c r="BL238" s="403"/>
      <c r="BM238" s="403"/>
      <c r="BN238" s="403"/>
      <c r="BO238" s="403"/>
      <c r="BP238" s="403"/>
      <c r="BQ238" s="403"/>
      <c r="BR238" s="403"/>
      <c r="BS238" s="403"/>
      <c r="BT238" s="403"/>
      <c r="BU238" s="403"/>
      <c r="BV238" s="403"/>
      <c r="BW238" s="403"/>
      <c r="BX238" s="403"/>
      <c r="BY238" s="403"/>
      <c r="BZ238" s="403"/>
      <c r="CA238" s="403"/>
      <c r="CB238" s="403"/>
      <c r="CC238" s="403"/>
      <c r="CD238" s="403"/>
    </row>
    <row r="239" spans="1:82" ht="63" customHeight="1">
      <c r="A239" s="400"/>
      <c r="B239" s="399"/>
      <c r="C239" s="403"/>
      <c r="D239" s="404"/>
      <c r="E239" s="401"/>
      <c r="F239" s="401"/>
      <c r="G239" s="401"/>
      <c r="H239" s="401"/>
      <c r="I239" s="401"/>
      <c r="J239" s="401"/>
      <c r="K239" s="401"/>
      <c r="L239" s="401"/>
      <c r="M239" s="401"/>
      <c r="N239" s="401"/>
      <c r="O239" s="401"/>
      <c r="P239" s="401"/>
      <c r="Q239" s="401"/>
      <c r="R239" s="401"/>
      <c r="S239" s="401"/>
      <c r="T239" s="401"/>
      <c r="U239" s="401"/>
      <c r="V239" s="401"/>
      <c r="W239" s="401"/>
      <c r="X239" s="401"/>
      <c r="Y239" s="401"/>
      <c r="Z239" s="401"/>
      <c r="AA239" s="401"/>
      <c r="AB239" s="401"/>
      <c r="AC239" s="401"/>
      <c r="AD239" s="401"/>
      <c r="AE239" s="401"/>
      <c r="AF239" s="401"/>
      <c r="AG239" s="401"/>
      <c r="AH239" s="401"/>
      <c r="AI239" s="401"/>
      <c r="AJ239" s="401"/>
      <c r="AK239" s="401"/>
      <c r="AL239" s="401"/>
      <c r="AM239" s="401"/>
      <c r="AN239" s="401"/>
      <c r="AO239" s="401"/>
      <c r="AP239" s="401"/>
      <c r="AQ239" s="401"/>
      <c r="AR239" s="401"/>
      <c r="AS239" s="401"/>
      <c r="AT239" s="401"/>
      <c r="AU239" s="401"/>
      <c r="AV239" s="401"/>
      <c r="AW239" s="401"/>
      <c r="AX239" s="403"/>
      <c r="AY239" s="403"/>
      <c r="AZ239" s="403"/>
      <c r="BA239" s="403"/>
      <c r="BB239" s="403"/>
      <c r="BC239" s="403"/>
      <c r="BD239" s="403"/>
      <c r="BE239" s="403"/>
      <c r="BF239" s="403"/>
      <c r="BG239" s="403"/>
      <c r="BH239" s="403"/>
      <c r="BI239" s="403"/>
      <c r="BJ239" s="403"/>
      <c r="BK239" s="403"/>
      <c r="BL239" s="403"/>
      <c r="BM239" s="403"/>
      <c r="BN239" s="403"/>
      <c r="BO239" s="403"/>
      <c r="BP239" s="403"/>
      <c r="BQ239" s="403"/>
      <c r="BR239" s="403"/>
      <c r="BS239" s="403"/>
      <c r="BT239" s="403"/>
      <c r="BU239" s="403"/>
      <c r="BV239" s="403"/>
      <c r="BW239" s="403"/>
      <c r="BX239" s="403"/>
      <c r="BY239" s="403"/>
      <c r="BZ239" s="403"/>
      <c r="CA239" s="403"/>
      <c r="CB239" s="403"/>
      <c r="CC239" s="403"/>
      <c r="CD239" s="403"/>
    </row>
    <row r="240" spans="1:82" ht="63" customHeight="1">
      <c r="A240" s="400"/>
      <c r="B240" s="399"/>
      <c r="C240" s="403"/>
      <c r="D240" s="404"/>
      <c r="E240" s="401"/>
      <c r="F240" s="401"/>
      <c r="G240" s="401"/>
      <c r="H240" s="401"/>
      <c r="I240" s="401"/>
      <c r="J240" s="401"/>
      <c r="K240" s="401"/>
      <c r="L240" s="401"/>
      <c r="M240" s="401"/>
      <c r="N240" s="401"/>
      <c r="O240" s="401"/>
      <c r="P240" s="401"/>
      <c r="Q240" s="401"/>
      <c r="R240" s="401"/>
      <c r="S240" s="401"/>
      <c r="T240" s="401"/>
      <c r="U240" s="401"/>
      <c r="V240" s="401"/>
      <c r="W240" s="401"/>
      <c r="X240" s="401"/>
      <c r="Y240" s="401"/>
      <c r="Z240" s="401"/>
      <c r="AA240" s="401"/>
      <c r="AB240" s="401"/>
      <c r="AC240" s="401"/>
      <c r="AD240" s="401"/>
      <c r="AE240" s="401"/>
      <c r="AF240" s="401"/>
      <c r="AG240" s="401"/>
      <c r="AH240" s="401"/>
      <c r="AI240" s="401"/>
      <c r="AJ240" s="401"/>
      <c r="AK240" s="401"/>
      <c r="AL240" s="401"/>
      <c r="AM240" s="401"/>
      <c r="AN240" s="401"/>
      <c r="AO240" s="401"/>
      <c r="AP240" s="401"/>
      <c r="AQ240" s="401"/>
      <c r="AR240" s="401"/>
      <c r="AS240" s="401"/>
      <c r="AT240" s="401"/>
      <c r="AU240" s="401"/>
      <c r="AV240" s="401"/>
      <c r="AW240" s="401"/>
      <c r="AX240" s="403"/>
      <c r="AY240" s="403"/>
      <c r="AZ240" s="403"/>
      <c r="BA240" s="403"/>
      <c r="BB240" s="403"/>
      <c r="BC240" s="403"/>
      <c r="BD240" s="403"/>
      <c r="BE240" s="403"/>
      <c r="BF240" s="403"/>
      <c r="BG240" s="403"/>
      <c r="BH240" s="403"/>
      <c r="BI240" s="403"/>
      <c r="BJ240" s="403"/>
      <c r="BK240" s="403"/>
      <c r="BL240" s="403"/>
      <c r="BM240" s="403"/>
      <c r="BN240" s="403"/>
      <c r="BO240" s="403"/>
      <c r="BP240" s="403"/>
      <c r="BQ240" s="403"/>
      <c r="BR240" s="403"/>
      <c r="BS240" s="403"/>
      <c r="BT240" s="403"/>
      <c r="BU240" s="403"/>
      <c r="BV240" s="403"/>
      <c r="BW240" s="403"/>
      <c r="BX240" s="403"/>
      <c r="BY240" s="403"/>
      <c r="BZ240" s="403"/>
      <c r="CA240" s="403"/>
      <c r="CB240" s="403"/>
      <c r="CC240" s="403"/>
      <c r="CD240" s="403"/>
    </row>
    <row r="241" spans="1:82" ht="63" customHeight="1">
      <c r="A241" s="400"/>
      <c r="B241" s="399"/>
      <c r="C241" s="403"/>
      <c r="D241" s="404"/>
      <c r="E241" s="401"/>
      <c r="F241" s="401"/>
      <c r="G241" s="401"/>
      <c r="H241" s="401"/>
      <c r="I241" s="401"/>
      <c r="J241" s="401"/>
      <c r="K241" s="401"/>
      <c r="L241" s="401"/>
      <c r="M241" s="401"/>
      <c r="N241" s="401"/>
      <c r="O241" s="401"/>
      <c r="P241" s="401"/>
      <c r="Q241" s="401"/>
      <c r="R241" s="401"/>
      <c r="S241" s="401"/>
      <c r="T241" s="401"/>
      <c r="U241" s="401"/>
      <c r="V241" s="401"/>
      <c r="W241" s="401"/>
      <c r="X241" s="401"/>
      <c r="Y241" s="401"/>
      <c r="Z241" s="401"/>
      <c r="AA241" s="401"/>
      <c r="AB241" s="401"/>
      <c r="AC241" s="401"/>
      <c r="AD241" s="401"/>
      <c r="AE241" s="401"/>
      <c r="AF241" s="401"/>
      <c r="AG241" s="401"/>
      <c r="AH241" s="401"/>
      <c r="AI241" s="401"/>
      <c r="AJ241" s="401"/>
      <c r="AK241" s="401"/>
      <c r="AL241" s="401"/>
      <c r="AM241" s="401"/>
      <c r="AN241" s="401"/>
      <c r="AO241" s="401"/>
      <c r="AP241" s="401"/>
      <c r="AQ241" s="401"/>
      <c r="AR241" s="401"/>
      <c r="AS241" s="401"/>
      <c r="AT241" s="401"/>
      <c r="AU241" s="401"/>
      <c r="AV241" s="401"/>
      <c r="AW241" s="401"/>
      <c r="AX241" s="403"/>
      <c r="AY241" s="403"/>
      <c r="AZ241" s="403"/>
      <c r="BA241" s="403"/>
      <c r="BB241" s="403"/>
      <c r="BC241" s="403"/>
      <c r="BD241" s="403"/>
      <c r="BE241" s="403"/>
      <c r="BF241" s="403"/>
      <c r="BG241" s="403"/>
      <c r="BH241" s="403"/>
      <c r="BI241" s="403"/>
      <c r="BJ241" s="403"/>
      <c r="BK241" s="403"/>
      <c r="BL241" s="403"/>
      <c r="BM241" s="403"/>
      <c r="BN241" s="403"/>
      <c r="BO241" s="403"/>
      <c r="BP241" s="403"/>
      <c r="BQ241" s="403"/>
      <c r="BR241" s="403"/>
      <c r="BS241" s="403"/>
      <c r="BT241" s="403"/>
      <c r="BU241" s="403"/>
      <c r="BV241" s="403"/>
      <c r="BW241" s="403"/>
      <c r="BX241" s="403"/>
      <c r="BY241" s="403"/>
      <c r="BZ241" s="403"/>
      <c r="CA241" s="403"/>
      <c r="CB241" s="403"/>
      <c r="CC241" s="403"/>
      <c r="CD241" s="403"/>
    </row>
    <row r="242" spans="1:82" ht="63" customHeight="1">
      <c r="A242" s="400"/>
      <c r="B242" s="399"/>
      <c r="C242" s="403"/>
      <c r="D242" s="404"/>
      <c r="E242" s="401"/>
      <c r="F242" s="401"/>
      <c r="G242" s="401"/>
      <c r="H242" s="401"/>
      <c r="I242" s="401"/>
      <c r="J242" s="401"/>
      <c r="K242" s="401"/>
      <c r="L242" s="401"/>
      <c r="M242" s="401"/>
      <c r="N242" s="401"/>
      <c r="O242" s="401"/>
      <c r="P242" s="401"/>
      <c r="Q242" s="401"/>
      <c r="R242" s="401"/>
      <c r="S242" s="401"/>
      <c r="T242" s="401"/>
      <c r="U242" s="401"/>
      <c r="V242" s="401"/>
      <c r="W242" s="401"/>
      <c r="X242" s="401"/>
      <c r="Y242" s="401"/>
      <c r="Z242" s="401"/>
      <c r="AA242" s="401"/>
      <c r="AB242" s="401"/>
      <c r="AC242" s="401"/>
      <c r="AD242" s="401"/>
      <c r="AE242" s="401"/>
      <c r="AF242" s="401"/>
      <c r="AG242" s="401"/>
      <c r="AH242" s="401"/>
      <c r="AI242" s="401"/>
      <c r="AJ242" s="401"/>
      <c r="AK242" s="401"/>
      <c r="AL242" s="401"/>
      <c r="AM242" s="401"/>
      <c r="AN242" s="401"/>
      <c r="AO242" s="401"/>
      <c r="AP242" s="401"/>
      <c r="AQ242" s="401"/>
      <c r="AR242" s="401"/>
      <c r="AS242" s="401"/>
      <c r="AT242" s="401"/>
      <c r="AU242" s="401"/>
      <c r="AV242" s="401"/>
      <c r="AW242" s="401"/>
      <c r="AX242" s="403"/>
      <c r="AY242" s="403"/>
      <c r="AZ242" s="403"/>
      <c r="BA242" s="403"/>
      <c r="BB242" s="403"/>
      <c r="BC242" s="403"/>
      <c r="BD242" s="403"/>
      <c r="BE242" s="403"/>
      <c r="BF242" s="403"/>
      <c r="BG242" s="403"/>
      <c r="BH242" s="403"/>
      <c r="BI242" s="403"/>
      <c r="BJ242" s="403"/>
      <c r="BK242" s="403"/>
      <c r="BL242" s="403"/>
      <c r="BM242" s="403"/>
      <c r="BN242" s="403"/>
      <c r="BO242" s="403"/>
      <c r="BP242" s="403"/>
      <c r="BQ242" s="403"/>
      <c r="BR242" s="403"/>
      <c r="BS242" s="403"/>
      <c r="BT242" s="403"/>
      <c r="BU242" s="403"/>
      <c r="BV242" s="403"/>
      <c r="BW242" s="403"/>
      <c r="BX242" s="403"/>
      <c r="BY242" s="403"/>
      <c r="BZ242" s="403"/>
      <c r="CA242" s="403"/>
      <c r="CB242" s="403"/>
      <c r="CC242" s="403"/>
      <c r="CD242" s="403"/>
    </row>
    <row r="243" spans="1:82" ht="63" customHeight="1">
      <c r="A243" s="400"/>
      <c r="B243" s="399"/>
      <c r="C243" s="403"/>
      <c r="D243" s="404"/>
      <c r="E243" s="401"/>
      <c r="F243" s="401"/>
      <c r="G243" s="401"/>
      <c r="H243" s="401"/>
      <c r="I243" s="401"/>
      <c r="J243" s="401"/>
      <c r="K243" s="401"/>
      <c r="L243" s="401"/>
      <c r="M243" s="401"/>
      <c r="N243" s="401"/>
      <c r="O243" s="401"/>
      <c r="P243" s="401"/>
      <c r="Q243" s="401"/>
      <c r="R243" s="401"/>
      <c r="S243" s="401"/>
      <c r="T243" s="401"/>
      <c r="U243" s="401"/>
      <c r="V243" s="401"/>
      <c r="W243" s="401"/>
      <c r="X243" s="401"/>
      <c r="Y243" s="401"/>
      <c r="Z243" s="401"/>
      <c r="AA243" s="401"/>
      <c r="AB243" s="401"/>
      <c r="AC243" s="401"/>
      <c r="AD243" s="401"/>
      <c r="AE243" s="401"/>
      <c r="AF243" s="401"/>
      <c r="AG243" s="401"/>
      <c r="AH243" s="401"/>
      <c r="AI243" s="401"/>
      <c r="AJ243" s="401"/>
      <c r="AK243" s="401"/>
      <c r="AL243" s="401"/>
      <c r="AM243" s="401"/>
      <c r="AN243" s="401"/>
      <c r="AO243" s="401"/>
      <c r="AP243" s="401"/>
      <c r="AQ243" s="401"/>
      <c r="AR243" s="401"/>
      <c r="AS243" s="401"/>
      <c r="AT243" s="401"/>
      <c r="AU243" s="401"/>
      <c r="AV243" s="401"/>
      <c r="AW243" s="401"/>
      <c r="AX243" s="403"/>
      <c r="AY243" s="403"/>
      <c r="AZ243" s="403"/>
      <c r="BA243" s="403"/>
      <c r="BB243" s="403"/>
      <c r="BC243" s="403"/>
      <c r="BD243" s="403"/>
      <c r="BE243" s="403"/>
      <c r="BF243" s="403"/>
      <c r="BG243" s="403"/>
      <c r="BH243" s="403"/>
      <c r="BI243" s="403"/>
      <c r="BJ243" s="403"/>
      <c r="BK243" s="403"/>
      <c r="BL243" s="403"/>
      <c r="BM243" s="403"/>
      <c r="BN243" s="403"/>
      <c r="BO243" s="403"/>
      <c r="BP243" s="403"/>
      <c r="BQ243" s="403"/>
      <c r="BR243" s="403"/>
      <c r="BS243" s="403"/>
      <c r="BT243" s="403"/>
      <c r="BU243" s="403"/>
      <c r="BV243" s="403"/>
      <c r="BW243" s="403"/>
      <c r="BX243" s="403"/>
      <c r="BY243" s="403"/>
      <c r="BZ243" s="403"/>
      <c r="CA243" s="403"/>
      <c r="CB243" s="403"/>
      <c r="CC243" s="403"/>
      <c r="CD243" s="403"/>
    </row>
    <row r="244" spans="1:82" ht="63" customHeight="1">
      <c r="A244" s="400"/>
      <c r="B244" s="399"/>
      <c r="C244" s="403"/>
      <c r="D244" s="404"/>
      <c r="E244" s="401"/>
      <c r="F244" s="401"/>
      <c r="G244" s="401"/>
      <c r="H244" s="401"/>
      <c r="I244" s="401"/>
      <c r="J244" s="401"/>
      <c r="K244" s="401"/>
      <c r="L244" s="401"/>
      <c r="M244" s="401"/>
      <c r="N244" s="401"/>
      <c r="O244" s="401"/>
      <c r="P244" s="401"/>
      <c r="Q244" s="401"/>
      <c r="R244" s="401"/>
      <c r="S244" s="401"/>
      <c r="T244" s="401"/>
      <c r="U244" s="401"/>
      <c r="V244" s="401"/>
      <c r="W244" s="401"/>
      <c r="X244" s="401"/>
      <c r="Y244" s="401"/>
      <c r="Z244" s="401"/>
      <c r="AA244" s="401"/>
      <c r="AB244" s="401"/>
      <c r="AC244" s="401"/>
      <c r="AD244" s="401"/>
      <c r="AE244" s="401"/>
      <c r="AF244" s="401"/>
      <c r="AG244" s="401"/>
      <c r="AH244" s="401"/>
      <c r="AI244" s="401"/>
      <c r="AJ244" s="401"/>
      <c r="AK244" s="401"/>
      <c r="AL244" s="401"/>
      <c r="AM244" s="401"/>
      <c r="AN244" s="401"/>
      <c r="AO244" s="401"/>
      <c r="AP244" s="401"/>
      <c r="AQ244" s="401"/>
      <c r="AR244" s="401"/>
      <c r="AS244" s="401"/>
      <c r="AT244" s="401"/>
      <c r="AU244" s="401"/>
      <c r="AV244" s="401"/>
      <c r="AW244" s="401"/>
      <c r="AX244" s="403"/>
      <c r="AY244" s="403"/>
      <c r="AZ244" s="403"/>
      <c r="BA244" s="403"/>
      <c r="BB244" s="403"/>
      <c r="BC244" s="403"/>
      <c r="BD244" s="403"/>
      <c r="BE244" s="403"/>
      <c r="BF244" s="403"/>
      <c r="BG244" s="403"/>
      <c r="BH244" s="403"/>
      <c r="BI244" s="403"/>
      <c r="BJ244" s="403"/>
      <c r="BK244" s="403"/>
      <c r="BL244" s="403"/>
      <c r="BM244" s="403"/>
      <c r="BN244" s="403"/>
      <c r="BO244" s="403"/>
      <c r="BP244" s="403"/>
      <c r="BQ244" s="403"/>
      <c r="BR244" s="403"/>
      <c r="BS244" s="403"/>
      <c r="BT244" s="403"/>
      <c r="BU244" s="403"/>
      <c r="BV244" s="403"/>
      <c r="BW244" s="403"/>
      <c r="BX244" s="403"/>
      <c r="BY244" s="403"/>
      <c r="BZ244" s="403"/>
      <c r="CA244" s="403"/>
      <c r="CB244" s="403"/>
      <c r="CC244" s="403"/>
      <c r="CD244" s="403"/>
    </row>
    <row r="245" spans="1:82" ht="63" customHeight="1">
      <c r="A245" s="400"/>
      <c r="B245" s="399"/>
      <c r="C245" s="403"/>
      <c r="D245" s="404"/>
      <c r="E245" s="401"/>
      <c r="F245" s="401"/>
      <c r="G245" s="401"/>
      <c r="H245" s="401"/>
      <c r="I245" s="401"/>
      <c r="J245" s="401"/>
      <c r="K245" s="401"/>
      <c r="L245" s="401"/>
      <c r="M245" s="401"/>
      <c r="N245" s="401"/>
      <c r="O245" s="401"/>
      <c r="P245" s="401"/>
      <c r="Q245" s="401"/>
      <c r="R245" s="401"/>
      <c r="S245" s="401"/>
      <c r="T245" s="401"/>
      <c r="U245" s="401"/>
      <c r="V245" s="401"/>
      <c r="W245" s="401"/>
      <c r="X245" s="401"/>
      <c r="Y245" s="401"/>
      <c r="Z245" s="401"/>
      <c r="AA245" s="401"/>
      <c r="AB245" s="401"/>
      <c r="AC245" s="401"/>
      <c r="AD245" s="401"/>
      <c r="AE245" s="401"/>
      <c r="AF245" s="401"/>
      <c r="AG245" s="401"/>
      <c r="AH245" s="401"/>
      <c r="AI245" s="401"/>
      <c r="AJ245" s="401"/>
      <c r="AK245" s="401"/>
      <c r="AL245" s="401"/>
      <c r="AM245" s="401"/>
      <c r="AN245" s="401"/>
      <c r="AO245" s="401"/>
      <c r="AP245" s="401"/>
      <c r="AQ245" s="401"/>
      <c r="AR245" s="401"/>
      <c r="AS245" s="401"/>
      <c r="AT245" s="401"/>
      <c r="AU245" s="401"/>
      <c r="AV245" s="401"/>
      <c r="AW245" s="401"/>
      <c r="AX245" s="403"/>
      <c r="AY245" s="403"/>
      <c r="AZ245" s="403"/>
      <c r="BA245" s="403"/>
      <c r="BB245" s="403"/>
      <c r="BC245" s="403"/>
      <c r="BD245" s="403"/>
      <c r="BE245" s="403"/>
      <c r="BF245" s="403"/>
      <c r="BG245" s="403"/>
      <c r="BH245" s="403"/>
      <c r="BI245" s="403"/>
      <c r="BJ245" s="403"/>
      <c r="BK245" s="403"/>
      <c r="BL245" s="403"/>
      <c r="BM245" s="403"/>
      <c r="BN245" s="403"/>
      <c r="BO245" s="403"/>
      <c r="BP245" s="403"/>
      <c r="BQ245" s="403"/>
      <c r="BR245" s="403"/>
      <c r="BS245" s="403"/>
      <c r="BT245" s="403"/>
      <c r="BU245" s="403"/>
      <c r="BV245" s="403"/>
      <c r="BW245" s="403"/>
      <c r="BX245" s="403"/>
      <c r="BY245" s="403"/>
      <c r="BZ245" s="403"/>
      <c r="CA245" s="403"/>
      <c r="CB245" s="403"/>
      <c r="CC245" s="403"/>
      <c r="CD245" s="403"/>
    </row>
    <row r="246" spans="1:82" ht="63" customHeight="1">
      <c r="A246" s="400"/>
      <c r="B246" s="399"/>
      <c r="C246" s="403"/>
      <c r="D246" s="404"/>
      <c r="E246" s="401"/>
      <c r="F246" s="401"/>
      <c r="G246" s="401"/>
      <c r="H246" s="401"/>
      <c r="I246" s="401"/>
      <c r="J246" s="401"/>
      <c r="K246" s="401"/>
      <c r="L246" s="401"/>
      <c r="M246" s="401"/>
      <c r="N246" s="401"/>
      <c r="O246" s="401"/>
      <c r="P246" s="401"/>
      <c r="Q246" s="401"/>
      <c r="R246" s="401"/>
      <c r="S246" s="401"/>
      <c r="T246" s="401"/>
      <c r="U246" s="401"/>
      <c r="V246" s="401"/>
      <c r="W246" s="401"/>
      <c r="X246" s="401"/>
      <c r="Y246" s="401"/>
      <c r="Z246" s="401"/>
      <c r="AA246" s="401"/>
      <c r="AB246" s="401"/>
      <c r="AC246" s="401"/>
      <c r="AD246" s="401"/>
      <c r="AE246" s="401"/>
      <c r="AF246" s="401"/>
      <c r="AG246" s="401"/>
      <c r="AH246" s="401"/>
      <c r="AI246" s="401"/>
      <c r="AJ246" s="401"/>
      <c r="AK246" s="401"/>
      <c r="AL246" s="401"/>
      <c r="AM246" s="401"/>
      <c r="AN246" s="401"/>
      <c r="AO246" s="401"/>
      <c r="AP246" s="401"/>
      <c r="AQ246" s="401"/>
      <c r="AR246" s="401"/>
      <c r="AS246" s="401"/>
      <c r="AT246" s="401"/>
      <c r="AU246" s="401"/>
      <c r="AV246" s="401"/>
      <c r="AW246" s="401"/>
      <c r="AX246" s="403"/>
      <c r="AY246" s="403"/>
      <c r="AZ246" s="403"/>
      <c r="BA246" s="403"/>
      <c r="BB246" s="403"/>
      <c r="BC246" s="403"/>
      <c r="BD246" s="403"/>
      <c r="BE246" s="403"/>
      <c r="BF246" s="403"/>
      <c r="BG246" s="403"/>
      <c r="BH246" s="403"/>
      <c r="BI246" s="403"/>
      <c r="BJ246" s="403"/>
      <c r="BK246" s="403"/>
      <c r="BL246" s="403"/>
      <c r="BM246" s="403"/>
      <c r="BN246" s="403"/>
      <c r="BO246" s="403"/>
      <c r="BP246" s="403"/>
      <c r="BQ246" s="403"/>
      <c r="BR246" s="403"/>
      <c r="BS246" s="403"/>
      <c r="BT246" s="403"/>
      <c r="BU246" s="403"/>
      <c r="BV246" s="403"/>
      <c r="BW246" s="403"/>
      <c r="BX246" s="403"/>
      <c r="BY246" s="403"/>
      <c r="BZ246" s="403"/>
      <c r="CA246" s="403"/>
      <c r="CB246" s="403"/>
      <c r="CC246" s="403"/>
      <c r="CD246" s="403"/>
    </row>
    <row r="247" spans="1:82" ht="63" customHeight="1">
      <c r="A247" s="400"/>
      <c r="B247" s="399"/>
      <c r="C247" s="403"/>
      <c r="D247" s="404"/>
      <c r="E247" s="401"/>
      <c r="F247" s="401"/>
      <c r="G247" s="401"/>
      <c r="H247" s="401"/>
      <c r="I247" s="401"/>
      <c r="J247" s="401"/>
      <c r="K247" s="401"/>
      <c r="L247" s="401"/>
      <c r="M247" s="401"/>
      <c r="N247" s="401"/>
      <c r="O247" s="401"/>
      <c r="P247" s="401"/>
      <c r="Q247" s="401"/>
      <c r="R247" s="401"/>
      <c r="S247" s="401"/>
      <c r="T247" s="401"/>
      <c r="U247" s="401"/>
      <c r="V247" s="401"/>
      <c r="W247" s="401"/>
      <c r="X247" s="401"/>
      <c r="Y247" s="401"/>
      <c r="Z247" s="401"/>
      <c r="AA247" s="401"/>
      <c r="AB247" s="401"/>
      <c r="AC247" s="401"/>
      <c r="AD247" s="401"/>
      <c r="AE247" s="401"/>
      <c r="AF247" s="401"/>
      <c r="AG247" s="401"/>
      <c r="AH247" s="401"/>
      <c r="AI247" s="401"/>
      <c r="AJ247" s="401"/>
      <c r="AK247" s="401"/>
      <c r="AL247" s="401"/>
      <c r="AM247" s="401"/>
      <c r="AN247" s="401"/>
      <c r="AO247" s="401"/>
      <c r="AP247" s="401"/>
      <c r="AQ247" s="401"/>
      <c r="AR247" s="401"/>
      <c r="AS247" s="401"/>
      <c r="AT247" s="401"/>
      <c r="AU247" s="401"/>
      <c r="AV247" s="401"/>
      <c r="AW247" s="401"/>
      <c r="AX247" s="403"/>
      <c r="AY247" s="403"/>
      <c r="AZ247" s="403"/>
      <c r="BA247" s="403"/>
      <c r="BB247" s="403"/>
      <c r="BC247" s="403"/>
      <c r="BD247" s="403"/>
      <c r="BE247" s="403"/>
      <c r="BF247" s="403"/>
      <c r="BG247" s="403"/>
      <c r="BH247" s="403"/>
      <c r="BI247" s="403"/>
      <c r="BJ247" s="403"/>
      <c r="BK247" s="403"/>
      <c r="BL247" s="403"/>
      <c r="BM247" s="403"/>
      <c r="BN247" s="403"/>
      <c r="BO247" s="403"/>
      <c r="BP247" s="403"/>
      <c r="BQ247" s="403"/>
      <c r="BR247" s="403"/>
      <c r="BS247" s="403"/>
      <c r="BT247" s="403"/>
      <c r="BU247" s="403"/>
      <c r="BV247" s="403"/>
      <c r="BW247" s="403"/>
      <c r="BX247" s="403"/>
      <c r="BY247" s="403"/>
      <c r="BZ247" s="403"/>
      <c r="CA247" s="403"/>
      <c r="CB247" s="403"/>
      <c r="CC247" s="403"/>
      <c r="CD247" s="403"/>
    </row>
    <row r="248" spans="1:82" ht="63" customHeight="1">
      <c r="A248" s="400"/>
      <c r="B248" s="399"/>
      <c r="C248" s="403"/>
      <c r="D248" s="404"/>
      <c r="E248" s="401"/>
      <c r="F248" s="401"/>
      <c r="G248" s="401"/>
      <c r="H248" s="401"/>
      <c r="I248" s="401"/>
      <c r="J248" s="401"/>
      <c r="K248" s="401"/>
      <c r="L248" s="401"/>
      <c r="M248" s="401"/>
      <c r="N248" s="401"/>
      <c r="O248" s="401"/>
      <c r="P248" s="401"/>
      <c r="Q248" s="401"/>
      <c r="R248" s="401"/>
      <c r="S248" s="401"/>
      <c r="T248" s="401"/>
      <c r="U248" s="401"/>
      <c r="V248" s="401"/>
      <c r="W248" s="401"/>
      <c r="X248" s="401"/>
      <c r="Y248" s="401"/>
      <c r="Z248" s="401"/>
      <c r="AA248" s="401"/>
      <c r="AB248" s="401"/>
      <c r="AC248" s="401"/>
      <c r="AD248" s="401"/>
      <c r="AE248" s="401"/>
      <c r="AF248" s="401"/>
      <c r="AG248" s="401"/>
      <c r="AH248" s="401"/>
      <c r="AI248" s="401"/>
      <c r="AJ248" s="401"/>
      <c r="AK248" s="401"/>
      <c r="AL248" s="401"/>
      <c r="AM248" s="401"/>
      <c r="AN248" s="401"/>
      <c r="AO248" s="401"/>
      <c r="AP248" s="401"/>
      <c r="AQ248" s="401"/>
      <c r="AR248" s="401"/>
      <c r="AS248" s="401"/>
      <c r="AT248" s="401"/>
      <c r="AU248" s="401"/>
      <c r="AV248" s="401"/>
      <c r="AW248" s="401"/>
      <c r="AX248" s="403"/>
      <c r="AY248" s="403"/>
      <c r="AZ248" s="403"/>
      <c r="BA248" s="403"/>
      <c r="BB248" s="403"/>
      <c r="BC248" s="403"/>
      <c r="BD248" s="403"/>
      <c r="BE248" s="403"/>
      <c r="BF248" s="403"/>
      <c r="BG248" s="403"/>
      <c r="BH248" s="403"/>
      <c r="BI248" s="403"/>
      <c r="BJ248" s="403"/>
      <c r="BK248" s="403"/>
      <c r="BL248" s="403"/>
      <c r="BM248" s="403"/>
      <c r="BN248" s="403"/>
      <c r="BO248" s="403"/>
      <c r="BP248" s="403"/>
      <c r="BQ248" s="403"/>
      <c r="BR248" s="403"/>
      <c r="BS248" s="403"/>
      <c r="BT248" s="403"/>
      <c r="BU248" s="403"/>
      <c r="BV248" s="403"/>
      <c r="BW248" s="403"/>
      <c r="BX248" s="403"/>
      <c r="BY248" s="403"/>
      <c r="BZ248" s="403"/>
      <c r="CA248" s="403"/>
      <c r="CB248" s="403"/>
      <c r="CC248" s="403"/>
      <c r="CD248" s="403"/>
    </row>
    <row r="249" spans="1:82" ht="63" customHeight="1">
      <c r="A249" s="400"/>
      <c r="B249" s="399"/>
      <c r="C249" s="403"/>
      <c r="D249" s="404"/>
      <c r="E249" s="401"/>
      <c r="F249" s="401"/>
      <c r="G249" s="401"/>
      <c r="H249" s="401"/>
      <c r="I249" s="401"/>
      <c r="J249" s="401"/>
      <c r="K249" s="401"/>
      <c r="L249" s="401"/>
      <c r="M249" s="401"/>
      <c r="N249" s="401"/>
      <c r="O249" s="401"/>
      <c r="P249" s="401"/>
      <c r="Q249" s="401"/>
      <c r="R249" s="401"/>
      <c r="S249" s="401"/>
      <c r="T249" s="401"/>
      <c r="U249" s="401"/>
      <c r="V249" s="401"/>
      <c r="W249" s="401"/>
      <c r="X249" s="401"/>
      <c r="Y249" s="401"/>
      <c r="Z249" s="401"/>
      <c r="AA249" s="401"/>
      <c r="AB249" s="401"/>
      <c r="AC249" s="401"/>
      <c r="AD249" s="401"/>
      <c r="AE249" s="401"/>
      <c r="AF249" s="401"/>
      <c r="AG249" s="401"/>
      <c r="AH249" s="401"/>
      <c r="AI249" s="401"/>
      <c r="AJ249" s="401"/>
      <c r="AK249" s="401"/>
      <c r="AL249" s="401"/>
      <c r="AM249" s="401"/>
      <c r="AN249" s="401"/>
      <c r="AO249" s="401"/>
      <c r="AP249" s="401"/>
      <c r="AQ249" s="401"/>
      <c r="AR249" s="401"/>
      <c r="AS249" s="401"/>
      <c r="AT249" s="401"/>
      <c r="AU249" s="401"/>
      <c r="AV249" s="401"/>
      <c r="AW249" s="401"/>
      <c r="AX249" s="403"/>
      <c r="AY249" s="403"/>
      <c r="AZ249" s="403"/>
      <c r="BA249" s="403"/>
      <c r="BB249" s="403"/>
      <c r="BC249" s="403"/>
      <c r="BD249" s="403"/>
      <c r="BE249" s="403"/>
      <c r="BF249" s="403"/>
      <c r="BG249" s="403"/>
      <c r="BH249" s="403"/>
      <c r="BI249" s="403"/>
      <c r="BJ249" s="403"/>
      <c r="BK249" s="403"/>
      <c r="BL249" s="403"/>
      <c r="BM249" s="403"/>
      <c r="BN249" s="403"/>
      <c r="BO249" s="403"/>
      <c r="BP249" s="403"/>
      <c r="BQ249" s="403"/>
      <c r="BR249" s="403"/>
      <c r="BS249" s="403"/>
      <c r="BT249" s="403"/>
      <c r="BU249" s="403"/>
      <c r="BV249" s="403"/>
      <c r="BW249" s="403"/>
      <c r="BX249" s="403"/>
      <c r="BY249" s="403"/>
      <c r="BZ249" s="403"/>
      <c r="CA249" s="403"/>
      <c r="CB249" s="403"/>
      <c r="CC249" s="403"/>
      <c r="CD249" s="403"/>
    </row>
    <row r="250" spans="1:82" ht="63" customHeight="1">
      <c r="A250" s="400"/>
      <c r="B250" s="399"/>
      <c r="C250" s="403"/>
      <c r="D250" s="404"/>
      <c r="E250" s="401"/>
      <c r="F250" s="401"/>
      <c r="G250" s="401"/>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3"/>
      <c r="AY250" s="403"/>
      <c r="AZ250" s="403"/>
      <c r="BA250" s="403"/>
      <c r="BB250" s="403"/>
      <c r="BC250" s="403"/>
      <c r="BD250" s="403"/>
      <c r="BE250" s="403"/>
      <c r="BF250" s="403"/>
      <c r="BG250" s="403"/>
      <c r="BH250" s="403"/>
      <c r="BI250" s="403"/>
      <c r="BJ250" s="403"/>
      <c r="BK250" s="403"/>
      <c r="BL250" s="403"/>
      <c r="BM250" s="403"/>
      <c r="BN250" s="403"/>
      <c r="BO250" s="403"/>
      <c r="BP250" s="403"/>
      <c r="BQ250" s="403"/>
      <c r="BR250" s="403"/>
      <c r="BS250" s="403"/>
      <c r="BT250" s="403"/>
      <c r="BU250" s="403"/>
      <c r="BV250" s="403"/>
      <c r="BW250" s="403"/>
      <c r="BX250" s="403"/>
      <c r="BY250" s="403"/>
      <c r="BZ250" s="403"/>
      <c r="CA250" s="403"/>
      <c r="CB250" s="403"/>
      <c r="CC250" s="403"/>
      <c r="CD250" s="403"/>
    </row>
    <row r="251" spans="1:82" ht="63" customHeight="1">
      <c r="A251" s="400"/>
      <c r="B251" s="399"/>
      <c r="C251" s="403"/>
      <c r="D251" s="404"/>
      <c r="E251" s="401"/>
      <c r="F251" s="401"/>
      <c r="G251" s="401"/>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3"/>
      <c r="AY251" s="403"/>
      <c r="AZ251" s="403"/>
      <c r="BA251" s="403"/>
      <c r="BB251" s="403"/>
      <c r="BC251" s="403"/>
      <c r="BD251" s="403"/>
      <c r="BE251" s="403"/>
      <c r="BF251" s="403"/>
      <c r="BG251" s="403"/>
      <c r="BH251" s="403"/>
      <c r="BI251" s="403"/>
      <c r="BJ251" s="403"/>
      <c r="BK251" s="403"/>
      <c r="BL251" s="403"/>
      <c r="BM251" s="403"/>
      <c r="BN251" s="403"/>
      <c r="BO251" s="403"/>
      <c r="BP251" s="403"/>
      <c r="BQ251" s="403"/>
      <c r="BR251" s="403"/>
      <c r="BS251" s="403"/>
      <c r="BT251" s="403"/>
      <c r="BU251" s="403"/>
      <c r="BV251" s="403"/>
      <c r="BW251" s="403"/>
      <c r="BX251" s="403"/>
      <c r="BY251" s="403"/>
      <c r="BZ251" s="403"/>
      <c r="CA251" s="403"/>
      <c r="CB251" s="403"/>
      <c r="CC251" s="403"/>
      <c r="CD251" s="403"/>
    </row>
    <row r="252" spans="1:82" ht="63" customHeight="1">
      <c r="A252" s="400"/>
      <c r="B252" s="399"/>
      <c r="C252" s="403"/>
      <c r="D252" s="404"/>
      <c r="E252" s="401"/>
      <c r="F252" s="401"/>
      <c r="G252" s="401"/>
      <c r="H252" s="401"/>
      <c r="I252" s="401"/>
      <c r="J252" s="401"/>
      <c r="K252" s="401"/>
      <c r="L252" s="401"/>
      <c r="M252" s="401"/>
      <c r="N252" s="401"/>
      <c r="O252" s="401"/>
      <c r="P252" s="401"/>
      <c r="Q252" s="401"/>
      <c r="R252" s="401"/>
      <c r="S252" s="401"/>
      <c r="T252" s="401"/>
      <c r="U252" s="401"/>
      <c r="V252" s="401"/>
      <c r="W252" s="401"/>
      <c r="X252" s="401"/>
      <c r="Y252" s="401"/>
      <c r="Z252" s="401"/>
      <c r="AA252" s="401"/>
      <c r="AB252" s="401"/>
      <c r="AC252" s="401"/>
      <c r="AD252" s="401"/>
      <c r="AE252" s="401"/>
      <c r="AF252" s="401"/>
      <c r="AG252" s="401"/>
      <c r="AH252" s="401"/>
      <c r="AI252" s="401"/>
      <c r="AJ252" s="401"/>
      <c r="AK252" s="401"/>
      <c r="AL252" s="401"/>
      <c r="AM252" s="401"/>
      <c r="AN252" s="401"/>
      <c r="AO252" s="401"/>
      <c r="AP252" s="401"/>
      <c r="AQ252" s="401"/>
      <c r="AR252" s="401"/>
      <c r="AS252" s="401"/>
      <c r="AT252" s="401"/>
      <c r="AU252" s="401"/>
      <c r="AV252" s="401"/>
      <c r="AW252" s="401"/>
      <c r="AX252" s="403"/>
      <c r="AY252" s="403"/>
      <c r="AZ252" s="403"/>
      <c r="BA252" s="403"/>
      <c r="BB252" s="403"/>
      <c r="BC252" s="403"/>
      <c r="BD252" s="403"/>
      <c r="BE252" s="403"/>
      <c r="BF252" s="403"/>
      <c r="BG252" s="403"/>
      <c r="BH252" s="403"/>
      <c r="BI252" s="403"/>
      <c r="BJ252" s="403"/>
      <c r="BK252" s="403"/>
      <c r="BL252" s="403"/>
      <c r="BM252" s="403"/>
      <c r="BN252" s="403"/>
      <c r="BO252" s="403"/>
      <c r="BP252" s="403"/>
      <c r="BQ252" s="403"/>
      <c r="BR252" s="403"/>
      <c r="BS252" s="403"/>
      <c r="BT252" s="403"/>
      <c r="BU252" s="403"/>
      <c r="BV252" s="403"/>
      <c r="BW252" s="403"/>
      <c r="BX252" s="403"/>
      <c r="BY252" s="403"/>
      <c r="BZ252" s="403"/>
      <c r="CA252" s="403"/>
      <c r="CB252" s="403"/>
      <c r="CC252" s="403"/>
      <c r="CD252" s="403"/>
    </row>
    <row r="253" spans="1:82" ht="63" customHeight="1">
      <c r="A253" s="400"/>
      <c r="B253" s="399"/>
      <c r="C253" s="403"/>
      <c r="D253" s="404"/>
      <c r="E253" s="401"/>
      <c r="F253" s="401"/>
      <c r="G253" s="401"/>
      <c r="H253" s="401"/>
      <c r="I253" s="401"/>
      <c r="J253" s="401"/>
      <c r="K253" s="401"/>
      <c r="L253" s="401"/>
      <c r="M253" s="401"/>
      <c r="N253" s="401"/>
      <c r="O253" s="401"/>
      <c r="P253" s="401"/>
      <c r="Q253" s="401"/>
      <c r="R253" s="401"/>
      <c r="S253" s="401"/>
      <c r="T253" s="401"/>
      <c r="U253" s="401"/>
      <c r="V253" s="401"/>
      <c r="W253" s="401"/>
      <c r="X253" s="401"/>
      <c r="Y253" s="401"/>
      <c r="Z253" s="401"/>
      <c r="AA253" s="401"/>
      <c r="AB253" s="401"/>
      <c r="AC253" s="401"/>
      <c r="AD253" s="401"/>
      <c r="AE253" s="401"/>
      <c r="AF253" s="401"/>
      <c r="AG253" s="401"/>
      <c r="AH253" s="401"/>
      <c r="AI253" s="401"/>
      <c r="AJ253" s="401"/>
      <c r="AK253" s="401"/>
      <c r="AL253" s="401"/>
      <c r="AM253" s="401"/>
      <c r="AN253" s="401"/>
      <c r="AO253" s="401"/>
      <c r="AP253" s="401"/>
      <c r="AQ253" s="401"/>
      <c r="AR253" s="401"/>
      <c r="AS253" s="401"/>
      <c r="AT253" s="401"/>
      <c r="AU253" s="401"/>
      <c r="AV253" s="401"/>
      <c r="AW253" s="401"/>
      <c r="AX253" s="403"/>
      <c r="AY253" s="403"/>
      <c r="AZ253" s="403"/>
      <c r="BA253" s="403"/>
      <c r="BB253" s="403"/>
      <c r="BC253" s="403"/>
      <c r="BD253" s="403"/>
      <c r="BE253" s="403"/>
      <c r="BF253" s="403"/>
      <c r="BG253" s="403"/>
      <c r="BH253" s="403"/>
      <c r="BI253" s="403"/>
      <c r="BJ253" s="403"/>
      <c r="BK253" s="403"/>
      <c r="BL253" s="403"/>
      <c r="BM253" s="403"/>
      <c r="BN253" s="403"/>
      <c r="BO253" s="403"/>
      <c r="BP253" s="403"/>
      <c r="BQ253" s="403"/>
      <c r="BR253" s="403"/>
      <c r="BS253" s="403"/>
      <c r="BT253" s="403"/>
      <c r="BU253" s="403"/>
      <c r="BV253" s="403"/>
      <c r="BW253" s="403"/>
      <c r="BX253" s="403"/>
      <c r="BY253" s="403"/>
      <c r="BZ253" s="403"/>
      <c r="CA253" s="403"/>
      <c r="CB253" s="403"/>
      <c r="CC253" s="403"/>
      <c r="CD253" s="403"/>
    </row>
    <row r="254" spans="1:82" ht="63" customHeight="1">
      <c r="A254" s="400"/>
      <c r="B254" s="399"/>
      <c r="C254" s="403"/>
      <c r="D254" s="404"/>
      <c r="E254" s="401"/>
      <c r="F254" s="401"/>
      <c r="G254" s="401"/>
      <c r="H254" s="401"/>
      <c r="I254" s="401"/>
      <c r="J254" s="401"/>
      <c r="K254" s="401"/>
      <c r="L254" s="401"/>
      <c r="M254" s="401"/>
      <c r="N254" s="401"/>
      <c r="O254" s="401"/>
      <c r="P254" s="401"/>
      <c r="Q254" s="401"/>
      <c r="R254" s="401"/>
      <c r="S254" s="401"/>
      <c r="T254" s="401"/>
      <c r="U254" s="401"/>
      <c r="V254" s="401"/>
      <c r="W254" s="401"/>
      <c r="X254" s="401"/>
      <c r="Y254" s="401"/>
      <c r="Z254" s="401"/>
      <c r="AA254" s="401"/>
      <c r="AB254" s="401"/>
      <c r="AC254" s="401"/>
      <c r="AD254" s="401"/>
      <c r="AE254" s="401"/>
      <c r="AF254" s="401"/>
      <c r="AG254" s="401"/>
      <c r="AH254" s="401"/>
      <c r="AI254" s="401"/>
      <c r="AJ254" s="401"/>
      <c r="AK254" s="401"/>
      <c r="AL254" s="401"/>
      <c r="AM254" s="401"/>
      <c r="AN254" s="401"/>
      <c r="AO254" s="401"/>
      <c r="AP254" s="401"/>
      <c r="AQ254" s="401"/>
      <c r="AR254" s="401"/>
      <c r="AS254" s="401"/>
      <c r="AT254" s="401"/>
      <c r="AU254" s="401"/>
      <c r="AV254" s="401"/>
      <c r="AW254" s="401"/>
      <c r="AX254" s="403"/>
      <c r="AY254" s="403"/>
      <c r="AZ254" s="403"/>
      <c r="BA254" s="403"/>
      <c r="BB254" s="403"/>
      <c r="BC254" s="403"/>
      <c r="BD254" s="403"/>
      <c r="BE254" s="403"/>
      <c r="BF254" s="403"/>
      <c r="BG254" s="403"/>
      <c r="BH254" s="403"/>
      <c r="BI254" s="403"/>
      <c r="BJ254" s="403"/>
      <c r="BK254" s="403"/>
      <c r="BL254" s="403"/>
      <c r="BM254" s="403"/>
      <c r="BN254" s="403"/>
      <c r="BO254" s="403"/>
      <c r="BP254" s="403"/>
      <c r="BQ254" s="403"/>
      <c r="BR254" s="403"/>
      <c r="BS254" s="403"/>
      <c r="BT254" s="403"/>
      <c r="BU254" s="403"/>
      <c r="BV254" s="403"/>
      <c r="BW254" s="403"/>
      <c r="BX254" s="403"/>
      <c r="BY254" s="403"/>
      <c r="BZ254" s="403"/>
      <c r="CA254" s="403"/>
      <c r="CB254" s="403"/>
      <c r="CC254" s="403"/>
      <c r="CD254" s="403"/>
    </row>
    <row r="255" spans="1:82" ht="63" customHeight="1">
      <c r="A255" s="400"/>
      <c r="B255" s="399"/>
      <c r="C255" s="403"/>
      <c r="D255" s="404"/>
      <c r="E255" s="401"/>
      <c r="F255" s="401"/>
      <c r="G255" s="401"/>
      <c r="H255" s="401"/>
      <c r="I255" s="401"/>
      <c r="J255" s="401"/>
      <c r="K255" s="401"/>
      <c r="L255" s="401"/>
      <c r="M255" s="401"/>
      <c r="N255" s="401"/>
      <c r="O255" s="401"/>
      <c r="P255" s="401"/>
      <c r="Q255" s="401"/>
      <c r="R255" s="401"/>
      <c r="S255" s="401"/>
      <c r="T255" s="401"/>
      <c r="U255" s="401"/>
      <c r="V255" s="401"/>
      <c r="W255" s="401"/>
      <c r="X255" s="401"/>
      <c r="Y255" s="401"/>
      <c r="Z255" s="401"/>
      <c r="AA255" s="401"/>
      <c r="AB255" s="401"/>
      <c r="AC255" s="401"/>
      <c r="AD255" s="401"/>
      <c r="AE255" s="401"/>
      <c r="AF255" s="401"/>
      <c r="AG255" s="401"/>
      <c r="AH255" s="401"/>
      <c r="AI255" s="401"/>
      <c r="AJ255" s="401"/>
      <c r="AK255" s="401"/>
      <c r="AL255" s="401"/>
      <c r="AM255" s="401"/>
      <c r="AN255" s="401"/>
      <c r="AO255" s="401"/>
      <c r="AP255" s="401"/>
      <c r="AQ255" s="401"/>
      <c r="AR255" s="401"/>
      <c r="AS255" s="401"/>
      <c r="AT255" s="401"/>
      <c r="AU255" s="401"/>
      <c r="AV255" s="401"/>
      <c r="AW255" s="401"/>
      <c r="AX255" s="403"/>
      <c r="AY255" s="403"/>
      <c r="AZ255" s="403"/>
      <c r="BA255" s="403"/>
      <c r="BB255" s="403"/>
      <c r="BC255" s="403"/>
      <c r="BD255" s="403"/>
      <c r="BE255" s="403"/>
      <c r="BF255" s="403"/>
      <c r="BG255" s="403"/>
      <c r="BH255" s="403"/>
      <c r="BI255" s="403"/>
      <c r="BJ255" s="403"/>
      <c r="BK255" s="403"/>
      <c r="BL255" s="403"/>
      <c r="BM255" s="403"/>
      <c r="BN255" s="403"/>
      <c r="BO255" s="403"/>
      <c r="BP255" s="403"/>
      <c r="BQ255" s="403"/>
      <c r="BR255" s="403"/>
      <c r="BS255" s="403"/>
      <c r="BT255" s="403"/>
      <c r="BU255" s="403"/>
      <c r="BV255" s="403"/>
      <c r="BW255" s="403"/>
      <c r="BX255" s="403"/>
      <c r="BY255" s="403"/>
      <c r="BZ255" s="403"/>
      <c r="CA255" s="403"/>
      <c r="CB255" s="403"/>
      <c r="CC255" s="403"/>
      <c r="CD255" s="403"/>
    </row>
    <row r="256" spans="1:82" ht="63" customHeight="1">
      <c r="A256" s="400"/>
      <c r="B256" s="399"/>
      <c r="C256" s="403"/>
      <c r="D256" s="404"/>
      <c r="E256" s="401"/>
      <c r="F256" s="401"/>
      <c r="G256" s="401"/>
      <c r="H256" s="401"/>
      <c r="I256" s="401"/>
      <c r="J256" s="401"/>
      <c r="K256" s="401"/>
      <c r="L256" s="401"/>
      <c r="M256" s="401"/>
      <c r="N256" s="401"/>
      <c r="O256" s="401"/>
      <c r="P256" s="401"/>
      <c r="Q256" s="401"/>
      <c r="R256" s="401"/>
      <c r="S256" s="401"/>
      <c r="T256" s="401"/>
      <c r="U256" s="401"/>
      <c r="V256" s="401"/>
      <c r="W256" s="401"/>
      <c r="X256" s="401"/>
      <c r="Y256" s="401"/>
      <c r="Z256" s="401"/>
      <c r="AA256" s="401"/>
      <c r="AB256" s="401"/>
      <c r="AC256" s="401"/>
      <c r="AD256" s="401"/>
      <c r="AE256" s="401"/>
      <c r="AF256" s="401"/>
      <c r="AG256" s="401"/>
      <c r="AH256" s="401"/>
      <c r="AI256" s="401"/>
      <c r="AJ256" s="401"/>
      <c r="AK256" s="401"/>
      <c r="AL256" s="401"/>
      <c r="AM256" s="401"/>
      <c r="AN256" s="401"/>
      <c r="AO256" s="401"/>
      <c r="AP256" s="401"/>
      <c r="AQ256" s="401"/>
      <c r="AR256" s="401"/>
      <c r="AS256" s="401"/>
      <c r="AT256" s="401"/>
      <c r="AU256" s="401"/>
      <c r="AV256" s="401"/>
      <c r="AW256" s="401"/>
      <c r="AX256" s="403"/>
      <c r="AY256" s="403"/>
      <c r="AZ256" s="403"/>
      <c r="BA256" s="403"/>
      <c r="BB256" s="403"/>
      <c r="BC256" s="403"/>
      <c r="BD256" s="403"/>
      <c r="BE256" s="403"/>
      <c r="BF256" s="403"/>
      <c r="BG256" s="403"/>
      <c r="BH256" s="403"/>
      <c r="BI256" s="403"/>
      <c r="BJ256" s="403"/>
      <c r="BK256" s="403"/>
      <c r="BL256" s="403"/>
      <c r="BM256" s="403"/>
      <c r="BN256" s="403"/>
      <c r="BO256" s="403"/>
      <c r="BP256" s="403"/>
      <c r="BQ256" s="403"/>
      <c r="BR256" s="403"/>
      <c r="BS256" s="403"/>
      <c r="BT256" s="403"/>
      <c r="BU256" s="403"/>
      <c r="BV256" s="403"/>
      <c r="BW256" s="403"/>
      <c r="BX256" s="403"/>
      <c r="BY256" s="403"/>
      <c r="BZ256" s="403"/>
      <c r="CA256" s="403"/>
      <c r="CB256" s="403"/>
      <c r="CC256" s="403"/>
      <c r="CD256" s="403"/>
    </row>
    <row r="257" spans="1:82" ht="63" customHeight="1">
      <c r="A257" s="400"/>
      <c r="B257" s="399"/>
      <c r="C257" s="403"/>
      <c r="D257" s="404"/>
      <c r="E257" s="401"/>
      <c r="F257" s="401"/>
      <c r="G257" s="401"/>
      <c r="H257" s="401"/>
      <c r="I257" s="401"/>
      <c r="J257" s="401"/>
      <c r="K257" s="401"/>
      <c r="L257" s="401"/>
      <c r="M257" s="401"/>
      <c r="N257" s="401"/>
      <c r="O257" s="401"/>
      <c r="P257" s="401"/>
      <c r="Q257" s="401"/>
      <c r="R257" s="401"/>
      <c r="S257" s="401"/>
      <c r="T257" s="401"/>
      <c r="U257" s="401"/>
      <c r="V257" s="401"/>
      <c r="W257" s="401"/>
      <c r="X257" s="401"/>
      <c r="Y257" s="401"/>
      <c r="Z257" s="401"/>
      <c r="AA257" s="401"/>
      <c r="AB257" s="401"/>
      <c r="AC257" s="401"/>
      <c r="AD257" s="401"/>
      <c r="AE257" s="401"/>
      <c r="AF257" s="401"/>
      <c r="AG257" s="401"/>
      <c r="AH257" s="401"/>
      <c r="AI257" s="401"/>
      <c r="AJ257" s="401"/>
      <c r="AK257" s="401"/>
      <c r="AL257" s="401"/>
      <c r="AM257" s="401"/>
      <c r="AN257" s="401"/>
      <c r="AO257" s="401"/>
      <c r="AP257" s="401"/>
      <c r="AQ257" s="401"/>
      <c r="AR257" s="401"/>
      <c r="AS257" s="401"/>
      <c r="AT257" s="401"/>
      <c r="AU257" s="401"/>
      <c r="AV257" s="401"/>
      <c r="AW257" s="401"/>
      <c r="AX257" s="403"/>
      <c r="AY257" s="403"/>
      <c r="AZ257" s="403"/>
      <c r="BA257" s="403"/>
      <c r="BB257" s="403"/>
      <c r="BC257" s="403"/>
      <c r="BD257" s="403"/>
      <c r="BE257" s="403"/>
      <c r="BF257" s="403"/>
      <c r="BG257" s="403"/>
      <c r="BH257" s="403"/>
      <c r="BI257" s="403"/>
      <c r="BJ257" s="403"/>
      <c r="BK257" s="403"/>
      <c r="BL257" s="403"/>
      <c r="BM257" s="403"/>
      <c r="BN257" s="403"/>
      <c r="BO257" s="403"/>
      <c r="BP257" s="403"/>
      <c r="BQ257" s="403"/>
      <c r="BR257" s="403"/>
      <c r="BS257" s="403"/>
      <c r="BT257" s="403"/>
      <c r="BU257" s="403"/>
      <c r="BV257" s="403"/>
      <c r="BW257" s="403"/>
      <c r="BX257" s="403"/>
      <c r="BY257" s="403"/>
      <c r="BZ257" s="403"/>
      <c r="CA257" s="403"/>
      <c r="CB257" s="403"/>
      <c r="CC257" s="403"/>
      <c r="CD257" s="403"/>
    </row>
    <row r="258" spans="1:82" ht="63" customHeight="1">
      <c r="A258" s="400"/>
      <c r="B258" s="399"/>
      <c r="C258" s="403"/>
      <c r="D258" s="404"/>
      <c r="E258" s="401"/>
      <c r="F258" s="401"/>
      <c r="G258" s="401"/>
      <c r="H258" s="401"/>
      <c r="I258" s="401"/>
      <c r="J258" s="401"/>
      <c r="K258" s="401"/>
      <c r="L258" s="401"/>
      <c r="M258" s="401"/>
      <c r="N258" s="401"/>
      <c r="O258" s="401"/>
      <c r="P258" s="401"/>
      <c r="Q258" s="401"/>
      <c r="R258" s="401"/>
      <c r="S258" s="401"/>
      <c r="T258" s="401"/>
      <c r="U258" s="401"/>
      <c r="V258" s="401"/>
      <c r="W258" s="401"/>
      <c r="X258" s="401"/>
      <c r="Y258" s="401"/>
      <c r="Z258" s="401"/>
      <c r="AA258" s="401"/>
      <c r="AB258" s="401"/>
      <c r="AC258" s="401"/>
      <c r="AD258" s="401"/>
      <c r="AE258" s="401"/>
      <c r="AF258" s="401"/>
      <c r="AG258" s="401"/>
      <c r="AH258" s="401"/>
      <c r="AI258" s="401"/>
      <c r="AJ258" s="401"/>
      <c r="AK258" s="401"/>
      <c r="AL258" s="401"/>
      <c r="AM258" s="401"/>
      <c r="AN258" s="401"/>
      <c r="AO258" s="401"/>
      <c r="AP258" s="401"/>
      <c r="AQ258" s="401"/>
      <c r="AR258" s="401"/>
      <c r="AS258" s="401"/>
      <c r="AT258" s="401"/>
      <c r="AU258" s="401"/>
      <c r="AV258" s="401"/>
      <c r="AW258" s="401"/>
      <c r="AX258" s="403"/>
      <c r="AY258" s="403"/>
      <c r="AZ258" s="403"/>
      <c r="BA258" s="403"/>
      <c r="BB258" s="403"/>
      <c r="BC258" s="403"/>
      <c r="BD258" s="403"/>
      <c r="BE258" s="403"/>
      <c r="BF258" s="403"/>
      <c r="BG258" s="403"/>
      <c r="BH258" s="403"/>
      <c r="BI258" s="403"/>
      <c r="BJ258" s="403"/>
      <c r="BK258" s="403"/>
      <c r="BL258" s="403"/>
      <c r="BM258" s="403"/>
      <c r="BN258" s="403"/>
      <c r="BO258" s="403"/>
      <c r="BP258" s="403"/>
      <c r="BQ258" s="403"/>
      <c r="BR258" s="403"/>
      <c r="BS258" s="403"/>
      <c r="BT258" s="403"/>
      <c r="BU258" s="403"/>
      <c r="BV258" s="403"/>
      <c r="BW258" s="403"/>
      <c r="BX258" s="403"/>
      <c r="BY258" s="403"/>
      <c r="BZ258" s="403"/>
      <c r="CA258" s="403"/>
      <c r="CB258" s="403"/>
      <c r="CC258" s="403"/>
      <c r="CD258" s="403"/>
    </row>
    <row r="259" spans="1:82" ht="63" customHeight="1">
      <c r="A259" s="400"/>
      <c r="B259" s="399"/>
      <c r="C259" s="403"/>
      <c r="D259" s="404"/>
      <c r="E259" s="401"/>
      <c r="F259" s="401"/>
      <c r="G259" s="401"/>
      <c r="H259" s="401"/>
      <c r="I259" s="401"/>
      <c r="J259" s="401"/>
      <c r="K259" s="401"/>
      <c r="L259" s="401"/>
      <c r="M259" s="401"/>
      <c r="N259" s="401"/>
      <c r="O259" s="401"/>
      <c r="P259" s="401"/>
      <c r="Q259" s="401"/>
      <c r="R259" s="401"/>
      <c r="S259" s="401"/>
      <c r="T259" s="401"/>
      <c r="U259" s="401"/>
      <c r="V259" s="401"/>
      <c r="W259" s="401"/>
      <c r="X259" s="401"/>
      <c r="Y259" s="401"/>
      <c r="Z259" s="401"/>
      <c r="AA259" s="401"/>
      <c r="AB259" s="401"/>
      <c r="AC259" s="401"/>
      <c r="AD259" s="401"/>
      <c r="AE259" s="401"/>
      <c r="AF259" s="401"/>
      <c r="AG259" s="401"/>
      <c r="AH259" s="401"/>
      <c r="AI259" s="401"/>
      <c r="AJ259" s="401"/>
      <c r="AK259" s="401"/>
      <c r="AL259" s="401"/>
      <c r="AM259" s="401"/>
      <c r="AN259" s="401"/>
      <c r="AO259" s="401"/>
      <c r="AP259" s="401"/>
      <c r="AQ259" s="401"/>
      <c r="AR259" s="401"/>
      <c r="AS259" s="401"/>
      <c r="AT259" s="401"/>
      <c r="AU259" s="401"/>
      <c r="AV259" s="401"/>
      <c r="AW259" s="401"/>
      <c r="AX259" s="403"/>
      <c r="AY259" s="403"/>
      <c r="AZ259" s="403"/>
      <c r="BA259" s="403"/>
      <c r="BB259" s="403"/>
      <c r="BC259" s="403"/>
      <c r="BD259" s="403"/>
      <c r="BE259" s="403"/>
      <c r="BF259" s="403"/>
      <c r="BG259" s="403"/>
      <c r="BH259" s="403"/>
      <c r="BI259" s="403"/>
      <c r="BJ259" s="403"/>
      <c r="BK259" s="403"/>
      <c r="BL259" s="403"/>
      <c r="BM259" s="403"/>
      <c r="BN259" s="403"/>
      <c r="BO259" s="403"/>
      <c r="BP259" s="403"/>
      <c r="BQ259" s="403"/>
      <c r="BR259" s="403"/>
      <c r="BS259" s="403"/>
      <c r="BT259" s="403"/>
      <c r="BU259" s="403"/>
      <c r="BV259" s="403"/>
      <c r="BW259" s="403"/>
      <c r="BX259" s="403"/>
      <c r="BY259" s="403"/>
      <c r="BZ259" s="403"/>
      <c r="CA259" s="403"/>
      <c r="CB259" s="403"/>
      <c r="CC259" s="403"/>
      <c r="CD259" s="403"/>
    </row>
    <row r="260" spans="1:82" ht="63" customHeight="1">
      <c r="A260" s="400"/>
      <c r="B260" s="399"/>
      <c r="C260" s="403"/>
      <c r="D260" s="404"/>
      <c r="E260" s="401"/>
      <c r="F260" s="401"/>
      <c r="G260" s="401"/>
      <c r="H260" s="401"/>
      <c r="I260" s="401"/>
      <c r="J260" s="401"/>
      <c r="K260" s="401"/>
      <c r="L260" s="401"/>
      <c r="M260" s="401"/>
      <c r="N260" s="401"/>
      <c r="O260" s="401"/>
      <c r="P260" s="401"/>
      <c r="Q260" s="401"/>
      <c r="R260" s="401"/>
      <c r="S260" s="401"/>
      <c r="T260" s="401"/>
      <c r="U260" s="401"/>
      <c r="V260" s="401"/>
      <c r="W260" s="401"/>
      <c r="X260" s="401"/>
      <c r="Y260" s="401"/>
      <c r="Z260" s="401"/>
      <c r="AA260" s="401"/>
      <c r="AB260" s="401"/>
      <c r="AC260" s="401"/>
      <c r="AD260" s="401"/>
      <c r="AE260" s="401"/>
      <c r="AF260" s="401"/>
      <c r="AG260" s="401"/>
      <c r="AH260" s="401"/>
      <c r="AI260" s="401"/>
      <c r="AJ260" s="401"/>
      <c r="AK260" s="401"/>
      <c r="AL260" s="401"/>
      <c r="AM260" s="401"/>
      <c r="AN260" s="401"/>
      <c r="AO260" s="401"/>
      <c r="AP260" s="401"/>
      <c r="AQ260" s="401"/>
      <c r="AR260" s="401"/>
      <c r="AS260" s="401"/>
      <c r="AT260" s="401"/>
      <c r="AU260" s="401"/>
      <c r="AV260" s="401"/>
      <c r="AW260" s="401"/>
      <c r="AX260" s="403"/>
      <c r="AY260" s="403"/>
      <c r="AZ260" s="403"/>
      <c r="BA260" s="403"/>
      <c r="BB260" s="403"/>
      <c r="BC260" s="403"/>
      <c r="BD260" s="403"/>
      <c r="BE260" s="403"/>
      <c r="BF260" s="403"/>
      <c r="BG260" s="403"/>
      <c r="BH260" s="403"/>
      <c r="BI260" s="403"/>
      <c r="BJ260" s="403"/>
      <c r="BK260" s="403"/>
      <c r="BL260" s="403"/>
      <c r="BM260" s="403"/>
      <c r="BN260" s="403"/>
      <c r="BO260" s="403"/>
      <c r="BP260" s="403"/>
      <c r="BQ260" s="403"/>
      <c r="BR260" s="403"/>
      <c r="BS260" s="403"/>
      <c r="BT260" s="403"/>
      <c r="BU260" s="403"/>
      <c r="BV260" s="403"/>
      <c r="BW260" s="403"/>
      <c r="BX260" s="403"/>
      <c r="BY260" s="403"/>
      <c r="BZ260" s="403"/>
      <c r="CA260" s="403"/>
      <c r="CB260" s="403"/>
      <c r="CC260" s="403"/>
      <c r="CD260" s="403"/>
    </row>
    <row r="261" spans="1:82" ht="63" customHeight="1">
      <c r="A261" s="400"/>
      <c r="B261" s="399"/>
      <c r="C261" s="403"/>
      <c r="D261" s="404"/>
      <c r="E261" s="401"/>
      <c r="F261" s="401"/>
      <c r="G261" s="401"/>
      <c r="H261" s="401"/>
      <c r="I261" s="401"/>
      <c r="J261" s="401"/>
      <c r="K261" s="401"/>
      <c r="L261" s="401"/>
      <c r="M261" s="401"/>
      <c r="N261" s="401"/>
      <c r="O261" s="401"/>
      <c r="P261" s="401"/>
      <c r="Q261" s="401"/>
      <c r="R261" s="401"/>
      <c r="S261" s="401"/>
      <c r="T261" s="401"/>
      <c r="U261" s="401"/>
      <c r="V261" s="401"/>
      <c r="W261" s="401"/>
      <c r="X261" s="401"/>
      <c r="Y261" s="401"/>
      <c r="Z261" s="401"/>
      <c r="AA261" s="401"/>
      <c r="AB261" s="401"/>
      <c r="AC261" s="401"/>
      <c r="AD261" s="401"/>
      <c r="AE261" s="401"/>
      <c r="AF261" s="401"/>
      <c r="AG261" s="401"/>
      <c r="AH261" s="401"/>
      <c r="AI261" s="401"/>
      <c r="AJ261" s="401"/>
      <c r="AK261" s="401"/>
      <c r="AL261" s="401"/>
      <c r="AM261" s="401"/>
      <c r="AN261" s="401"/>
      <c r="AO261" s="401"/>
      <c r="AP261" s="401"/>
      <c r="AQ261" s="401"/>
      <c r="AR261" s="401"/>
      <c r="AS261" s="401"/>
      <c r="AT261" s="401"/>
      <c r="AU261" s="401"/>
      <c r="AV261" s="401"/>
      <c r="AW261" s="401"/>
      <c r="AX261" s="403"/>
      <c r="AY261" s="403"/>
      <c r="AZ261" s="403"/>
      <c r="BA261" s="403"/>
      <c r="BB261" s="403"/>
      <c r="BC261" s="403"/>
      <c r="BD261" s="403"/>
      <c r="BE261" s="403"/>
      <c r="BF261" s="403"/>
      <c r="BG261" s="403"/>
      <c r="BH261" s="403"/>
      <c r="BI261" s="403"/>
      <c r="BJ261" s="403"/>
      <c r="BK261" s="403"/>
      <c r="BL261" s="403"/>
      <c r="BM261" s="403"/>
      <c r="BN261" s="403"/>
      <c r="BO261" s="403"/>
      <c r="BP261" s="403"/>
      <c r="BQ261" s="403"/>
      <c r="BR261" s="403"/>
      <c r="BS261" s="403"/>
      <c r="BT261" s="403"/>
      <c r="BU261" s="403"/>
      <c r="BV261" s="403"/>
      <c r="BW261" s="403"/>
      <c r="BX261" s="403"/>
      <c r="BY261" s="403"/>
      <c r="BZ261" s="403"/>
      <c r="CA261" s="403"/>
      <c r="CB261" s="403"/>
      <c r="CC261" s="403"/>
      <c r="CD261" s="403"/>
    </row>
    <row r="262" spans="1:82" ht="63" customHeight="1">
      <c r="A262" s="400"/>
      <c r="B262" s="399"/>
      <c r="C262" s="403"/>
      <c r="D262" s="404"/>
      <c r="E262" s="401"/>
      <c r="F262" s="401"/>
      <c r="G262" s="401"/>
      <c r="H262" s="401"/>
      <c r="I262" s="401"/>
      <c r="J262" s="401"/>
      <c r="K262" s="401"/>
      <c r="L262" s="401"/>
      <c r="M262" s="401"/>
      <c r="N262" s="401"/>
      <c r="O262" s="401"/>
      <c r="P262" s="401"/>
      <c r="Q262" s="401"/>
      <c r="R262" s="401"/>
      <c r="S262" s="401"/>
      <c r="T262" s="401"/>
      <c r="U262" s="401"/>
      <c r="V262" s="401"/>
      <c r="W262" s="401"/>
      <c r="X262" s="401"/>
      <c r="Y262" s="401"/>
      <c r="Z262" s="401"/>
      <c r="AA262" s="401"/>
      <c r="AB262" s="401"/>
      <c r="AC262" s="401"/>
      <c r="AD262" s="401"/>
      <c r="AE262" s="401"/>
      <c r="AF262" s="401"/>
      <c r="AG262" s="401"/>
      <c r="AH262" s="401"/>
      <c r="AI262" s="401"/>
      <c r="AJ262" s="401"/>
      <c r="AK262" s="401"/>
      <c r="AL262" s="401"/>
      <c r="AM262" s="401"/>
      <c r="AN262" s="401"/>
      <c r="AO262" s="401"/>
      <c r="AP262" s="401"/>
      <c r="AQ262" s="401"/>
      <c r="AR262" s="401"/>
      <c r="AS262" s="401"/>
      <c r="AT262" s="401"/>
      <c r="AU262" s="401"/>
      <c r="AV262" s="401"/>
      <c r="AW262" s="401"/>
      <c r="AX262" s="403"/>
      <c r="AY262" s="403"/>
      <c r="AZ262" s="403"/>
      <c r="BA262" s="403"/>
      <c r="BB262" s="403"/>
      <c r="BC262" s="403"/>
      <c r="BD262" s="403"/>
      <c r="BE262" s="403"/>
      <c r="BF262" s="403"/>
      <c r="BG262" s="403"/>
      <c r="BH262" s="403"/>
      <c r="BI262" s="403"/>
      <c r="BJ262" s="403"/>
      <c r="BK262" s="403"/>
      <c r="BL262" s="403"/>
      <c r="BM262" s="403"/>
      <c r="BN262" s="403"/>
      <c r="BO262" s="403"/>
      <c r="BP262" s="403"/>
      <c r="BQ262" s="403"/>
      <c r="BR262" s="403"/>
      <c r="BS262" s="403"/>
      <c r="BT262" s="403"/>
      <c r="BU262" s="403"/>
      <c r="BV262" s="403"/>
      <c r="BW262" s="403"/>
      <c r="BX262" s="403"/>
      <c r="BY262" s="403"/>
      <c r="BZ262" s="403"/>
      <c r="CA262" s="403"/>
      <c r="CB262" s="403"/>
      <c r="CC262" s="403"/>
      <c r="CD262" s="403"/>
    </row>
    <row r="263" spans="1:82" ht="63" customHeight="1">
      <c r="A263" s="400"/>
      <c r="B263" s="399"/>
      <c r="C263" s="403"/>
      <c r="D263" s="404"/>
      <c r="E263" s="401"/>
      <c r="F263" s="401"/>
      <c r="G263" s="401"/>
      <c r="H263" s="401"/>
      <c r="I263" s="401"/>
      <c r="J263" s="401"/>
      <c r="K263" s="401"/>
      <c r="L263" s="401"/>
      <c r="M263" s="401"/>
      <c r="N263" s="401"/>
      <c r="O263" s="401"/>
      <c r="P263" s="401"/>
      <c r="Q263" s="401"/>
      <c r="R263" s="401"/>
      <c r="S263" s="401"/>
      <c r="T263" s="401"/>
      <c r="U263" s="401"/>
      <c r="V263" s="401"/>
      <c r="W263" s="401"/>
      <c r="X263" s="401"/>
      <c r="Y263" s="401"/>
      <c r="Z263" s="401"/>
      <c r="AA263" s="401"/>
      <c r="AB263" s="401"/>
      <c r="AC263" s="401"/>
      <c r="AD263" s="401"/>
      <c r="AE263" s="401"/>
      <c r="AF263" s="401"/>
      <c r="AG263" s="401"/>
      <c r="AH263" s="401"/>
      <c r="AI263" s="401"/>
      <c r="AJ263" s="401"/>
      <c r="AK263" s="401"/>
      <c r="AL263" s="401"/>
      <c r="AM263" s="401"/>
      <c r="AN263" s="401"/>
      <c r="AO263" s="401"/>
      <c r="AP263" s="401"/>
      <c r="AQ263" s="401"/>
      <c r="AR263" s="401"/>
      <c r="AS263" s="401"/>
      <c r="AT263" s="401"/>
      <c r="AU263" s="401"/>
      <c r="AV263" s="401"/>
      <c r="AW263" s="401"/>
      <c r="AX263" s="403"/>
      <c r="AY263" s="403"/>
      <c r="AZ263" s="403"/>
      <c r="BA263" s="403"/>
      <c r="BB263" s="403"/>
      <c r="BC263" s="403"/>
      <c r="BD263" s="403"/>
      <c r="BE263" s="403"/>
      <c r="BF263" s="403"/>
      <c r="BG263" s="403"/>
      <c r="BH263" s="403"/>
      <c r="BI263" s="403"/>
      <c r="BJ263" s="403"/>
      <c r="BK263" s="403"/>
      <c r="BL263" s="403"/>
      <c r="BM263" s="403"/>
      <c r="BN263" s="403"/>
      <c r="BO263" s="403"/>
      <c r="BP263" s="403"/>
      <c r="BQ263" s="403"/>
      <c r="BR263" s="403"/>
      <c r="BS263" s="403"/>
      <c r="BT263" s="403"/>
      <c r="BU263" s="403"/>
      <c r="BV263" s="403"/>
      <c r="BW263" s="403"/>
      <c r="BX263" s="403"/>
      <c r="BY263" s="403"/>
      <c r="BZ263" s="403"/>
      <c r="CA263" s="403"/>
      <c r="CB263" s="403"/>
      <c r="CC263" s="403"/>
      <c r="CD263" s="403"/>
    </row>
    <row r="264" spans="1:82" ht="63" customHeight="1">
      <c r="A264" s="400"/>
      <c r="B264" s="399"/>
      <c r="C264" s="403"/>
      <c r="D264" s="404"/>
      <c r="E264" s="401"/>
      <c r="F264" s="401"/>
      <c r="G264" s="401"/>
      <c r="H264" s="401"/>
      <c r="I264" s="401"/>
      <c r="J264" s="401"/>
      <c r="K264" s="401"/>
      <c r="L264" s="401"/>
      <c r="M264" s="401"/>
      <c r="N264" s="401"/>
      <c r="O264" s="401"/>
      <c r="P264" s="401"/>
      <c r="Q264" s="401"/>
      <c r="R264" s="401"/>
      <c r="S264" s="401"/>
      <c r="T264" s="401"/>
      <c r="U264" s="401"/>
      <c r="V264" s="401"/>
      <c r="W264" s="401"/>
      <c r="X264" s="401"/>
      <c r="Y264" s="401"/>
      <c r="Z264" s="401"/>
      <c r="AA264" s="401"/>
      <c r="AB264" s="401"/>
      <c r="AC264" s="401"/>
      <c r="AD264" s="401"/>
      <c r="AE264" s="401"/>
      <c r="AF264" s="401"/>
      <c r="AG264" s="401"/>
      <c r="AH264" s="401"/>
      <c r="AI264" s="401"/>
      <c r="AJ264" s="401"/>
      <c r="AK264" s="401"/>
      <c r="AL264" s="401"/>
      <c r="AM264" s="401"/>
      <c r="AN264" s="401"/>
      <c r="AO264" s="401"/>
      <c r="AP264" s="401"/>
      <c r="AQ264" s="401"/>
      <c r="AR264" s="401"/>
      <c r="AS264" s="401"/>
      <c r="AT264" s="401"/>
      <c r="AU264" s="401"/>
      <c r="AV264" s="401"/>
      <c r="AW264" s="401"/>
      <c r="AX264" s="403"/>
      <c r="AY264" s="403"/>
      <c r="AZ264" s="403"/>
      <c r="BA264" s="403"/>
      <c r="BB264" s="403"/>
      <c r="BC264" s="403"/>
      <c r="BD264" s="403"/>
      <c r="BE264" s="403"/>
      <c r="BF264" s="403"/>
      <c r="BG264" s="403"/>
      <c r="BH264" s="403"/>
      <c r="BI264" s="403"/>
      <c r="BJ264" s="403"/>
      <c r="BK264" s="403"/>
      <c r="BL264" s="403"/>
      <c r="BM264" s="403"/>
      <c r="BN264" s="403"/>
      <c r="BO264" s="403"/>
      <c r="BP264" s="403"/>
      <c r="BQ264" s="403"/>
      <c r="BR264" s="403"/>
      <c r="BS264" s="403"/>
      <c r="BT264" s="403"/>
      <c r="BU264" s="403"/>
      <c r="BV264" s="403"/>
      <c r="BW264" s="403"/>
      <c r="BX264" s="403"/>
      <c r="BY264" s="403"/>
      <c r="BZ264" s="403"/>
      <c r="CA264" s="403"/>
      <c r="CB264" s="403"/>
      <c r="CC264" s="403"/>
      <c r="CD264" s="403"/>
    </row>
    <row r="265" spans="1:82" ht="63" customHeight="1">
      <c r="A265" s="400"/>
      <c r="B265" s="399"/>
      <c r="C265" s="403"/>
      <c r="D265" s="404"/>
      <c r="E265" s="401"/>
      <c r="F265" s="401"/>
      <c r="G265" s="401"/>
      <c r="H265" s="401"/>
      <c r="I265" s="401"/>
      <c r="J265" s="401"/>
      <c r="K265" s="401"/>
      <c r="L265" s="401"/>
      <c r="M265" s="401"/>
      <c r="N265" s="401"/>
      <c r="O265" s="401"/>
      <c r="P265" s="401"/>
      <c r="Q265" s="401"/>
      <c r="R265" s="401"/>
      <c r="S265" s="401"/>
      <c r="T265" s="401"/>
      <c r="U265" s="401"/>
      <c r="V265" s="401"/>
      <c r="W265" s="401"/>
      <c r="X265" s="401"/>
      <c r="Y265" s="401"/>
      <c r="Z265" s="401"/>
      <c r="AA265" s="401"/>
      <c r="AB265" s="401"/>
      <c r="AC265" s="401"/>
      <c r="AD265" s="401"/>
      <c r="AE265" s="401"/>
      <c r="AF265" s="401"/>
      <c r="AG265" s="401"/>
      <c r="AH265" s="401"/>
      <c r="AI265" s="401"/>
      <c r="AJ265" s="401"/>
      <c r="AK265" s="401"/>
      <c r="AL265" s="401"/>
      <c r="AM265" s="401"/>
      <c r="AN265" s="401"/>
      <c r="AO265" s="401"/>
      <c r="AP265" s="401"/>
      <c r="AQ265" s="401"/>
      <c r="AR265" s="401"/>
      <c r="AS265" s="401"/>
      <c r="AT265" s="401"/>
      <c r="AU265" s="401"/>
      <c r="AV265" s="401"/>
      <c r="AW265" s="401"/>
      <c r="AX265" s="403"/>
      <c r="AY265" s="403"/>
      <c r="AZ265" s="403"/>
      <c r="BA265" s="403"/>
      <c r="BB265" s="403"/>
      <c r="BC265" s="403"/>
      <c r="BD265" s="403"/>
      <c r="BE265" s="403"/>
      <c r="BF265" s="403"/>
      <c r="BG265" s="403"/>
      <c r="BH265" s="403"/>
      <c r="BI265" s="403"/>
      <c r="BJ265" s="403"/>
      <c r="BK265" s="403"/>
      <c r="BL265" s="403"/>
      <c r="BM265" s="403"/>
      <c r="BN265" s="403"/>
      <c r="BO265" s="403"/>
      <c r="BP265" s="403"/>
      <c r="BQ265" s="403"/>
      <c r="BR265" s="403"/>
      <c r="BS265" s="403"/>
      <c r="BT265" s="403"/>
      <c r="BU265" s="403"/>
      <c r="BV265" s="403"/>
      <c r="BW265" s="403"/>
      <c r="BX265" s="403"/>
      <c r="BY265" s="403"/>
      <c r="BZ265" s="403"/>
      <c r="CA265" s="403"/>
      <c r="CB265" s="403"/>
      <c r="CC265" s="403"/>
      <c r="CD265" s="403"/>
    </row>
    <row r="266" spans="1:82" ht="63" customHeight="1">
      <c r="A266" s="400"/>
      <c r="B266" s="399"/>
      <c r="C266" s="403"/>
      <c r="D266" s="404"/>
      <c r="E266" s="401"/>
      <c r="F266" s="401"/>
      <c r="G266" s="401"/>
      <c r="H266" s="401"/>
      <c r="I266" s="401"/>
      <c r="J266" s="401"/>
      <c r="K266" s="401"/>
      <c r="L266" s="401"/>
      <c r="M266" s="401"/>
      <c r="N266" s="401"/>
      <c r="O266" s="401"/>
      <c r="P266" s="401"/>
      <c r="Q266" s="401"/>
      <c r="R266" s="401"/>
      <c r="S266" s="401"/>
      <c r="T266" s="401"/>
      <c r="U266" s="401"/>
      <c r="V266" s="401"/>
      <c r="W266" s="401"/>
      <c r="X266" s="401"/>
      <c r="Y266" s="401"/>
      <c r="Z266" s="401"/>
      <c r="AA266" s="401"/>
      <c r="AB266" s="401"/>
      <c r="AC266" s="401"/>
      <c r="AD266" s="401"/>
      <c r="AE266" s="401"/>
      <c r="AF266" s="401"/>
      <c r="AG266" s="401"/>
      <c r="AH266" s="401"/>
      <c r="AI266" s="401"/>
      <c r="AJ266" s="401"/>
      <c r="AK266" s="401"/>
      <c r="AL266" s="401"/>
      <c r="AM266" s="401"/>
      <c r="AN266" s="401"/>
      <c r="AO266" s="401"/>
      <c r="AP266" s="401"/>
      <c r="AQ266" s="401"/>
      <c r="AR266" s="401"/>
      <c r="AS266" s="401"/>
      <c r="AT266" s="401"/>
      <c r="AU266" s="401"/>
      <c r="AV266" s="401"/>
      <c r="AW266" s="401"/>
      <c r="AX266" s="403"/>
      <c r="AY266" s="403"/>
      <c r="AZ266" s="403"/>
      <c r="BA266" s="403"/>
      <c r="BB266" s="403"/>
      <c r="BC266" s="403"/>
      <c r="BD266" s="403"/>
      <c r="BE266" s="403"/>
      <c r="BF266" s="403"/>
      <c r="BG266" s="403"/>
      <c r="BH266" s="403"/>
      <c r="BI266" s="403"/>
      <c r="BJ266" s="403"/>
      <c r="BK266" s="403"/>
      <c r="BL266" s="403"/>
      <c r="BM266" s="403"/>
      <c r="BN266" s="403"/>
      <c r="BO266" s="403"/>
      <c r="BP266" s="403"/>
      <c r="BQ266" s="403"/>
      <c r="BR266" s="403"/>
      <c r="BS266" s="403"/>
      <c r="BT266" s="403"/>
      <c r="BU266" s="403"/>
      <c r="BV266" s="403"/>
      <c r="BW266" s="403"/>
      <c r="BX266" s="403"/>
      <c r="BY266" s="403"/>
      <c r="BZ266" s="403"/>
      <c r="CA266" s="403"/>
      <c r="CB266" s="403"/>
      <c r="CC266" s="403"/>
      <c r="CD266" s="403"/>
    </row>
    <row r="267" spans="1:82" ht="63" customHeight="1">
      <c r="A267" s="400"/>
      <c r="B267" s="399"/>
      <c r="C267" s="403"/>
      <c r="D267" s="404"/>
      <c r="E267" s="401"/>
      <c r="F267" s="401"/>
      <c r="G267" s="401"/>
      <c r="H267" s="401"/>
      <c r="I267" s="401"/>
      <c r="J267" s="401"/>
      <c r="K267" s="401"/>
      <c r="L267" s="401"/>
      <c r="M267" s="401"/>
      <c r="N267" s="401"/>
      <c r="O267" s="401"/>
      <c r="P267" s="401"/>
      <c r="Q267" s="401"/>
      <c r="R267" s="401"/>
      <c r="S267" s="401"/>
      <c r="T267" s="401"/>
      <c r="U267" s="401"/>
      <c r="V267" s="401"/>
      <c r="W267" s="401"/>
      <c r="X267" s="401"/>
      <c r="Y267" s="401"/>
      <c r="Z267" s="401"/>
      <c r="AA267" s="401"/>
      <c r="AB267" s="401"/>
      <c r="AC267" s="401"/>
      <c r="AD267" s="401"/>
      <c r="AE267" s="401"/>
      <c r="AF267" s="401"/>
      <c r="AG267" s="401"/>
      <c r="AH267" s="401"/>
      <c r="AI267" s="401"/>
      <c r="AJ267" s="401"/>
      <c r="AK267" s="401"/>
      <c r="AL267" s="401"/>
      <c r="AM267" s="401"/>
      <c r="AN267" s="401"/>
      <c r="AO267" s="401"/>
      <c r="AP267" s="401"/>
      <c r="AQ267" s="401"/>
      <c r="AR267" s="401"/>
      <c r="AS267" s="401"/>
      <c r="AT267" s="401"/>
      <c r="AU267" s="401"/>
      <c r="AV267" s="401"/>
      <c r="AW267" s="401"/>
      <c r="AX267" s="403"/>
      <c r="AY267" s="403"/>
      <c r="AZ267" s="403"/>
      <c r="BA267" s="403"/>
      <c r="BB267" s="403"/>
      <c r="BC267" s="403"/>
      <c r="BD267" s="403"/>
      <c r="BE267" s="403"/>
      <c r="BF267" s="403"/>
      <c r="BG267" s="403"/>
      <c r="BH267" s="403"/>
      <c r="BI267" s="403"/>
      <c r="BJ267" s="403"/>
      <c r="BK267" s="403"/>
      <c r="BL267" s="403"/>
      <c r="BM267" s="403"/>
      <c r="BN267" s="403"/>
      <c r="BO267" s="403"/>
      <c r="BP267" s="403"/>
      <c r="BQ267" s="403"/>
      <c r="BR267" s="403"/>
      <c r="BS267" s="403"/>
      <c r="BT267" s="403"/>
      <c r="BU267" s="403"/>
      <c r="BV267" s="403"/>
      <c r="BW267" s="403"/>
      <c r="BX267" s="403"/>
      <c r="BY267" s="403"/>
      <c r="BZ267" s="403"/>
      <c r="CA267" s="403"/>
      <c r="CB267" s="403"/>
      <c r="CC267" s="403"/>
      <c r="CD267" s="403"/>
    </row>
    <row r="268" spans="1:82" ht="63" customHeight="1">
      <c r="A268" s="400"/>
      <c r="B268" s="399"/>
      <c r="C268" s="403"/>
      <c r="D268" s="404"/>
      <c r="E268" s="401"/>
      <c r="F268" s="401"/>
      <c r="G268" s="401"/>
      <c r="H268" s="401"/>
      <c r="I268" s="401"/>
      <c r="J268" s="401"/>
      <c r="K268" s="401"/>
      <c r="L268" s="401"/>
      <c r="M268" s="401"/>
      <c r="N268" s="401"/>
      <c r="O268" s="401"/>
      <c r="P268" s="401"/>
      <c r="Q268" s="401"/>
      <c r="R268" s="401"/>
      <c r="S268" s="401"/>
      <c r="T268" s="401"/>
      <c r="U268" s="401"/>
      <c r="V268" s="401"/>
      <c r="W268" s="401"/>
      <c r="X268" s="401"/>
      <c r="Y268" s="401"/>
      <c r="Z268" s="401"/>
      <c r="AA268" s="401"/>
      <c r="AB268" s="401"/>
      <c r="AC268" s="401"/>
      <c r="AD268" s="401"/>
      <c r="AE268" s="401"/>
      <c r="AF268" s="401"/>
      <c r="AG268" s="401"/>
      <c r="AH268" s="401"/>
      <c r="AI268" s="401"/>
      <c r="AJ268" s="401"/>
      <c r="AK268" s="401"/>
      <c r="AL268" s="401"/>
      <c r="AM268" s="401"/>
      <c r="AN268" s="401"/>
      <c r="AO268" s="401"/>
      <c r="AP268" s="401"/>
      <c r="AQ268" s="401"/>
      <c r="AR268" s="401"/>
      <c r="AS268" s="401"/>
      <c r="AT268" s="401"/>
      <c r="AU268" s="401"/>
      <c r="AV268" s="401"/>
      <c r="AW268" s="401"/>
      <c r="AX268" s="403"/>
      <c r="AY268" s="403"/>
      <c r="AZ268" s="403"/>
      <c r="BA268" s="403"/>
      <c r="BB268" s="403"/>
      <c r="BC268" s="403"/>
      <c r="BD268" s="403"/>
      <c r="BE268" s="403"/>
      <c r="BF268" s="403"/>
      <c r="BG268" s="403"/>
      <c r="BH268" s="403"/>
      <c r="BI268" s="403"/>
      <c r="BJ268" s="403"/>
      <c r="BK268" s="403"/>
      <c r="BL268" s="403"/>
      <c r="BM268" s="403"/>
      <c r="BN268" s="403"/>
      <c r="BO268" s="403"/>
      <c r="BP268" s="403"/>
      <c r="BQ268" s="403"/>
      <c r="BR268" s="403"/>
      <c r="BS268" s="403"/>
      <c r="BT268" s="403"/>
      <c r="BU268" s="403"/>
      <c r="BV268" s="403"/>
      <c r="BW268" s="403"/>
      <c r="BX268" s="403"/>
      <c r="BY268" s="403"/>
      <c r="BZ268" s="403"/>
      <c r="CA268" s="403"/>
      <c r="CB268" s="403"/>
      <c r="CC268" s="403"/>
      <c r="CD268" s="403"/>
    </row>
    <row r="269" spans="1:82" ht="63" customHeight="1">
      <c r="A269" s="400"/>
      <c r="B269" s="399"/>
      <c r="C269" s="403"/>
      <c r="D269" s="404"/>
      <c r="E269" s="401"/>
      <c r="F269" s="401"/>
      <c r="G269" s="401"/>
      <c r="H269" s="401"/>
      <c r="I269" s="401"/>
      <c r="J269" s="401"/>
      <c r="K269" s="401"/>
      <c r="L269" s="401"/>
      <c r="M269" s="401"/>
      <c r="N269" s="401"/>
      <c r="O269" s="401"/>
      <c r="P269" s="401"/>
      <c r="Q269" s="401"/>
      <c r="R269" s="401"/>
      <c r="S269" s="401"/>
      <c r="T269" s="401"/>
      <c r="U269" s="401"/>
      <c r="V269" s="401"/>
      <c r="W269" s="401"/>
      <c r="X269" s="401"/>
      <c r="Y269" s="401"/>
      <c r="Z269" s="401"/>
      <c r="AA269" s="401"/>
      <c r="AB269" s="401"/>
      <c r="AC269" s="401"/>
      <c r="AD269" s="401"/>
      <c r="AE269" s="401"/>
      <c r="AF269" s="401"/>
      <c r="AG269" s="401"/>
      <c r="AH269" s="401"/>
      <c r="AI269" s="401"/>
      <c r="AJ269" s="401"/>
      <c r="AK269" s="401"/>
      <c r="AL269" s="401"/>
      <c r="AM269" s="401"/>
      <c r="AN269" s="401"/>
      <c r="AO269" s="401"/>
      <c r="AP269" s="401"/>
      <c r="AQ269" s="401"/>
      <c r="AR269" s="401"/>
      <c r="AS269" s="401"/>
      <c r="AT269" s="401"/>
      <c r="AU269" s="401"/>
      <c r="AV269" s="401"/>
      <c r="AW269" s="401"/>
      <c r="AX269" s="403"/>
      <c r="AY269" s="403"/>
      <c r="AZ269" s="403"/>
      <c r="BA269" s="403"/>
      <c r="BB269" s="403"/>
      <c r="BC269" s="403"/>
      <c r="BD269" s="403"/>
      <c r="BE269" s="403"/>
      <c r="BF269" s="403"/>
      <c r="BG269" s="403"/>
      <c r="BH269" s="403"/>
      <c r="BI269" s="403"/>
      <c r="BJ269" s="403"/>
      <c r="BK269" s="403"/>
      <c r="BL269" s="403"/>
      <c r="BM269" s="403"/>
      <c r="BN269" s="403"/>
      <c r="BO269" s="403"/>
      <c r="BP269" s="403"/>
      <c r="BQ269" s="403"/>
      <c r="BR269" s="403"/>
      <c r="BS269" s="403"/>
      <c r="BT269" s="403"/>
      <c r="BU269" s="403"/>
      <c r="BV269" s="403"/>
      <c r="BW269" s="403"/>
      <c r="BX269" s="403"/>
      <c r="BY269" s="403"/>
      <c r="BZ269" s="403"/>
      <c r="CA269" s="403"/>
      <c r="CB269" s="403"/>
      <c r="CC269" s="403"/>
      <c r="CD269" s="403"/>
    </row>
    <row r="270" spans="1:82" ht="63" customHeight="1">
      <c r="A270" s="400"/>
      <c r="B270" s="399"/>
      <c r="C270" s="403"/>
      <c r="D270" s="404"/>
      <c r="E270" s="401"/>
      <c r="F270" s="401"/>
      <c r="G270" s="401"/>
      <c r="H270" s="401"/>
      <c r="I270" s="401"/>
      <c r="J270" s="401"/>
      <c r="K270" s="401"/>
      <c r="L270" s="401"/>
      <c r="M270" s="401"/>
      <c r="N270" s="401"/>
      <c r="O270" s="401"/>
      <c r="P270" s="401"/>
      <c r="Q270" s="401"/>
      <c r="R270" s="401"/>
      <c r="S270" s="401"/>
      <c r="T270" s="401"/>
      <c r="U270" s="401"/>
      <c r="V270" s="401"/>
      <c r="W270" s="401"/>
      <c r="X270" s="401"/>
      <c r="Y270" s="401"/>
      <c r="Z270" s="401"/>
      <c r="AA270" s="401"/>
      <c r="AB270" s="401"/>
      <c r="AC270" s="401"/>
      <c r="AD270" s="401"/>
      <c r="AE270" s="401"/>
      <c r="AF270" s="401"/>
      <c r="AG270" s="401"/>
      <c r="AH270" s="401"/>
      <c r="AI270" s="401"/>
      <c r="AJ270" s="401"/>
      <c r="AK270" s="401"/>
      <c r="AL270" s="401"/>
      <c r="AM270" s="401"/>
      <c r="AN270" s="401"/>
      <c r="AO270" s="401"/>
      <c r="AP270" s="401"/>
      <c r="AQ270" s="401"/>
      <c r="AR270" s="401"/>
      <c r="AS270" s="401"/>
      <c r="AT270" s="401"/>
      <c r="AU270" s="401"/>
      <c r="AV270" s="401"/>
      <c r="AW270" s="401"/>
      <c r="AX270" s="403"/>
      <c r="AY270" s="403"/>
      <c r="AZ270" s="403"/>
      <c r="BA270" s="403"/>
      <c r="BB270" s="403"/>
      <c r="BC270" s="403"/>
      <c r="BD270" s="403"/>
      <c r="BE270" s="403"/>
      <c r="BF270" s="403"/>
      <c r="BG270" s="403"/>
      <c r="BH270" s="403"/>
      <c r="BI270" s="403"/>
      <c r="BJ270" s="403"/>
      <c r="BK270" s="403"/>
      <c r="BL270" s="403"/>
      <c r="BM270" s="403"/>
      <c r="BN270" s="403"/>
      <c r="BO270" s="403"/>
      <c r="BP270" s="403"/>
      <c r="BQ270" s="403"/>
      <c r="BR270" s="403"/>
      <c r="BS270" s="403"/>
      <c r="BT270" s="403"/>
      <c r="BU270" s="403"/>
      <c r="BV270" s="403"/>
      <c r="BW270" s="403"/>
      <c r="BX270" s="403"/>
      <c r="BY270" s="403"/>
      <c r="BZ270" s="403"/>
      <c r="CA270" s="403"/>
      <c r="CB270" s="403"/>
      <c r="CC270" s="403"/>
      <c r="CD270" s="403"/>
    </row>
    <row r="271" spans="1:82" ht="15.75" customHeight="1"/>
    <row r="272" spans="1:8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autoFilter ref="A1:CK62" xr:uid="{00000000-0009-0000-0000-000002000000}">
    <filterColumn colId="0" showButton="0"/>
    <filterColumn colId="1" showButton="0"/>
    <filterColumn colId="2" showButton="0"/>
    <filterColumn colId="3" showButton="0"/>
    <filterColumn colId="4" showButton="0"/>
    <filterColumn colId="6" showButton="0"/>
    <filterColumn colId="7" showButton="0"/>
    <filterColumn colId="9" showButton="0"/>
    <filterColumn colId="10" showButton="0"/>
    <filterColumn colId="12" showButton="0"/>
    <filterColumn colId="13" showButton="0"/>
    <filterColumn colId="17" showButton="0"/>
    <filterColumn colId="18" showButton="0"/>
    <filterColumn colId="20" showButton="0"/>
    <filterColumn colId="21" showButton="0"/>
    <filterColumn colId="25" showButton="0"/>
    <filterColumn colId="26" showButton="0"/>
    <filterColumn colId="28" showButton="0"/>
    <filterColumn colId="29" showButton="0"/>
    <filterColumn colId="33" showButton="0"/>
    <filterColumn colId="34" showButton="0"/>
    <filterColumn colId="36" showButton="0"/>
    <filterColumn colId="37" showButton="0"/>
    <filterColumn colId="41" showButton="0"/>
    <filterColumn colId="42" showButton="0"/>
    <filterColumn colId="44" showButton="0"/>
    <filterColumn colId="45" showButton="0"/>
    <filterColumn colId="49" showButton="0"/>
    <filterColumn colId="50" showButton="0"/>
    <filterColumn colId="51" showButton="0"/>
    <filterColumn colId="52" showButton="0"/>
    <filterColumn colId="54" showButton="0"/>
    <filterColumn colId="55" showButton="0"/>
    <filterColumn colId="57" showButton="0"/>
    <filterColumn colId="58" showButton="0"/>
    <filterColumn colId="61" showButton="0"/>
    <filterColumn colId="62" showButton="0"/>
    <filterColumn colId="64" showButton="0"/>
    <filterColumn colId="65" showButton="0"/>
    <filterColumn colId="68" showButton="0"/>
    <filterColumn colId="69" showButton="0"/>
    <filterColumn colId="71" showButton="0"/>
    <filterColumn colId="72" showButton="0"/>
    <filterColumn colId="78" showButton="0"/>
    <filterColumn colId="79" showButton="0"/>
    <filterColumn colId="82" showButton="0"/>
    <filterColumn colId="83" showButton="0"/>
    <filterColumn colId="85" showButton="0"/>
    <filterColumn colId="86" showButton="0"/>
  </autoFilter>
  <mergeCells count="67">
    <mergeCell ref="U1:W1"/>
    <mergeCell ref="X1:X2"/>
    <mergeCell ref="Y1:Y2"/>
    <mergeCell ref="Z1:AB1"/>
    <mergeCell ref="AC1:AE1"/>
    <mergeCell ref="AF1:AF2"/>
    <mergeCell ref="AG1:AG2"/>
    <mergeCell ref="AH1:AJ1"/>
    <mergeCell ref="AK1:AM1"/>
    <mergeCell ref="AN1:AN2"/>
    <mergeCell ref="AO1:AO2"/>
    <mergeCell ref="AP1:AR1"/>
    <mergeCell ref="AV1:AV2"/>
    <mergeCell ref="AW1:AW2"/>
    <mergeCell ref="BT1:BV1"/>
    <mergeCell ref="CA1:CC1"/>
    <mergeCell ref="CE1:CG1"/>
    <mergeCell ref="CH1:CJ1"/>
    <mergeCell ref="AS1:AU1"/>
    <mergeCell ref="AX1:BB1"/>
    <mergeCell ref="BC1:BE1"/>
    <mergeCell ref="BF1:BH1"/>
    <mergeCell ref="BJ1:BL1"/>
    <mergeCell ref="BM1:BO1"/>
    <mergeCell ref="BQ1:BS1"/>
    <mergeCell ref="Q1:Q2"/>
    <mergeCell ref="R1:T1"/>
    <mergeCell ref="A26:A34"/>
    <mergeCell ref="B26:B34"/>
    <mergeCell ref="A35:A48"/>
    <mergeCell ref="B35:B39"/>
    <mergeCell ref="B40:B48"/>
    <mergeCell ref="A1:F1"/>
    <mergeCell ref="G1:I1"/>
    <mergeCell ref="J1:L1"/>
    <mergeCell ref="M1:O1"/>
    <mergeCell ref="P1:P2"/>
    <mergeCell ref="A49:A57"/>
    <mergeCell ref="B49:B57"/>
    <mergeCell ref="A3:A25"/>
    <mergeCell ref="B3:B13"/>
    <mergeCell ref="C3:C7"/>
    <mergeCell ref="C11:C12"/>
    <mergeCell ref="B14:B17"/>
    <mergeCell ref="C16:C17"/>
    <mergeCell ref="B18:B25"/>
    <mergeCell ref="C56:C57"/>
    <mergeCell ref="AY53:AY55"/>
    <mergeCell ref="AZ53:AZ55"/>
    <mergeCell ref="BA53:BA55"/>
    <mergeCell ref="C46:C47"/>
    <mergeCell ref="C49:C52"/>
    <mergeCell ref="C53:C55"/>
    <mergeCell ref="AX46:AX47"/>
    <mergeCell ref="AY46:AY47"/>
    <mergeCell ref="AZ46:AZ47"/>
    <mergeCell ref="BA46:BA47"/>
    <mergeCell ref="AX49:AX52"/>
    <mergeCell ref="C60:C62"/>
    <mergeCell ref="C66:C70"/>
    <mergeCell ref="C19:C22"/>
    <mergeCell ref="C23:C25"/>
    <mergeCell ref="C27:C28"/>
    <mergeCell ref="C29:C30"/>
    <mergeCell ref="C33:C34"/>
    <mergeCell ref="C38:C39"/>
    <mergeCell ref="C43:C45"/>
  </mergeCells>
  <conditionalFormatting sqref="L3:L36">
    <cfRule type="cellIs" dxfId="916" priority="1" operator="between">
      <formula>0</formula>
      <formula>0.3999</formula>
    </cfRule>
    <cfRule type="cellIs" dxfId="915" priority="2" operator="between">
      <formula>0.4</formula>
      <formula>0.59</formula>
    </cfRule>
    <cfRule type="cellIs" dxfId="914" priority="3" operator="between">
      <formula>0.6</formula>
      <formula>0.69</formula>
    </cfRule>
    <cfRule type="cellIs" dxfId="913" priority="4" operator="between">
      <formula>0.7</formula>
      <formula>0.79</formula>
    </cfRule>
    <cfRule type="cellIs" dxfId="912" priority="5" operator="between">
      <formula>0.8</formula>
      <formula>1</formula>
    </cfRule>
  </conditionalFormatting>
  <conditionalFormatting sqref="L38:L57">
    <cfRule type="cellIs" dxfId="911" priority="6" operator="between">
      <formula>0</formula>
      <formula>0.3999</formula>
    </cfRule>
    <cfRule type="cellIs" dxfId="910" priority="7" operator="between">
      <formula>0.4</formula>
      <formula>0.59</formula>
    </cfRule>
    <cfRule type="cellIs" dxfId="909" priority="8" operator="between">
      <formula>0.6</formula>
      <formula>0.69</formula>
    </cfRule>
    <cfRule type="cellIs" dxfId="908" priority="9" operator="between">
      <formula>0.7</formula>
      <formula>0.79</formula>
    </cfRule>
    <cfRule type="cellIs" dxfId="907" priority="10" operator="between">
      <formula>0.8</formula>
      <formula>1</formula>
    </cfRule>
  </conditionalFormatting>
  <conditionalFormatting sqref="O3:O57">
    <cfRule type="cellIs" dxfId="906" priority="11" operator="between">
      <formula>0</formula>
      <formula>0.3999</formula>
    </cfRule>
    <cfRule type="cellIs" dxfId="905" priority="12" operator="between">
      <formula>0.4</formula>
      <formula>0.59</formula>
    </cfRule>
    <cfRule type="cellIs" dxfId="904" priority="13" operator="between">
      <formula>0.6</formula>
      <formula>0.69</formula>
    </cfRule>
    <cfRule type="cellIs" dxfId="903" priority="14" operator="between">
      <formula>0.7</formula>
      <formula>0.79</formula>
    </cfRule>
    <cfRule type="cellIs" dxfId="902" priority="15" operator="between">
      <formula>0.8</formula>
      <formula>1</formula>
    </cfRule>
  </conditionalFormatting>
  <conditionalFormatting sqref="T3:T36">
    <cfRule type="cellIs" dxfId="901" priority="16" operator="between">
      <formula>0</formula>
      <formula>0.3999</formula>
    </cfRule>
    <cfRule type="cellIs" dxfId="900" priority="17" operator="between">
      <formula>0.4</formula>
      <formula>0.59</formula>
    </cfRule>
    <cfRule type="cellIs" dxfId="899" priority="18" operator="between">
      <formula>0.6</formula>
      <formula>0.69</formula>
    </cfRule>
    <cfRule type="cellIs" dxfId="898" priority="19" operator="between">
      <formula>0.7</formula>
      <formula>0.79</formula>
    </cfRule>
    <cfRule type="cellIs" dxfId="897" priority="20" operator="between">
      <formula>0.8</formula>
      <formula>1</formula>
    </cfRule>
  </conditionalFormatting>
  <conditionalFormatting sqref="T38:T57">
    <cfRule type="cellIs" dxfId="896" priority="21" operator="between">
      <formula>0</formula>
      <formula>0.3999</formula>
    </cfRule>
    <cfRule type="cellIs" dxfId="895" priority="22" operator="between">
      <formula>0.4</formula>
      <formula>0.59</formula>
    </cfRule>
    <cfRule type="cellIs" dxfId="894" priority="23" operator="between">
      <formula>0.6</formula>
      <formula>0.69</formula>
    </cfRule>
    <cfRule type="cellIs" dxfId="893" priority="24" operator="between">
      <formula>0.7</formula>
      <formula>0.79</formula>
    </cfRule>
    <cfRule type="cellIs" dxfId="892" priority="25" operator="between">
      <formula>0.8</formula>
      <formula>1</formula>
    </cfRule>
  </conditionalFormatting>
  <conditionalFormatting sqref="W3:W57 AE3:AE57 AM3:AM57 AU3:AU57 BS26:BS44 BV26:BV44 BZ26:BZ44 CC26:CC44">
    <cfRule type="cellIs" dxfId="891" priority="26" operator="between">
      <formula>0</formula>
      <formula>0.3999</formula>
    </cfRule>
    <cfRule type="cellIs" dxfId="890" priority="27" operator="between">
      <formula>0.4</formula>
      <formula>0.59</formula>
    </cfRule>
    <cfRule type="cellIs" dxfId="889" priority="28" operator="between">
      <formula>0.6</formula>
      <formula>0.69</formula>
    </cfRule>
    <cfRule type="cellIs" dxfId="888" priority="29" operator="between">
      <formula>0.7</formula>
      <formula>0.79</formula>
    </cfRule>
    <cfRule type="cellIs" dxfId="887" priority="30" operator="between">
      <formula>0.8</formula>
      <formula>1</formula>
    </cfRule>
  </conditionalFormatting>
  <conditionalFormatting sqref="AB3:AB36">
    <cfRule type="cellIs" dxfId="886" priority="31" operator="between">
      <formula>0</formula>
      <formula>0.3999</formula>
    </cfRule>
    <cfRule type="cellIs" dxfId="885" priority="32" operator="between">
      <formula>0.4</formula>
      <formula>0.59</formula>
    </cfRule>
    <cfRule type="cellIs" dxfId="884" priority="33" operator="between">
      <formula>0.6</formula>
      <formula>0.69</formula>
    </cfRule>
    <cfRule type="cellIs" dxfId="883" priority="34" operator="between">
      <formula>0.7</formula>
      <formula>0.79</formula>
    </cfRule>
    <cfRule type="cellIs" dxfId="882" priority="35" operator="between">
      <formula>0.8</formula>
      <formula>1</formula>
    </cfRule>
  </conditionalFormatting>
  <conditionalFormatting sqref="AB38:AB57">
    <cfRule type="cellIs" dxfId="881" priority="36" operator="between">
      <formula>0</formula>
      <formula>0.3999</formula>
    </cfRule>
    <cfRule type="cellIs" dxfId="880" priority="37" operator="between">
      <formula>0.4</formula>
      <formula>0.59</formula>
    </cfRule>
    <cfRule type="cellIs" dxfId="879" priority="38" operator="between">
      <formula>0.6</formula>
      <formula>0.69</formula>
    </cfRule>
    <cfRule type="cellIs" dxfId="878" priority="39" operator="between">
      <formula>0.7</formula>
      <formula>0.79</formula>
    </cfRule>
    <cfRule type="cellIs" dxfId="877" priority="40" operator="between">
      <formula>0.8</formula>
      <formula>1</formula>
    </cfRule>
  </conditionalFormatting>
  <conditionalFormatting sqref="AJ3:AJ36">
    <cfRule type="cellIs" dxfId="876" priority="41" operator="between">
      <formula>0</formula>
      <formula>0.3999</formula>
    </cfRule>
    <cfRule type="cellIs" dxfId="875" priority="42" operator="between">
      <formula>0.4</formula>
      <formula>0.59</formula>
    </cfRule>
    <cfRule type="cellIs" dxfId="874" priority="43" operator="between">
      <formula>0.6</formula>
      <formula>0.69</formula>
    </cfRule>
    <cfRule type="cellIs" dxfId="873" priority="44" operator="between">
      <formula>0.7</formula>
      <formula>0.79</formula>
    </cfRule>
    <cfRule type="cellIs" dxfId="872" priority="45" operator="between">
      <formula>0.8</formula>
      <formula>1</formula>
    </cfRule>
  </conditionalFormatting>
  <conditionalFormatting sqref="AJ38:AJ57">
    <cfRule type="cellIs" dxfId="871" priority="46" operator="between">
      <formula>0</formula>
      <formula>0.3999</formula>
    </cfRule>
    <cfRule type="cellIs" dxfId="870" priority="47" operator="between">
      <formula>0.4</formula>
      <formula>0.59</formula>
    </cfRule>
    <cfRule type="cellIs" dxfId="869" priority="48" operator="between">
      <formula>0.6</formula>
      <formula>0.69</formula>
    </cfRule>
    <cfRule type="cellIs" dxfId="868" priority="49" operator="between">
      <formula>0.7</formula>
      <formula>0.79</formula>
    </cfRule>
    <cfRule type="cellIs" dxfId="867" priority="50" operator="between">
      <formula>0.8</formula>
      <formula>1</formula>
    </cfRule>
  </conditionalFormatting>
  <conditionalFormatting sqref="AR3:AR36">
    <cfRule type="cellIs" dxfId="866" priority="51" operator="between">
      <formula>0</formula>
      <formula>0.3999</formula>
    </cfRule>
    <cfRule type="cellIs" dxfId="865" priority="52" operator="between">
      <formula>0.4</formula>
      <formula>0.59</formula>
    </cfRule>
    <cfRule type="cellIs" dxfId="864" priority="53" operator="between">
      <formula>0.6</formula>
      <formula>0.69</formula>
    </cfRule>
    <cfRule type="cellIs" dxfId="863" priority="54" operator="between">
      <formula>0.7</formula>
      <formula>0.79</formula>
    </cfRule>
    <cfRule type="cellIs" dxfId="862" priority="55" operator="between">
      <formula>0.8</formula>
      <formula>1</formula>
    </cfRule>
  </conditionalFormatting>
  <conditionalFormatting sqref="AR38:AR57">
    <cfRule type="cellIs" dxfId="861" priority="56" operator="between">
      <formula>0</formula>
      <formula>0.3999</formula>
    </cfRule>
    <cfRule type="cellIs" dxfId="860" priority="57" operator="between">
      <formula>0.4</formula>
      <formula>0.59</formula>
    </cfRule>
    <cfRule type="cellIs" dxfId="859" priority="58" operator="between">
      <formula>0.6</formula>
      <formula>0.69</formula>
    </cfRule>
    <cfRule type="cellIs" dxfId="858" priority="59" operator="between">
      <formula>0.7</formula>
      <formula>0.79</formula>
    </cfRule>
    <cfRule type="cellIs" dxfId="857" priority="60" operator="between">
      <formula>0.8</formula>
      <formula>1</formula>
    </cfRule>
  </conditionalFormatting>
  <conditionalFormatting sqref="BE3:BE19">
    <cfRule type="cellIs" dxfId="856" priority="61" operator="between">
      <formula>0</formula>
      <formula>0.3999</formula>
    </cfRule>
    <cfRule type="cellIs" dxfId="855" priority="62" operator="between">
      <formula>0.4</formula>
      <formula>0.59</formula>
    </cfRule>
    <cfRule type="cellIs" dxfId="854" priority="63" operator="between">
      <formula>0.6</formula>
      <formula>0.69</formula>
    </cfRule>
    <cfRule type="cellIs" dxfId="853" priority="64" operator="between">
      <formula>0.7</formula>
      <formula>0.79</formula>
    </cfRule>
    <cfRule type="cellIs" dxfId="852" priority="65" operator="between">
      <formula>0.8</formula>
      <formula>1</formula>
    </cfRule>
  </conditionalFormatting>
  <conditionalFormatting sqref="BE26:BE28">
    <cfRule type="cellIs" dxfId="851" priority="66" operator="between">
      <formula>0</formula>
      <formula>0.3999</formula>
    </cfRule>
    <cfRule type="cellIs" dxfId="850" priority="67" operator="between">
      <formula>0.4</formula>
      <formula>0.59</formula>
    </cfRule>
    <cfRule type="cellIs" dxfId="849" priority="68" operator="between">
      <formula>0.6</formula>
      <formula>0.69</formula>
    </cfRule>
    <cfRule type="cellIs" dxfId="848" priority="69" operator="between">
      <formula>0.7</formula>
      <formula>0.79</formula>
    </cfRule>
    <cfRule type="cellIs" dxfId="847" priority="70" operator="between">
      <formula>0.8</formula>
      <formula>1</formula>
    </cfRule>
  </conditionalFormatting>
  <conditionalFormatting sqref="BE30:BE46">
    <cfRule type="cellIs" dxfId="846" priority="71" operator="between">
      <formula>0</formula>
      <formula>0.3999</formula>
    </cfRule>
    <cfRule type="cellIs" dxfId="845" priority="72" operator="between">
      <formula>0.4</formula>
      <formula>0.59</formula>
    </cfRule>
    <cfRule type="cellIs" dxfId="844" priority="73" operator="between">
      <formula>0.6</formula>
      <formula>0.69</formula>
    </cfRule>
    <cfRule type="cellIs" dxfId="843" priority="74" operator="between">
      <formula>0.7</formula>
      <formula>0.79</formula>
    </cfRule>
    <cfRule type="cellIs" dxfId="842" priority="75" operator="between">
      <formula>0.8</formula>
      <formula>1</formula>
    </cfRule>
  </conditionalFormatting>
  <conditionalFormatting sqref="BE48:BE53">
    <cfRule type="cellIs" dxfId="841" priority="76" operator="between">
      <formula>0</formula>
      <formula>0.3999</formula>
    </cfRule>
    <cfRule type="cellIs" dxfId="840" priority="77" operator="between">
      <formula>0.4</formula>
      <formula>0.59</formula>
    </cfRule>
    <cfRule type="cellIs" dxfId="839" priority="78" operator="between">
      <formula>0.6</formula>
      <formula>0.69</formula>
    </cfRule>
    <cfRule type="cellIs" dxfId="838" priority="79" operator="between">
      <formula>0.7</formula>
      <formula>0.79</formula>
    </cfRule>
    <cfRule type="cellIs" dxfId="837" priority="80" operator="between">
      <formula>0.8</formula>
      <formula>1</formula>
    </cfRule>
  </conditionalFormatting>
  <conditionalFormatting sqref="BH3:BH11">
    <cfRule type="cellIs" dxfId="836" priority="81" operator="between">
      <formula>0</formula>
      <formula>0.3999</formula>
    </cfRule>
    <cfRule type="cellIs" dxfId="835" priority="82" operator="between">
      <formula>0.4</formula>
      <formula>0.59</formula>
    </cfRule>
    <cfRule type="cellIs" dxfId="834" priority="83" operator="between">
      <formula>0.6</formula>
      <formula>0.69</formula>
    </cfRule>
    <cfRule type="cellIs" dxfId="833" priority="84" operator="between">
      <formula>0.7</formula>
      <formula>0.79</formula>
    </cfRule>
    <cfRule type="cellIs" dxfId="832" priority="85" operator="between">
      <formula>0.8</formula>
      <formula>1</formula>
    </cfRule>
  </conditionalFormatting>
  <conditionalFormatting sqref="BH13:BH19">
    <cfRule type="cellIs" dxfId="831" priority="86" operator="between">
      <formula>0</formula>
      <formula>0.3999</formula>
    </cfRule>
    <cfRule type="cellIs" dxfId="830" priority="87" operator="between">
      <formula>0.4</formula>
      <formula>0.59</formula>
    </cfRule>
    <cfRule type="cellIs" dxfId="829" priority="88" operator="between">
      <formula>0.6</formula>
      <formula>0.69</formula>
    </cfRule>
    <cfRule type="cellIs" dxfId="828" priority="89" operator="between">
      <formula>0.7</formula>
      <formula>0.79</formula>
    </cfRule>
    <cfRule type="cellIs" dxfId="827" priority="90" operator="between">
      <formula>0.8</formula>
      <formula>1</formula>
    </cfRule>
  </conditionalFormatting>
  <conditionalFormatting sqref="BH26:BH28">
    <cfRule type="cellIs" dxfId="826" priority="91" operator="between">
      <formula>0</formula>
      <formula>0.3999</formula>
    </cfRule>
    <cfRule type="cellIs" dxfId="825" priority="92" operator="between">
      <formula>0.4</formula>
      <formula>0.59</formula>
    </cfRule>
    <cfRule type="cellIs" dxfId="824" priority="93" operator="between">
      <formula>0.6</formula>
      <formula>0.69</formula>
    </cfRule>
    <cfRule type="cellIs" dxfId="823" priority="94" operator="between">
      <formula>0.7</formula>
      <formula>0.79</formula>
    </cfRule>
    <cfRule type="cellIs" dxfId="822" priority="95" operator="between">
      <formula>0.8</formula>
      <formula>1</formula>
    </cfRule>
  </conditionalFormatting>
  <conditionalFormatting sqref="BH30:BH44">
    <cfRule type="cellIs" dxfId="821" priority="96" operator="between">
      <formula>0</formula>
      <formula>0.3999</formula>
    </cfRule>
    <cfRule type="cellIs" dxfId="820" priority="97" operator="between">
      <formula>0.4</formula>
      <formula>0.59</formula>
    </cfRule>
    <cfRule type="cellIs" dxfId="819" priority="98" operator="between">
      <formula>0.6</formula>
      <formula>0.69</formula>
    </cfRule>
    <cfRule type="cellIs" dxfId="818" priority="99" operator="between">
      <formula>0.7</formula>
      <formula>0.79</formula>
    </cfRule>
    <cfRule type="cellIs" dxfId="817" priority="100" operator="between">
      <formula>0.8</formula>
      <formula>1</formula>
    </cfRule>
  </conditionalFormatting>
  <conditionalFormatting sqref="BH46">
    <cfRule type="cellIs" dxfId="816" priority="101" operator="between">
      <formula>0</formula>
      <formula>0.3999</formula>
    </cfRule>
    <cfRule type="cellIs" dxfId="815" priority="102" operator="between">
      <formula>0.4</formula>
      <formula>0.59</formula>
    </cfRule>
    <cfRule type="cellIs" dxfId="814" priority="103" operator="between">
      <formula>0.6</formula>
      <formula>0.69</formula>
    </cfRule>
    <cfRule type="cellIs" dxfId="813" priority="104" operator="between">
      <formula>0.7</formula>
      <formula>0.79</formula>
    </cfRule>
    <cfRule type="cellIs" dxfId="812" priority="105" operator="between">
      <formula>0.8</formula>
      <formula>1</formula>
    </cfRule>
  </conditionalFormatting>
  <conditionalFormatting sqref="BH48:BH53">
    <cfRule type="cellIs" dxfId="811" priority="106" operator="between">
      <formula>0</formula>
      <formula>0.3999</formula>
    </cfRule>
    <cfRule type="cellIs" dxfId="810" priority="107" operator="between">
      <formula>0.4</formula>
      <formula>0.59</formula>
    </cfRule>
    <cfRule type="cellIs" dxfId="809" priority="108" operator="between">
      <formula>0.6</formula>
      <formula>0.69</formula>
    </cfRule>
    <cfRule type="cellIs" dxfId="808" priority="109" operator="between">
      <formula>0.7</formula>
      <formula>0.79</formula>
    </cfRule>
    <cfRule type="cellIs" dxfId="807" priority="110" operator="between">
      <formula>0.8</formula>
      <formula>1</formula>
    </cfRule>
  </conditionalFormatting>
  <conditionalFormatting sqref="BL3:BL11">
    <cfRule type="cellIs" dxfId="806" priority="111" operator="between">
      <formula>0</formula>
      <formula>0.3999</formula>
    </cfRule>
    <cfRule type="cellIs" dxfId="805" priority="112" operator="between">
      <formula>0.4</formula>
      <formula>0.59</formula>
    </cfRule>
    <cfRule type="cellIs" dxfId="804" priority="113" operator="between">
      <formula>0.6</formula>
      <formula>0.69</formula>
    </cfRule>
    <cfRule type="cellIs" dxfId="803" priority="114" operator="between">
      <formula>0.7</formula>
      <formula>0.79</formula>
    </cfRule>
    <cfRule type="cellIs" dxfId="802" priority="115" operator="between">
      <formula>0.8</formula>
      <formula>1</formula>
    </cfRule>
  </conditionalFormatting>
  <conditionalFormatting sqref="BL13:BL19">
    <cfRule type="cellIs" dxfId="801" priority="116" operator="between">
      <formula>0</formula>
      <formula>0.3999</formula>
    </cfRule>
    <cfRule type="cellIs" dxfId="800" priority="117" operator="between">
      <formula>0.4</formula>
      <formula>0.59</formula>
    </cfRule>
    <cfRule type="cellIs" dxfId="799" priority="118" operator="between">
      <formula>0.6</formula>
      <formula>0.69</formula>
    </cfRule>
    <cfRule type="cellIs" dxfId="798" priority="119" operator="between">
      <formula>0.7</formula>
      <formula>0.79</formula>
    </cfRule>
    <cfRule type="cellIs" dxfId="797" priority="120" operator="between">
      <formula>0.8</formula>
      <formula>1</formula>
    </cfRule>
  </conditionalFormatting>
  <conditionalFormatting sqref="BL26:BL44">
    <cfRule type="cellIs" dxfId="796" priority="121" operator="between">
      <formula>0</formula>
      <formula>0.3999</formula>
    </cfRule>
    <cfRule type="cellIs" dxfId="795" priority="122" operator="between">
      <formula>0.4</formula>
      <formula>0.59</formula>
    </cfRule>
    <cfRule type="cellIs" dxfId="794" priority="123" operator="between">
      <formula>0.6</formula>
      <formula>0.69</formula>
    </cfRule>
    <cfRule type="cellIs" dxfId="793" priority="124" operator="between">
      <formula>0.7</formula>
      <formula>0.79</formula>
    </cfRule>
    <cfRule type="cellIs" dxfId="792" priority="125" operator="between">
      <formula>0.8</formula>
      <formula>1</formula>
    </cfRule>
  </conditionalFormatting>
  <conditionalFormatting sqref="BL46">
    <cfRule type="cellIs" dxfId="791" priority="126" operator="between">
      <formula>0</formula>
      <formula>0.3999</formula>
    </cfRule>
    <cfRule type="cellIs" dxfId="790" priority="127" operator="between">
      <formula>0.4</formula>
      <formula>0.59</formula>
    </cfRule>
    <cfRule type="cellIs" dxfId="789" priority="128" operator="between">
      <formula>0.6</formula>
      <formula>0.69</formula>
    </cfRule>
    <cfRule type="cellIs" dxfId="788" priority="129" operator="between">
      <formula>0.7</formula>
      <formula>0.79</formula>
    </cfRule>
    <cfRule type="cellIs" dxfId="787" priority="130" operator="between">
      <formula>0.8</formula>
      <formula>1</formula>
    </cfRule>
  </conditionalFormatting>
  <conditionalFormatting sqref="BL48:BL53">
    <cfRule type="cellIs" dxfId="786" priority="131" operator="between">
      <formula>0</formula>
      <formula>0.3999</formula>
    </cfRule>
    <cfRule type="cellIs" dxfId="785" priority="132" operator="between">
      <formula>0.4</formula>
      <formula>0.59</formula>
    </cfRule>
    <cfRule type="cellIs" dxfId="784" priority="133" operator="between">
      <formula>0.6</formula>
      <formula>0.69</formula>
    </cfRule>
    <cfRule type="cellIs" dxfId="783" priority="134" operator="between">
      <formula>0.7</formula>
      <formula>0.79</formula>
    </cfRule>
    <cfRule type="cellIs" dxfId="782" priority="135" operator="between">
      <formula>0.8</formula>
      <formula>1</formula>
    </cfRule>
  </conditionalFormatting>
  <conditionalFormatting sqref="BO3:BO11">
    <cfRule type="cellIs" dxfId="781" priority="136" operator="between">
      <formula>0</formula>
      <formula>0.3999</formula>
    </cfRule>
    <cfRule type="cellIs" dxfId="780" priority="137" operator="between">
      <formula>0.4</formula>
      <formula>0.59</formula>
    </cfRule>
    <cfRule type="cellIs" dxfId="779" priority="138" operator="between">
      <formula>0.6</formula>
      <formula>0.69</formula>
    </cfRule>
    <cfRule type="cellIs" dxfId="778" priority="139" operator="between">
      <formula>0.7</formula>
      <formula>0.79</formula>
    </cfRule>
    <cfRule type="cellIs" dxfId="777" priority="140" operator="between">
      <formula>0.8</formula>
      <formula>1</formula>
    </cfRule>
  </conditionalFormatting>
  <conditionalFormatting sqref="BO13:BO19">
    <cfRule type="cellIs" dxfId="776" priority="141" operator="between">
      <formula>0</formula>
      <formula>0.3999</formula>
    </cfRule>
    <cfRule type="cellIs" dxfId="775" priority="142" operator="between">
      <formula>0.4</formula>
      <formula>0.59</formula>
    </cfRule>
    <cfRule type="cellIs" dxfId="774" priority="143" operator="between">
      <formula>0.6</formula>
      <formula>0.69</formula>
    </cfRule>
    <cfRule type="cellIs" dxfId="773" priority="144" operator="between">
      <formula>0.7</formula>
      <formula>0.79</formula>
    </cfRule>
    <cfRule type="cellIs" dxfId="772" priority="145" operator="between">
      <formula>0.8</formula>
      <formula>1</formula>
    </cfRule>
  </conditionalFormatting>
  <conditionalFormatting sqref="BO26:BO44">
    <cfRule type="cellIs" dxfId="771" priority="146" operator="between">
      <formula>0</formula>
      <formula>0.3999</formula>
    </cfRule>
    <cfRule type="cellIs" dxfId="770" priority="147" operator="between">
      <formula>0.4</formula>
      <formula>0.59</formula>
    </cfRule>
    <cfRule type="cellIs" dxfId="769" priority="148" operator="between">
      <formula>0.6</formula>
      <formula>0.69</formula>
    </cfRule>
    <cfRule type="cellIs" dxfId="768" priority="149" operator="between">
      <formula>0.7</formula>
      <formula>0.79</formula>
    </cfRule>
    <cfRule type="cellIs" dxfId="767" priority="150" operator="between">
      <formula>0.8</formula>
      <formula>1</formula>
    </cfRule>
  </conditionalFormatting>
  <conditionalFormatting sqref="BO46">
    <cfRule type="cellIs" dxfId="766" priority="151" operator="between">
      <formula>0</formula>
      <formula>0.3999</formula>
    </cfRule>
    <cfRule type="cellIs" dxfId="765" priority="152" operator="between">
      <formula>0.4</formula>
      <formula>0.59</formula>
    </cfRule>
    <cfRule type="cellIs" dxfId="764" priority="153" operator="between">
      <formula>0.6</formula>
      <formula>0.69</formula>
    </cfRule>
    <cfRule type="cellIs" dxfId="763" priority="154" operator="between">
      <formula>0.7</formula>
      <formula>0.79</formula>
    </cfRule>
    <cfRule type="cellIs" dxfId="762" priority="155" operator="between">
      <formula>0.8</formula>
      <formula>1</formula>
    </cfRule>
  </conditionalFormatting>
  <conditionalFormatting sqref="BO48:BO53">
    <cfRule type="cellIs" dxfId="761" priority="156" operator="between">
      <formula>0</formula>
      <formula>0.3999</formula>
    </cfRule>
    <cfRule type="cellIs" dxfId="760" priority="157" operator="between">
      <formula>0.4</formula>
      <formula>0.59</formula>
    </cfRule>
    <cfRule type="cellIs" dxfId="759" priority="158" operator="between">
      <formula>0.6</formula>
      <formula>0.69</formula>
    </cfRule>
    <cfRule type="cellIs" dxfId="758" priority="159" operator="between">
      <formula>0.7</formula>
      <formula>0.79</formula>
    </cfRule>
    <cfRule type="cellIs" dxfId="757" priority="160" operator="between">
      <formula>0.8</formula>
      <formula>1</formula>
    </cfRule>
  </conditionalFormatting>
  <conditionalFormatting sqref="BS3:BS13">
    <cfRule type="cellIs" dxfId="756" priority="161" operator="between">
      <formula>0</formula>
      <formula>0.3999</formula>
    </cfRule>
    <cfRule type="cellIs" dxfId="755" priority="162" operator="between">
      <formula>0.4</formula>
      <formula>0.59</formula>
    </cfRule>
    <cfRule type="cellIs" dxfId="754" priority="163" operator="between">
      <formula>0.6</formula>
      <formula>0.69</formula>
    </cfRule>
    <cfRule type="cellIs" dxfId="753" priority="164" operator="between">
      <formula>0.7</formula>
      <formula>0.79</formula>
    </cfRule>
    <cfRule type="cellIs" dxfId="752" priority="165" operator="between">
      <formula>0.8</formula>
      <formula>1</formula>
    </cfRule>
  </conditionalFormatting>
  <conditionalFormatting sqref="BS15:BS19">
    <cfRule type="cellIs" dxfId="751" priority="166" operator="between">
      <formula>0</formula>
      <formula>0.3999</formula>
    </cfRule>
    <cfRule type="cellIs" dxfId="750" priority="167" operator="between">
      <formula>0.4</formula>
      <formula>0.59</formula>
    </cfRule>
    <cfRule type="cellIs" dxfId="749" priority="168" operator="between">
      <formula>0.6</formula>
      <formula>0.69</formula>
    </cfRule>
    <cfRule type="cellIs" dxfId="748" priority="169" operator="between">
      <formula>0.7</formula>
      <formula>0.79</formula>
    </cfRule>
    <cfRule type="cellIs" dxfId="747" priority="170" operator="between">
      <formula>0.8</formula>
      <formula>1</formula>
    </cfRule>
  </conditionalFormatting>
  <conditionalFormatting sqref="BS46">
    <cfRule type="cellIs" dxfId="746" priority="171" operator="between">
      <formula>0</formula>
      <formula>0.3999</formula>
    </cfRule>
    <cfRule type="cellIs" dxfId="745" priority="172" operator="between">
      <formula>0.4</formula>
      <formula>0.59</formula>
    </cfRule>
    <cfRule type="cellIs" dxfId="744" priority="173" operator="between">
      <formula>0.6</formula>
      <formula>0.69</formula>
    </cfRule>
    <cfRule type="cellIs" dxfId="743" priority="174" operator="between">
      <formula>0.7</formula>
      <formula>0.79</formula>
    </cfRule>
    <cfRule type="cellIs" dxfId="742" priority="175" operator="between">
      <formula>0.8</formula>
      <formula>1</formula>
    </cfRule>
  </conditionalFormatting>
  <conditionalFormatting sqref="BS48:BS53">
    <cfRule type="cellIs" dxfId="741" priority="176" operator="between">
      <formula>0</formula>
      <formula>0.3999</formula>
    </cfRule>
    <cfRule type="cellIs" dxfId="740" priority="177" operator="between">
      <formula>0.4</formula>
      <formula>0.59</formula>
    </cfRule>
    <cfRule type="cellIs" dxfId="739" priority="178" operator="between">
      <formula>0.6</formula>
      <formula>0.69</formula>
    </cfRule>
    <cfRule type="cellIs" dxfId="738" priority="179" operator="between">
      <formula>0.7</formula>
      <formula>0.79</formula>
    </cfRule>
    <cfRule type="cellIs" dxfId="737" priority="180" operator="between">
      <formula>0.8</formula>
      <formula>1</formula>
    </cfRule>
  </conditionalFormatting>
  <conditionalFormatting sqref="BV3:BV13">
    <cfRule type="cellIs" dxfId="736" priority="181" operator="between">
      <formula>0</formula>
      <formula>0.3999</formula>
    </cfRule>
    <cfRule type="cellIs" dxfId="735" priority="182" operator="between">
      <formula>0.4</formula>
      <formula>0.59</formula>
    </cfRule>
    <cfRule type="cellIs" dxfId="734" priority="183" operator="between">
      <formula>0.6</formula>
      <formula>0.69</formula>
    </cfRule>
    <cfRule type="cellIs" dxfId="733" priority="184" operator="between">
      <formula>0.7</formula>
      <formula>0.79</formula>
    </cfRule>
    <cfRule type="cellIs" dxfId="732" priority="185" operator="between">
      <formula>0.8</formula>
      <formula>1</formula>
    </cfRule>
  </conditionalFormatting>
  <conditionalFormatting sqref="BV15:BV19">
    <cfRule type="cellIs" dxfId="731" priority="186" operator="between">
      <formula>0</formula>
      <formula>0.3999</formula>
    </cfRule>
    <cfRule type="cellIs" dxfId="730" priority="187" operator="between">
      <formula>0.4</formula>
      <formula>0.59</formula>
    </cfRule>
    <cfRule type="cellIs" dxfId="729" priority="188" operator="between">
      <formula>0.6</formula>
      <formula>0.69</formula>
    </cfRule>
    <cfRule type="cellIs" dxfId="728" priority="189" operator="between">
      <formula>0.7</formula>
      <formula>0.79</formula>
    </cfRule>
    <cfRule type="cellIs" dxfId="727" priority="190" operator="between">
      <formula>0.8</formula>
      <formula>1</formula>
    </cfRule>
  </conditionalFormatting>
  <conditionalFormatting sqref="BV46">
    <cfRule type="cellIs" dxfId="726" priority="191" operator="between">
      <formula>0</formula>
      <formula>0.3999</formula>
    </cfRule>
    <cfRule type="cellIs" dxfId="725" priority="192" operator="between">
      <formula>0.4</formula>
      <formula>0.59</formula>
    </cfRule>
    <cfRule type="cellIs" dxfId="724" priority="193" operator="between">
      <formula>0.6</formula>
      <formula>0.69</formula>
    </cfRule>
    <cfRule type="cellIs" dxfId="723" priority="194" operator="between">
      <formula>0.7</formula>
      <formula>0.79</formula>
    </cfRule>
    <cfRule type="cellIs" dxfId="722" priority="195" operator="between">
      <formula>0.8</formula>
      <formula>1</formula>
    </cfRule>
  </conditionalFormatting>
  <conditionalFormatting sqref="BV48:BV53">
    <cfRule type="cellIs" dxfId="721" priority="196" operator="between">
      <formula>0</formula>
      <formula>0.3999</formula>
    </cfRule>
    <cfRule type="cellIs" dxfId="720" priority="197" operator="between">
      <formula>0.4</formula>
      <formula>0.59</formula>
    </cfRule>
    <cfRule type="cellIs" dxfId="719" priority="198" operator="between">
      <formula>0.6</formula>
      <formula>0.69</formula>
    </cfRule>
    <cfRule type="cellIs" dxfId="718" priority="199" operator="between">
      <formula>0.7</formula>
      <formula>0.79</formula>
    </cfRule>
    <cfRule type="cellIs" dxfId="717" priority="200" operator="between">
      <formula>0.8</formula>
      <formula>1</formula>
    </cfRule>
  </conditionalFormatting>
  <conditionalFormatting sqref="BZ3:BZ11">
    <cfRule type="cellIs" dxfId="716" priority="201" operator="between">
      <formula>0</formula>
      <formula>0.3999</formula>
    </cfRule>
    <cfRule type="cellIs" dxfId="715" priority="202" operator="between">
      <formula>0.4</formula>
      <formula>0.59</formula>
    </cfRule>
    <cfRule type="cellIs" dxfId="714" priority="203" operator="between">
      <formula>0.6</formula>
      <formula>0.69</formula>
    </cfRule>
    <cfRule type="cellIs" dxfId="713" priority="204" operator="between">
      <formula>0.7</formula>
      <formula>0.79</formula>
    </cfRule>
    <cfRule type="cellIs" dxfId="712" priority="205" operator="between">
      <formula>0.8</formula>
      <formula>1</formula>
    </cfRule>
  </conditionalFormatting>
  <conditionalFormatting sqref="BZ13:BZ19">
    <cfRule type="cellIs" dxfId="711" priority="206" operator="between">
      <formula>0</formula>
      <formula>0.3999</formula>
    </cfRule>
    <cfRule type="cellIs" dxfId="710" priority="207" operator="between">
      <formula>0.4</formula>
      <formula>0.59</formula>
    </cfRule>
    <cfRule type="cellIs" dxfId="709" priority="208" operator="between">
      <formula>0.6</formula>
      <formula>0.69</formula>
    </cfRule>
    <cfRule type="cellIs" dxfId="708" priority="209" operator="between">
      <formula>0.7</formula>
      <formula>0.79</formula>
    </cfRule>
    <cfRule type="cellIs" dxfId="707" priority="210" operator="between">
      <formula>0.8</formula>
      <formula>1</formula>
    </cfRule>
  </conditionalFormatting>
  <conditionalFormatting sqref="BZ46">
    <cfRule type="cellIs" dxfId="706" priority="211" operator="between">
      <formula>0</formula>
      <formula>0.3999</formula>
    </cfRule>
    <cfRule type="cellIs" dxfId="705" priority="212" operator="between">
      <formula>0.4</formula>
      <formula>0.59</formula>
    </cfRule>
    <cfRule type="cellIs" dxfId="704" priority="213" operator="between">
      <formula>0.6</formula>
      <formula>0.69</formula>
    </cfRule>
    <cfRule type="cellIs" dxfId="703" priority="214" operator="between">
      <formula>0.7</formula>
      <formula>0.79</formula>
    </cfRule>
    <cfRule type="cellIs" dxfId="702" priority="215" operator="between">
      <formula>0.8</formula>
      <formula>1</formula>
    </cfRule>
  </conditionalFormatting>
  <conditionalFormatting sqref="BZ48:BZ53">
    <cfRule type="cellIs" dxfId="701" priority="216" operator="between">
      <formula>0</formula>
      <formula>0.3999</formula>
    </cfRule>
    <cfRule type="cellIs" dxfId="700" priority="217" operator="between">
      <formula>0.4</formula>
      <formula>0.59</formula>
    </cfRule>
    <cfRule type="cellIs" dxfId="699" priority="218" operator="between">
      <formula>0.6</formula>
      <formula>0.69</formula>
    </cfRule>
    <cfRule type="cellIs" dxfId="698" priority="219" operator="between">
      <formula>0.7</formula>
      <formula>0.79</formula>
    </cfRule>
    <cfRule type="cellIs" dxfId="697" priority="220" operator="between">
      <formula>0.8</formula>
      <formula>1</formula>
    </cfRule>
  </conditionalFormatting>
  <conditionalFormatting sqref="CC3:CC11">
    <cfRule type="cellIs" dxfId="696" priority="221" operator="between">
      <formula>0</formula>
      <formula>0.3999</formula>
    </cfRule>
    <cfRule type="cellIs" dxfId="695" priority="222" operator="between">
      <formula>0.4</formula>
      <formula>0.59</formula>
    </cfRule>
    <cfRule type="cellIs" dxfId="694" priority="223" operator="between">
      <formula>0.6</formula>
      <formula>0.69</formula>
    </cfRule>
    <cfRule type="cellIs" dxfId="693" priority="224" operator="between">
      <formula>0.7</formula>
      <formula>0.79</formula>
    </cfRule>
    <cfRule type="cellIs" dxfId="692" priority="225" operator="between">
      <formula>0.8</formula>
      <formula>1</formula>
    </cfRule>
  </conditionalFormatting>
  <conditionalFormatting sqref="CC13:CC19">
    <cfRule type="cellIs" dxfId="691" priority="226" operator="between">
      <formula>0</formula>
      <formula>0.3999</formula>
    </cfRule>
    <cfRule type="cellIs" dxfId="690" priority="227" operator="between">
      <formula>0.4</formula>
      <formula>0.59</formula>
    </cfRule>
    <cfRule type="cellIs" dxfId="689" priority="228" operator="between">
      <formula>0.6</formula>
      <formula>0.69</formula>
    </cfRule>
    <cfRule type="cellIs" dxfId="688" priority="229" operator="between">
      <formula>0.7</formula>
      <formula>0.79</formula>
    </cfRule>
    <cfRule type="cellIs" dxfId="687" priority="230" operator="between">
      <formula>0.8</formula>
      <formula>1</formula>
    </cfRule>
  </conditionalFormatting>
  <conditionalFormatting sqref="CC46">
    <cfRule type="cellIs" dxfId="686" priority="231" operator="between">
      <formula>0</formula>
      <formula>0.3999</formula>
    </cfRule>
    <cfRule type="cellIs" dxfId="685" priority="232" operator="between">
      <formula>0.4</formula>
      <formula>0.59</formula>
    </cfRule>
    <cfRule type="cellIs" dxfId="684" priority="233" operator="between">
      <formula>0.6</formula>
      <formula>0.69</formula>
    </cfRule>
    <cfRule type="cellIs" dxfId="683" priority="234" operator="between">
      <formula>0.7</formula>
      <formula>0.79</formula>
    </cfRule>
    <cfRule type="cellIs" dxfId="682" priority="235" operator="between">
      <formula>0.8</formula>
      <formula>1</formula>
    </cfRule>
  </conditionalFormatting>
  <conditionalFormatting sqref="CC48:CC53">
    <cfRule type="cellIs" dxfId="681" priority="236" operator="between">
      <formula>0</formula>
      <formula>0.3999</formula>
    </cfRule>
    <cfRule type="cellIs" dxfId="680" priority="237" operator="between">
      <formula>0.4</formula>
      <formula>0.59</formula>
    </cfRule>
    <cfRule type="cellIs" dxfId="679" priority="238" operator="between">
      <formula>0.6</formula>
      <formula>0.69</formula>
    </cfRule>
    <cfRule type="cellIs" dxfId="678" priority="239" operator="between">
      <formula>0.7</formula>
      <formula>0.79</formula>
    </cfRule>
    <cfRule type="cellIs" dxfId="677" priority="240" operator="between">
      <formula>0.8</formula>
      <formula>1</formula>
    </cfRule>
  </conditionalFormatting>
  <conditionalFormatting sqref="CG9:CG11">
    <cfRule type="cellIs" dxfId="676" priority="249" operator="between">
      <formula>0.7</formula>
      <formula>0.79</formula>
    </cfRule>
    <cfRule type="cellIs" dxfId="675" priority="250" operator="between">
      <formula>0.8</formula>
      <formula>1</formula>
    </cfRule>
    <cfRule type="cellIs" dxfId="674" priority="246" operator="between">
      <formula>0</formula>
      <formula>0.3999</formula>
    </cfRule>
    <cfRule type="cellIs" dxfId="673" priority="247" operator="between">
      <formula>0.4</formula>
      <formula>0.59</formula>
    </cfRule>
    <cfRule type="cellIs" dxfId="672" priority="248" operator="between">
      <formula>0.6</formula>
      <formula>0.69</formula>
    </cfRule>
  </conditionalFormatting>
  <conditionalFormatting sqref="CG14">
    <cfRule type="cellIs" dxfId="671" priority="251" operator="between">
      <formula>0</formula>
      <formula>0.3999</formula>
    </cfRule>
    <cfRule type="cellIs" dxfId="670" priority="252" operator="between">
      <formula>0.4</formula>
      <formula>0.59</formula>
    </cfRule>
    <cfRule type="cellIs" dxfId="669" priority="253" operator="between">
      <formula>0.6</formula>
      <formula>0.69</formula>
    </cfRule>
    <cfRule type="cellIs" dxfId="668" priority="254" operator="between">
      <formula>0.7</formula>
      <formula>0.79</formula>
    </cfRule>
    <cfRule type="cellIs" dxfId="667" priority="255" operator="between">
      <formula>0.8</formula>
      <formula>1</formula>
    </cfRule>
  </conditionalFormatting>
  <conditionalFormatting sqref="CG35:CG38 CJ35:CJ38 CG40 CJ40 CG42 CJ42 CG44 CJ44">
    <cfRule type="cellIs" dxfId="666" priority="243" operator="between">
      <formula>0.6</formula>
      <formula>0.69</formula>
    </cfRule>
    <cfRule type="cellIs" dxfId="665" priority="244" operator="between">
      <formula>0.7</formula>
      <formula>0.79</formula>
    </cfRule>
    <cfRule type="cellIs" dxfId="664" priority="245" operator="between">
      <formula>0.8</formula>
      <formula>1</formula>
    </cfRule>
    <cfRule type="cellIs" dxfId="663" priority="241" operator="between">
      <formula>0</formula>
      <formula>0.3999</formula>
    </cfRule>
    <cfRule type="cellIs" dxfId="662" priority="242" operator="between">
      <formula>0.4</formula>
      <formula>0.59</formula>
    </cfRule>
  </conditionalFormatting>
  <conditionalFormatting sqref="CG46">
    <cfRule type="cellIs" dxfId="661" priority="256" operator="between">
      <formula>0</formula>
      <formula>0.3999</formula>
    </cfRule>
    <cfRule type="cellIs" dxfId="660" priority="257" operator="between">
      <formula>0.4</formula>
      <formula>0.59</formula>
    </cfRule>
    <cfRule type="cellIs" dxfId="659" priority="258" operator="between">
      <formula>0.6</formula>
      <formula>0.69</formula>
    </cfRule>
    <cfRule type="cellIs" dxfId="658" priority="259" operator="between">
      <formula>0.7</formula>
      <formula>0.79</formula>
    </cfRule>
    <cfRule type="cellIs" dxfId="657" priority="260" operator="between">
      <formula>0.8</formula>
      <formula>1</formula>
    </cfRule>
  </conditionalFormatting>
  <conditionalFormatting sqref="CG49:CG50 CG53">
    <cfRule type="cellIs" dxfId="656" priority="261" operator="between">
      <formula>0</formula>
      <formula>0.3999</formula>
    </cfRule>
    <cfRule type="cellIs" dxfId="655" priority="262" operator="between">
      <formula>0.4</formula>
      <formula>0.59</formula>
    </cfRule>
    <cfRule type="cellIs" dxfId="654" priority="263" operator="between">
      <formula>0.6</formula>
      <formula>0.69</formula>
    </cfRule>
    <cfRule type="cellIs" dxfId="653" priority="264" operator="between">
      <formula>0.7</formula>
      <formula>0.79</formula>
    </cfRule>
    <cfRule type="cellIs" dxfId="652" priority="265" operator="between">
      <formula>0.8</formula>
      <formula>1</formula>
    </cfRule>
  </conditionalFormatting>
  <conditionalFormatting sqref="CJ9:CJ11">
    <cfRule type="cellIs" dxfId="651" priority="266" operator="between">
      <formula>0</formula>
      <formula>0.3999</formula>
    </cfRule>
    <cfRule type="cellIs" dxfId="650" priority="267" operator="between">
      <formula>0.4</formula>
      <formula>0.59</formula>
    </cfRule>
    <cfRule type="cellIs" dxfId="649" priority="268" operator="between">
      <formula>0.6</formula>
      <formula>0.69</formula>
    </cfRule>
    <cfRule type="cellIs" dxfId="648" priority="269" operator="between">
      <formula>0.7</formula>
      <formula>0.79</formula>
    </cfRule>
    <cfRule type="cellIs" dxfId="647" priority="270" operator="between">
      <formula>0.8</formula>
      <formula>1</formula>
    </cfRule>
  </conditionalFormatting>
  <conditionalFormatting sqref="CJ14">
    <cfRule type="cellIs" dxfId="646" priority="271" operator="between">
      <formula>0</formula>
      <formula>0.3999</formula>
    </cfRule>
    <cfRule type="cellIs" dxfId="645" priority="272" operator="between">
      <formula>0.4</formula>
      <formula>0.59</formula>
    </cfRule>
    <cfRule type="cellIs" dxfId="644" priority="273" operator="between">
      <formula>0.6</formula>
      <formula>0.69</formula>
    </cfRule>
    <cfRule type="cellIs" dxfId="643" priority="274" operator="between">
      <formula>0.7</formula>
      <formula>0.79</formula>
    </cfRule>
    <cfRule type="cellIs" dxfId="642" priority="275" operator="between">
      <formula>0.8</formula>
      <formula>1</formula>
    </cfRule>
  </conditionalFormatting>
  <conditionalFormatting sqref="CJ46">
    <cfRule type="cellIs" dxfId="641" priority="276" operator="between">
      <formula>0</formula>
      <formula>0.3999</formula>
    </cfRule>
    <cfRule type="cellIs" dxfId="640" priority="277" operator="between">
      <formula>0.4</formula>
      <formula>0.59</formula>
    </cfRule>
    <cfRule type="cellIs" dxfId="639" priority="278" operator="between">
      <formula>0.6</formula>
      <formula>0.69</formula>
    </cfRule>
    <cfRule type="cellIs" dxfId="638" priority="279" operator="between">
      <formula>0.7</formula>
      <formula>0.79</formula>
    </cfRule>
    <cfRule type="cellIs" dxfId="637" priority="280" operator="between">
      <formula>0.8</formula>
      <formula>1</formula>
    </cfRule>
  </conditionalFormatting>
  <conditionalFormatting sqref="CJ49:CJ50 CJ53">
    <cfRule type="cellIs" dxfId="636" priority="281" operator="between">
      <formula>0</formula>
      <formula>0.3999</formula>
    </cfRule>
    <cfRule type="cellIs" dxfId="635" priority="282" operator="between">
      <formula>0.4</formula>
      <formula>0.59</formula>
    </cfRule>
    <cfRule type="cellIs" dxfId="634" priority="283" operator="between">
      <formula>0.6</formula>
      <formula>0.69</formula>
    </cfRule>
    <cfRule type="cellIs" dxfId="633" priority="284" operator="between">
      <formula>0.7</formula>
      <formula>0.79</formula>
    </cfRule>
    <cfRule type="cellIs" dxfId="632" priority="285" operator="between">
      <formula>0.8</formula>
      <formula>1</formula>
    </cfRule>
  </conditionalFormatting>
  <pageMargins left="0.7" right="0.7" top="0.75" bottom="0.75" header="0" footer="0"/>
  <pageSetup orientation="landscape"/>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000"/>
  <sheetViews>
    <sheetView tabSelected="1" topLeftCell="C1" workbookViewId="0">
      <selection activeCell="G24" sqref="G24"/>
    </sheetView>
  </sheetViews>
  <sheetFormatPr baseColWidth="10" defaultColWidth="14.453125" defaultRowHeight="15" customHeight="1"/>
  <cols>
    <col min="1" max="1" width="27.1796875" customWidth="1"/>
    <col min="2" max="2" width="19.54296875" customWidth="1"/>
    <col min="3" max="3" width="69.1796875" customWidth="1"/>
    <col min="4" max="4" width="7.81640625" customWidth="1"/>
    <col min="5" max="5" width="5.1796875" customWidth="1"/>
    <col min="6" max="6" width="7" customWidth="1"/>
    <col min="7" max="7" width="14.1796875" customWidth="1"/>
    <col min="8" max="8" width="14.54296875" customWidth="1"/>
    <col min="9" max="9" width="18.81640625" customWidth="1"/>
    <col min="10" max="10" width="18.453125" customWidth="1"/>
    <col min="11" max="27" width="16.08984375" customWidth="1"/>
  </cols>
  <sheetData>
    <row r="1" spans="1:27" ht="14.25" customHeight="1">
      <c r="A1" s="1372" t="s">
        <v>1332</v>
      </c>
      <c r="B1" s="1298"/>
      <c r="C1" s="1298"/>
      <c r="D1" s="1298"/>
      <c r="E1" s="1298"/>
      <c r="F1" s="1298"/>
      <c r="G1" s="1298"/>
      <c r="H1" s="1298"/>
      <c r="I1" s="1413"/>
      <c r="J1" s="1299"/>
      <c r="K1" s="908"/>
      <c r="L1" s="908"/>
      <c r="M1" s="908"/>
      <c r="N1" s="908"/>
      <c r="O1" s="908"/>
      <c r="P1" s="908"/>
      <c r="Q1" s="908"/>
      <c r="R1" s="908"/>
      <c r="S1" s="908"/>
      <c r="T1" s="908"/>
      <c r="U1" s="908"/>
      <c r="V1" s="908"/>
      <c r="W1" s="908"/>
      <c r="X1" s="908"/>
      <c r="Y1" s="908"/>
      <c r="Z1" s="908"/>
      <c r="AA1" s="908"/>
    </row>
    <row r="2" spans="1:27" ht="14.25" customHeight="1">
      <c r="A2" s="1415" t="s">
        <v>1333</v>
      </c>
      <c r="B2" s="1415" t="s">
        <v>1334</v>
      </c>
      <c r="C2" s="1415" t="s">
        <v>1335</v>
      </c>
      <c r="D2" s="1412" t="s">
        <v>1655</v>
      </c>
      <c r="E2" s="1298"/>
      <c r="F2" s="1298"/>
      <c r="G2" s="1298"/>
      <c r="H2" s="1298"/>
      <c r="I2" s="1413"/>
      <c r="J2" s="1299"/>
      <c r="K2" s="908"/>
      <c r="L2" s="908"/>
      <c r="M2" s="908"/>
      <c r="N2" s="908"/>
      <c r="O2" s="908"/>
      <c r="P2" s="908"/>
      <c r="Q2" s="908"/>
      <c r="R2" s="908"/>
      <c r="S2" s="908"/>
      <c r="T2" s="908"/>
      <c r="U2" s="908"/>
      <c r="V2" s="908"/>
      <c r="W2" s="908"/>
      <c r="X2" s="908"/>
      <c r="Y2" s="908"/>
      <c r="Z2" s="908"/>
      <c r="AA2" s="908"/>
    </row>
    <row r="3" spans="1:27" ht="14.25" customHeight="1">
      <c r="A3" s="1354"/>
      <c r="B3" s="1354"/>
      <c r="C3" s="1354"/>
      <c r="D3" s="909" t="s">
        <v>1336</v>
      </c>
      <c r="E3" s="910" t="s">
        <v>1337</v>
      </c>
      <c r="F3" s="911" t="s">
        <v>1338</v>
      </c>
      <c r="G3" s="912" t="s">
        <v>1339</v>
      </c>
      <c r="H3" s="913" t="s">
        <v>1340</v>
      </c>
      <c r="I3" s="1284" t="s">
        <v>1753</v>
      </c>
      <c r="J3" s="914" t="s">
        <v>1341</v>
      </c>
      <c r="K3" s="908"/>
      <c r="L3" s="908"/>
      <c r="M3" s="908"/>
      <c r="N3" s="908"/>
      <c r="O3" s="908"/>
      <c r="P3" s="908"/>
      <c r="Q3" s="908"/>
      <c r="R3" s="908"/>
      <c r="S3" s="908"/>
      <c r="T3" s="908"/>
      <c r="U3" s="908"/>
      <c r="V3" s="908"/>
      <c r="W3" s="908"/>
      <c r="X3" s="908"/>
      <c r="Y3" s="908"/>
      <c r="Z3" s="908"/>
      <c r="AA3" s="908"/>
    </row>
    <row r="4" spans="1:27" ht="42.75" customHeight="1">
      <c r="A4" s="915" t="s">
        <v>1342</v>
      </c>
      <c r="B4" s="916">
        <v>24</v>
      </c>
      <c r="C4" s="917" t="s">
        <v>1343</v>
      </c>
      <c r="D4" s="918">
        <v>0</v>
      </c>
      <c r="E4" s="919">
        <v>0</v>
      </c>
      <c r="F4" s="920">
        <v>0</v>
      </c>
      <c r="G4" s="921">
        <v>2</v>
      </c>
      <c r="H4" s="922">
        <v>10</v>
      </c>
      <c r="I4" s="1285">
        <v>12</v>
      </c>
      <c r="J4" s="923">
        <f>+SUM(D4:I4)</f>
        <v>24</v>
      </c>
      <c r="K4" s="908"/>
      <c r="L4" s="908"/>
      <c r="M4" s="908"/>
      <c r="N4" s="908"/>
      <c r="O4" s="908"/>
      <c r="P4" s="908"/>
      <c r="Q4" s="908"/>
      <c r="R4" s="908"/>
      <c r="S4" s="908"/>
      <c r="T4" s="908"/>
      <c r="U4" s="908"/>
      <c r="V4" s="908"/>
      <c r="W4" s="908"/>
      <c r="X4" s="908"/>
      <c r="Y4" s="908"/>
      <c r="Z4" s="908"/>
      <c r="AA4" s="908"/>
    </row>
    <row r="5" spans="1:27" ht="52.5" customHeight="1">
      <c r="A5" s="915" t="s">
        <v>1344</v>
      </c>
      <c r="B5" s="916">
        <v>23</v>
      </c>
      <c r="C5" s="917" t="s">
        <v>1345</v>
      </c>
      <c r="D5" s="918">
        <v>2</v>
      </c>
      <c r="E5" s="919">
        <v>0</v>
      </c>
      <c r="F5" s="920">
        <v>0</v>
      </c>
      <c r="G5" s="921">
        <v>0</v>
      </c>
      <c r="H5" s="922">
        <v>4</v>
      </c>
      <c r="I5" s="1285">
        <v>17</v>
      </c>
      <c r="J5" s="923">
        <f>+SUM(D5:I5)</f>
        <v>23</v>
      </c>
      <c r="K5" s="908"/>
      <c r="L5" s="908"/>
      <c r="M5" s="908"/>
      <c r="N5" s="908"/>
      <c r="O5" s="908"/>
      <c r="P5" s="908"/>
      <c r="Q5" s="908"/>
      <c r="R5" s="908"/>
      <c r="S5" s="908"/>
      <c r="T5" s="908"/>
      <c r="U5" s="908"/>
      <c r="V5" s="908"/>
      <c r="W5" s="908"/>
      <c r="X5" s="908"/>
      <c r="Y5" s="908"/>
      <c r="Z5" s="908"/>
      <c r="AA5" s="908"/>
    </row>
    <row r="6" spans="1:27" ht="57.75" customHeight="1">
      <c r="A6" s="915" t="s">
        <v>1346</v>
      </c>
      <c r="B6" s="916">
        <v>55</v>
      </c>
      <c r="C6" s="917" t="s">
        <v>1347</v>
      </c>
      <c r="D6" s="918">
        <v>1</v>
      </c>
      <c r="E6" s="919">
        <v>0</v>
      </c>
      <c r="F6" s="920">
        <v>0</v>
      </c>
      <c r="G6" s="921">
        <v>0</v>
      </c>
      <c r="H6" s="922">
        <v>19</v>
      </c>
      <c r="I6" s="1285">
        <v>35</v>
      </c>
      <c r="J6" s="923">
        <f>+SUM(D6:I6)</f>
        <v>55</v>
      </c>
      <c r="K6" s="908"/>
      <c r="L6" s="908"/>
      <c r="M6" s="908"/>
      <c r="N6" s="908"/>
      <c r="O6" s="908"/>
      <c r="P6" s="908"/>
      <c r="Q6" s="908"/>
      <c r="R6" s="908"/>
      <c r="S6" s="908"/>
      <c r="T6" s="908"/>
      <c r="U6" s="908"/>
      <c r="V6" s="908"/>
      <c r="W6" s="908"/>
      <c r="X6" s="908"/>
      <c r="Y6" s="908"/>
      <c r="Z6" s="908"/>
      <c r="AA6" s="908"/>
    </row>
    <row r="7" spans="1:27" ht="14.25" customHeight="1">
      <c r="A7" s="1414" t="s">
        <v>1334</v>
      </c>
      <c r="B7" s="1298"/>
      <c r="C7" s="1299"/>
      <c r="D7" s="909">
        <f t="shared" ref="D7:J7" si="0">+SUM(D4:D6)</f>
        <v>3</v>
      </c>
      <c r="E7" s="910">
        <f t="shared" si="0"/>
        <v>0</v>
      </c>
      <c r="F7" s="911">
        <f t="shared" si="0"/>
        <v>0</v>
      </c>
      <c r="G7" s="912">
        <f t="shared" si="0"/>
        <v>2</v>
      </c>
      <c r="H7" s="913">
        <f>+SUM(H4:H6)</f>
        <v>33</v>
      </c>
      <c r="I7" s="1284">
        <f>SUM(I4:I6)</f>
        <v>64</v>
      </c>
      <c r="J7" s="914">
        <f t="shared" si="0"/>
        <v>102</v>
      </c>
      <c r="K7" s="908"/>
      <c r="L7" s="908"/>
      <c r="M7" s="908"/>
      <c r="N7" s="908"/>
      <c r="O7" s="908"/>
      <c r="P7" s="908"/>
      <c r="Q7" s="908"/>
      <c r="R7" s="908"/>
      <c r="S7" s="908"/>
      <c r="T7" s="908"/>
      <c r="U7" s="908"/>
      <c r="V7" s="908"/>
      <c r="W7" s="908"/>
      <c r="X7" s="908"/>
      <c r="Y7" s="908"/>
      <c r="Z7" s="908"/>
      <c r="AA7" s="908"/>
    </row>
    <row r="8" spans="1:27" ht="14.25" hidden="1" customHeight="1">
      <c r="A8" s="908"/>
      <c r="B8" s="908"/>
      <c r="C8" s="908"/>
      <c r="D8" s="908"/>
      <c r="E8" s="908"/>
      <c r="F8" s="908"/>
      <c r="G8" s="908"/>
      <c r="H8" s="908"/>
      <c r="I8" s="908"/>
      <c r="J8" s="908"/>
      <c r="K8" s="908"/>
      <c r="L8" s="908"/>
      <c r="M8" s="908"/>
      <c r="N8" s="908"/>
      <c r="O8" s="908"/>
      <c r="P8" s="908"/>
      <c r="Q8" s="908"/>
      <c r="R8" s="908"/>
      <c r="S8" s="908"/>
      <c r="T8" s="908"/>
      <c r="U8" s="908"/>
      <c r="V8" s="908"/>
      <c r="W8" s="908"/>
      <c r="X8" s="908"/>
      <c r="Y8" s="908"/>
      <c r="Z8" s="908"/>
      <c r="AA8" s="908"/>
    </row>
    <row r="9" spans="1:27" ht="14.25" hidden="1" customHeight="1">
      <c r="A9" s="1372" t="s">
        <v>1332</v>
      </c>
      <c r="B9" s="1298"/>
      <c r="C9" s="1298"/>
      <c r="D9" s="1298"/>
      <c r="E9" s="1298"/>
      <c r="F9" s="1298"/>
      <c r="G9" s="1298"/>
      <c r="H9" s="1298"/>
      <c r="I9" s="1413"/>
      <c r="J9" s="1299"/>
      <c r="K9" s="908"/>
      <c r="L9" s="908"/>
      <c r="M9" s="908"/>
      <c r="N9" s="908"/>
      <c r="O9" s="908"/>
      <c r="P9" s="908"/>
      <c r="Q9" s="908"/>
      <c r="R9" s="908"/>
      <c r="S9" s="908"/>
      <c r="T9" s="908"/>
      <c r="U9" s="908"/>
      <c r="V9" s="908"/>
      <c r="W9" s="908"/>
      <c r="X9" s="908"/>
      <c r="Y9" s="908"/>
      <c r="Z9" s="908"/>
      <c r="AA9" s="908"/>
    </row>
    <row r="10" spans="1:27" ht="14.25" hidden="1" customHeight="1">
      <c r="A10" s="1415" t="s">
        <v>1333</v>
      </c>
      <c r="B10" s="1415" t="s">
        <v>1334</v>
      </c>
      <c r="C10" s="1415" t="s">
        <v>1335</v>
      </c>
      <c r="D10" s="1412" t="s">
        <v>1348</v>
      </c>
      <c r="E10" s="1298"/>
      <c r="F10" s="1298"/>
      <c r="G10" s="1298"/>
      <c r="H10" s="1298"/>
      <c r="I10" s="1413"/>
      <c r="J10" s="1299"/>
      <c r="K10" s="908"/>
      <c r="L10" s="908"/>
      <c r="M10" s="908"/>
      <c r="N10" s="908"/>
      <c r="O10" s="908"/>
      <c r="P10" s="908"/>
      <c r="Q10" s="908"/>
      <c r="R10" s="908"/>
      <c r="S10" s="908"/>
      <c r="T10" s="908"/>
      <c r="U10" s="908"/>
      <c r="V10" s="908"/>
      <c r="W10" s="908"/>
      <c r="X10" s="908"/>
      <c r="Y10" s="908"/>
      <c r="Z10" s="908"/>
      <c r="AA10" s="908"/>
    </row>
    <row r="11" spans="1:27" ht="14.25" hidden="1" customHeight="1">
      <c r="A11" s="1354"/>
      <c r="B11" s="1354"/>
      <c r="C11" s="1354"/>
      <c r="D11" s="909" t="s">
        <v>1336</v>
      </c>
      <c r="E11" s="910" t="s">
        <v>1337</v>
      </c>
      <c r="F11" s="911" t="s">
        <v>1338</v>
      </c>
      <c r="G11" s="912" t="s">
        <v>1339</v>
      </c>
      <c r="H11" s="913" t="s">
        <v>1340</v>
      </c>
      <c r="I11" s="913"/>
      <c r="J11" s="914" t="s">
        <v>1341</v>
      </c>
      <c r="K11" s="908"/>
      <c r="L11" s="908"/>
      <c r="M11" s="908"/>
      <c r="N11" s="908"/>
      <c r="O11" s="908"/>
      <c r="P11" s="908"/>
      <c r="Q11" s="908"/>
      <c r="R11" s="908"/>
      <c r="S11" s="908"/>
      <c r="T11" s="908"/>
      <c r="U11" s="908"/>
      <c r="V11" s="908"/>
      <c r="W11" s="908"/>
      <c r="X11" s="908"/>
      <c r="Y11" s="908"/>
      <c r="Z11" s="908"/>
      <c r="AA11" s="908"/>
    </row>
    <row r="12" spans="1:27" ht="14.25" hidden="1" customHeight="1">
      <c r="A12" s="915" t="s">
        <v>1342</v>
      </c>
      <c r="B12" s="916">
        <v>36</v>
      </c>
      <c r="C12" s="917" t="s">
        <v>1343</v>
      </c>
      <c r="D12" s="918">
        <v>7</v>
      </c>
      <c r="E12" s="919">
        <v>1</v>
      </c>
      <c r="F12" s="920">
        <v>0</v>
      </c>
      <c r="G12" s="921">
        <v>1</v>
      </c>
      <c r="H12" s="922">
        <v>27</v>
      </c>
      <c r="I12" s="922"/>
      <c r="J12" s="923">
        <f>+SUM(D12:H12)</f>
        <v>36</v>
      </c>
      <c r="K12" s="908"/>
      <c r="L12" s="908"/>
      <c r="M12" s="908"/>
      <c r="N12" s="908"/>
      <c r="O12" s="908"/>
      <c r="P12" s="908"/>
      <c r="Q12" s="908"/>
      <c r="R12" s="908"/>
      <c r="S12" s="908"/>
      <c r="T12" s="908"/>
      <c r="U12" s="908"/>
      <c r="V12" s="908"/>
      <c r="W12" s="908"/>
      <c r="X12" s="908"/>
      <c r="Y12" s="908"/>
      <c r="Z12" s="908"/>
      <c r="AA12" s="908"/>
    </row>
    <row r="13" spans="1:27" ht="14.25" hidden="1" customHeight="1">
      <c r="A13" s="915" t="s">
        <v>1344</v>
      </c>
      <c r="B13" s="916">
        <v>20</v>
      </c>
      <c r="C13" s="917" t="s">
        <v>1345</v>
      </c>
      <c r="D13" s="918">
        <v>9</v>
      </c>
      <c r="E13" s="919">
        <v>1</v>
      </c>
      <c r="F13" s="920">
        <v>0</v>
      </c>
      <c r="G13" s="921">
        <v>0</v>
      </c>
      <c r="H13" s="922">
        <v>10</v>
      </c>
      <c r="I13" s="922"/>
      <c r="J13" s="923">
        <f>+SUM(D13:H13)</f>
        <v>20</v>
      </c>
      <c r="K13" s="908"/>
      <c r="L13" s="908"/>
      <c r="M13" s="908"/>
      <c r="N13" s="908"/>
      <c r="O13" s="908"/>
      <c r="P13" s="908"/>
      <c r="Q13" s="908"/>
      <c r="R13" s="908"/>
      <c r="S13" s="908"/>
      <c r="T13" s="908"/>
      <c r="U13" s="908"/>
      <c r="V13" s="908"/>
      <c r="W13" s="908"/>
      <c r="X13" s="908"/>
      <c r="Y13" s="908"/>
      <c r="Z13" s="908"/>
      <c r="AA13" s="908"/>
    </row>
    <row r="14" spans="1:27" ht="14.25" hidden="1" customHeight="1">
      <c r="A14" s="915" t="s">
        <v>1346</v>
      </c>
      <c r="B14" s="916">
        <v>48</v>
      </c>
      <c r="C14" s="917" t="s">
        <v>1347</v>
      </c>
      <c r="D14" s="918">
        <v>29</v>
      </c>
      <c r="E14" s="919">
        <v>0</v>
      </c>
      <c r="F14" s="920">
        <v>0</v>
      </c>
      <c r="G14" s="921">
        <v>0</v>
      </c>
      <c r="H14" s="922">
        <v>19</v>
      </c>
      <c r="I14" s="922"/>
      <c r="J14" s="923">
        <f>+SUM(D14:H14)</f>
        <v>48</v>
      </c>
      <c r="K14" s="908"/>
      <c r="L14" s="908"/>
      <c r="M14" s="908"/>
      <c r="N14" s="908"/>
      <c r="O14" s="908"/>
      <c r="P14" s="908"/>
      <c r="Q14" s="908"/>
      <c r="R14" s="908"/>
      <c r="S14" s="908"/>
      <c r="T14" s="908"/>
      <c r="U14" s="908"/>
      <c r="V14" s="908"/>
      <c r="W14" s="908"/>
      <c r="X14" s="908"/>
      <c r="Y14" s="908"/>
      <c r="Z14" s="908"/>
      <c r="AA14" s="908"/>
    </row>
    <row r="15" spans="1:27" ht="14.25" hidden="1" customHeight="1">
      <c r="A15" s="1414" t="s">
        <v>1334</v>
      </c>
      <c r="B15" s="1298"/>
      <c r="C15" s="1299"/>
      <c r="D15" s="909">
        <f t="shared" ref="D15:J15" si="1">+SUM(D12:D14)</f>
        <v>45</v>
      </c>
      <c r="E15" s="910">
        <f t="shared" si="1"/>
        <v>2</v>
      </c>
      <c r="F15" s="911">
        <f t="shared" si="1"/>
        <v>0</v>
      </c>
      <c r="G15" s="912">
        <f t="shared" si="1"/>
        <v>1</v>
      </c>
      <c r="H15" s="913">
        <f t="shared" si="1"/>
        <v>56</v>
      </c>
      <c r="I15" s="913"/>
      <c r="J15" s="914">
        <f t="shared" si="1"/>
        <v>104</v>
      </c>
      <c r="K15" s="908"/>
      <c r="L15" s="908"/>
      <c r="M15" s="908"/>
      <c r="N15" s="908"/>
      <c r="O15" s="908"/>
      <c r="P15" s="908"/>
      <c r="Q15" s="908"/>
      <c r="R15" s="908"/>
      <c r="S15" s="908"/>
      <c r="T15" s="908"/>
      <c r="U15" s="908"/>
      <c r="V15" s="908"/>
      <c r="W15" s="908"/>
      <c r="X15" s="908"/>
      <c r="Y15" s="908"/>
      <c r="Z15" s="908"/>
      <c r="AA15" s="908"/>
    </row>
    <row r="16" spans="1:27" ht="14.25" customHeight="1">
      <c r="A16" s="908"/>
      <c r="B16" s="908"/>
      <c r="C16" s="908"/>
      <c r="D16" s="908"/>
      <c r="E16" s="908"/>
      <c r="F16" s="908"/>
      <c r="G16" s="908"/>
      <c r="H16" s="908"/>
      <c r="I16" s="908"/>
      <c r="J16" s="908"/>
      <c r="K16" s="908"/>
      <c r="L16" s="908"/>
      <c r="M16" s="908"/>
      <c r="N16" s="908"/>
      <c r="O16" s="908"/>
      <c r="P16" s="908"/>
      <c r="Q16" s="908"/>
      <c r="R16" s="908"/>
      <c r="S16" s="908"/>
      <c r="T16" s="908"/>
      <c r="U16" s="908"/>
      <c r="V16" s="908"/>
      <c r="W16" s="908"/>
      <c r="X16" s="908"/>
      <c r="Y16" s="908"/>
      <c r="Z16" s="908"/>
      <c r="AA16" s="908"/>
    </row>
    <row r="17" spans="1:27" ht="14.25" hidden="1" customHeight="1">
      <c r="A17" s="1372" t="s">
        <v>1332</v>
      </c>
      <c r="B17" s="1298"/>
      <c r="C17" s="1298"/>
      <c r="D17" s="1298"/>
      <c r="E17" s="1298"/>
      <c r="F17" s="1298"/>
      <c r="G17" s="1298"/>
      <c r="H17" s="1298"/>
      <c r="I17" s="1413"/>
      <c r="J17" s="1299"/>
      <c r="K17" s="908"/>
      <c r="L17" s="908"/>
      <c r="M17" s="908"/>
      <c r="N17" s="908"/>
      <c r="O17" s="908"/>
      <c r="P17" s="908"/>
      <c r="Q17" s="908"/>
      <c r="R17" s="908"/>
      <c r="S17" s="908"/>
      <c r="T17" s="908"/>
      <c r="U17" s="908"/>
      <c r="V17" s="908"/>
      <c r="W17" s="908"/>
      <c r="X17" s="908"/>
      <c r="Y17" s="908"/>
      <c r="Z17" s="908"/>
      <c r="AA17" s="908"/>
    </row>
    <row r="18" spans="1:27" ht="14.25" hidden="1" customHeight="1">
      <c r="A18" s="1415" t="s">
        <v>1333</v>
      </c>
      <c r="B18" s="1415" t="s">
        <v>1334</v>
      </c>
      <c r="C18" s="1415" t="s">
        <v>1335</v>
      </c>
      <c r="D18" s="1412" t="s">
        <v>1349</v>
      </c>
      <c r="E18" s="1298"/>
      <c r="F18" s="1298"/>
      <c r="G18" s="1298"/>
      <c r="H18" s="1298"/>
      <c r="I18" s="1413"/>
      <c r="J18" s="1299"/>
      <c r="K18" s="908"/>
      <c r="L18" s="908"/>
      <c r="M18" s="908"/>
      <c r="N18" s="908"/>
      <c r="O18" s="908"/>
      <c r="P18" s="908"/>
      <c r="Q18" s="908"/>
      <c r="R18" s="908"/>
      <c r="S18" s="908"/>
      <c r="T18" s="908"/>
      <c r="U18" s="908"/>
      <c r="V18" s="908"/>
      <c r="W18" s="908"/>
      <c r="X18" s="908"/>
      <c r="Y18" s="908"/>
      <c r="Z18" s="908"/>
      <c r="AA18" s="908"/>
    </row>
    <row r="19" spans="1:27" ht="14.25" hidden="1" customHeight="1">
      <c r="A19" s="1354"/>
      <c r="B19" s="1354"/>
      <c r="C19" s="1354"/>
      <c r="D19" s="909" t="s">
        <v>1336</v>
      </c>
      <c r="E19" s="910" t="s">
        <v>1337</v>
      </c>
      <c r="F19" s="911" t="s">
        <v>1338</v>
      </c>
      <c r="G19" s="912" t="s">
        <v>1339</v>
      </c>
      <c r="H19" s="913" t="s">
        <v>1340</v>
      </c>
      <c r="I19" s="913"/>
      <c r="J19" s="914" t="s">
        <v>1341</v>
      </c>
      <c r="K19" s="908"/>
      <c r="L19" s="908"/>
      <c r="M19" s="908"/>
      <c r="N19" s="908"/>
      <c r="O19" s="908"/>
      <c r="P19" s="908"/>
      <c r="Q19" s="908"/>
      <c r="R19" s="908"/>
      <c r="S19" s="908"/>
      <c r="T19" s="908"/>
      <c r="U19" s="908"/>
      <c r="V19" s="908"/>
      <c r="W19" s="908"/>
      <c r="X19" s="908"/>
      <c r="Y19" s="908"/>
      <c r="Z19" s="908"/>
      <c r="AA19" s="908"/>
    </row>
    <row r="20" spans="1:27" ht="14.25" hidden="1" customHeight="1">
      <c r="A20" s="915" t="s">
        <v>1342</v>
      </c>
      <c r="B20" s="916">
        <v>36</v>
      </c>
      <c r="C20" s="917" t="s">
        <v>1343</v>
      </c>
      <c r="D20" s="918">
        <v>26</v>
      </c>
      <c r="E20" s="919">
        <v>4</v>
      </c>
      <c r="F20" s="920">
        <v>1</v>
      </c>
      <c r="G20" s="921">
        <v>0</v>
      </c>
      <c r="H20" s="922">
        <v>5</v>
      </c>
      <c r="I20" s="922"/>
      <c r="J20" s="923">
        <f>+SUM(D20:H20)</f>
        <v>36</v>
      </c>
      <c r="K20" s="908"/>
      <c r="L20" s="908"/>
      <c r="M20" s="908"/>
      <c r="N20" s="908"/>
      <c r="O20" s="908"/>
      <c r="P20" s="908"/>
      <c r="Q20" s="908"/>
      <c r="R20" s="908"/>
      <c r="S20" s="908"/>
      <c r="T20" s="908"/>
      <c r="U20" s="908"/>
      <c r="V20" s="908"/>
      <c r="W20" s="908"/>
      <c r="X20" s="908"/>
      <c r="Y20" s="908"/>
      <c r="Z20" s="908"/>
      <c r="AA20" s="908"/>
    </row>
    <row r="21" spans="1:27" ht="14.25" hidden="1" customHeight="1">
      <c r="A21" s="915" t="s">
        <v>1344</v>
      </c>
      <c r="B21" s="916">
        <v>20</v>
      </c>
      <c r="C21" s="917" t="s">
        <v>1345</v>
      </c>
      <c r="D21" s="918">
        <v>11</v>
      </c>
      <c r="E21" s="919">
        <v>5</v>
      </c>
      <c r="F21" s="920">
        <v>1</v>
      </c>
      <c r="G21" s="921">
        <v>0</v>
      </c>
      <c r="H21" s="922">
        <v>3</v>
      </c>
      <c r="I21" s="922"/>
      <c r="J21" s="923">
        <f>+SUM(D21:H21)</f>
        <v>20</v>
      </c>
      <c r="K21" s="908"/>
      <c r="L21" s="908"/>
      <c r="M21" s="908"/>
      <c r="N21" s="908"/>
      <c r="O21" s="908"/>
      <c r="P21" s="908"/>
      <c r="Q21" s="908"/>
      <c r="R21" s="908"/>
      <c r="S21" s="908"/>
      <c r="T21" s="908"/>
      <c r="U21" s="908"/>
      <c r="V21" s="908"/>
      <c r="W21" s="908"/>
      <c r="X21" s="908"/>
      <c r="Y21" s="908"/>
      <c r="Z21" s="908"/>
      <c r="AA21" s="908"/>
    </row>
    <row r="22" spans="1:27" ht="14.25" hidden="1" customHeight="1">
      <c r="A22" s="915" t="s">
        <v>1346</v>
      </c>
      <c r="B22" s="916">
        <v>48</v>
      </c>
      <c r="C22" s="917" t="s">
        <v>1347</v>
      </c>
      <c r="D22" s="918">
        <v>43</v>
      </c>
      <c r="E22" s="919">
        <v>2</v>
      </c>
      <c r="F22" s="920">
        <v>0</v>
      </c>
      <c r="G22" s="921">
        <v>0</v>
      </c>
      <c r="H22" s="922">
        <v>3</v>
      </c>
      <c r="I22" s="922"/>
      <c r="J22" s="923">
        <f>+SUM(D22:H22)</f>
        <v>48</v>
      </c>
      <c r="K22" s="908"/>
      <c r="L22" s="908"/>
      <c r="M22" s="908"/>
      <c r="N22" s="908"/>
      <c r="O22" s="908"/>
      <c r="P22" s="908"/>
      <c r="Q22" s="908"/>
      <c r="R22" s="908"/>
      <c r="S22" s="908"/>
      <c r="T22" s="908"/>
      <c r="U22" s="908"/>
      <c r="V22" s="908"/>
      <c r="W22" s="908"/>
      <c r="X22" s="908"/>
      <c r="Y22" s="908"/>
      <c r="Z22" s="908"/>
      <c r="AA22" s="908"/>
    </row>
    <row r="23" spans="1:27" ht="14.25" hidden="1" customHeight="1">
      <c r="A23" s="1414" t="s">
        <v>1334</v>
      </c>
      <c r="B23" s="1298"/>
      <c r="C23" s="1299"/>
      <c r="D23" s="909">
        <f t="shared" ref="D23:J23" si="2">+SUM(D20:D22)</f>
        <v>80</v>
      </c>
      <c r="E23" s="910">
        <f t="shared" si="2"/>
        <v>11</v>
      </c>
      <c r="F23" s="911">
        <f t="shared" si="2"/>
        <v>2</v>
      </c>
      <c r="G23" s="912">
        <f t="shared" si="2"/>
        <v>0</v>
      </c>
      <c r="H23" s="913">
        <f t="shared" si="2"/>
        <v>11</v>
      </c>
      <c r="I23" s="913"/>
      <c r="J23" s="914">
        <f t="shared" si="2"/>
        <v>104</v>
      </c>
      <c r="K23" s="908"/>
      <c r="L23" s="908"/>
      <c r="M23" s="908"/>
      <c r="N23" s="908"/>
      <c r="O23" s="908"/>
      <c r="P23" s="908"/>
      <c r="Q23" s="908"/>
      <c r="R23" s="908"/>
      <c r="S23" s="908"/>
      <c r="T23" s="908"/>
      <c r="U23" s="908"/>
      <c r="V23" s="908"/>
      <c r="W23" s="908"/>
      <c r="X23" s="908"/>
      <c r="Y23" s="908"/>
      <c r="Z23" s="908"/>
      <c r="AA23" s="908"/>
    </row>
    <row r="24" spans="1:27" ht="14.25" customHeight="1">
      <c r="A24" s="908"/>
      <c r="B24" s="908"/>
      <c r="C24" s="908"/>
      <c r="D24" s="908"/>
      <c r="E24" s="908"/>
      <c r="F24" s="908"/>
      <c r="G24" s="908"/>
      <c r="H24" s="908"/>
      <c r="I24" s="908"/>
      <c r="J24" s="908"/>
      <c r="K24" s="908"/>
      <c r="L24" s="908"/>
      <c r="M24" s="908"/>
      <c r="N24" s="908"/>
      <c r="O24" s="908"/>
      <c r="P24" s="908"/>
      <c r="Q24" s="908"/>
      <c r="R24" s="908"/>
      <c r="S24" s="908"/>
      <c r="T24" s="908"/>
      <c r="U24" s="908"/>
      <c r="V24" s="908"/>
      <c r="W24" s="908"/>
      <c r="X24" s="908"/>
      <c r="Y24" s="908"/>
      <c r="Z24" s="908"/>
      <c r="AA24" s="908"/>
    </row>
    <row r="25" spans="1:27" ht="14.25" hidden="1" customHeight="1">
      <c r="A25" s="1372" t="s">
        <v>1332</v>
      </c>
      <c r="B25" s="1298"/>
      <c r="C25" s="1298"/>
      <c r="D25" s="1298"/>
      <c r="E25" s="1298"/>
      <c r="F25" s="1298"/>
      <c r="G25" s="1298"/>
      <c r="H25" s="1298"/>
      <c r="I25" s="1413"/>
      <c r="J25" s="1299"/>
      <c r="K25" s="908"/>
      <c r="L25" s="908"/>
      <c r="M25" s="908"/>
      <c r="N25" s="908"/>
      <c r="O25" s="908"/>
      <c r="P25" s="908"/>
      <c r="Q25" s="908"/>
      <c r="R25" s="908"/>
      <c r="S25" s="908"/>
      <c r="T25" s="908"/>
      <c r="U25" s="908"/>
      <c r="V25" s="908"/>
      <c r="W25" s="908"/>
      <c r="X25" s="908"/>
      <c r="Y25" s="908"/>
      <c r="Z25" s="908"/>
      <c r="AA25" s="908"/>
    </row>
    <row r="26" spans="1:27" ht="14.25" hidden="1" customHeight="1">
      <c r="A26" s="1415" t="s">
        <v>1333</v>
      </c>
      <c r="B26" s="1415" t="s">
        <v>1334</v>
      </c>
      <c r="C26" s="1415" t="s">
        <v>1335</v>
      </c>
      <c r="D26" s="1412" t="s">
        <v>1350</v>
      </c>
      <c r="E26" s="1298"/>
      <c r="F26" s="1298"/>
      <c r="G26" s="1298"/>
      <c r="H26" s="1298"/>
      <c r="I26" s="1413"/>
      <c r="J26" s="1299"/>
      <c r="K26" s="908"/>
      <c r="L26" s="908"/>
      <c r="M26" s="908"/>
      <c r="N26" s="908"/>
      <c r="O26" s="908"/>
      <c r="P26" s="908"/>
      <c r="Q26" s="908"/>
      <c r="R26" s="908"/>
      <c r="S26" s="908"/>
      <c r="T26" s="908"/>
      <c r="U26" s="908"/>
      <c r="V26" s="908"/>
      <c r="W26" s="908"/>
      <c r="X26" s="908"/>
      <c r="Y26" s="908"/>
      <c r="Z26" s="908"/>
      <c r="AA26" s="908"/>
    </row>
    <row r="27" spans="1:27" ht="14.25" hidden="1" customHeight="1">
      <c r="A27" s="1354"/>
      <c r="B27" s="1354"/>
      <c r="C27" s="1354"/>
      <c r="D27" s="909" t="s">
        <v>1336</v>
      </c>
      <c r="E27" s="910" t="s">
        <v>1337</v>
      </c>
      <c r="F27" s="911" t="s">
        <v>1338</v>
      </c>
      <c r="G27" s="912" t="s">
        <v>1339</v>
      </c>
      <c r="H27" s="913" t="s">
        <v>1340</v>
      </c>
      <c r="I27" s="913"/>
      <c r="J27" s="914" t="s">
        <v>1341</v>
      </c>
      <c r="K27" s="908"/>
      <c r="L27" s="908"/>
      <c r="M27" s="908"/>
      <c r="N27" s="908"/>
      <c r="O27" s="908"/>
      <c r="P27" s="908"/>
      <c r="Q27" s="908"/>
      <c r="R27" s="908"/>
      <c r="S27" s="908"/>
      <c r="T27" s="908"/>
      <c r="U27" s="908"/>
      <c r="V27" s="908"/>
      <c r="W27" s="908"/>
      <c r="X27" s="908"/>
      <c r="Y27" s="908"/>
      <c r="Z27" s="908"/>
      <c r="AA27" s="908"/>
    </row>
    <row r="28" spans="1:27" ht="14.25" hidden="1" customHeight="1">
      <c r="A28" s="915" t="s">
        <v>1342</v>
      </c>
      <c r="B28" s="916">
        <v>36</v>
      </c>
      <c r="C28" s="917" t="s">
        <v>1343</v>
      </c>
      <c r="D28" s="918">
        <v>16</v>
      </c>
      <c r="E28" s="919">
        <v>6</v>
      </c>
      <c r="F28" s="920">
        <v>1</v>
      </c>
      <c r="G28" s="921">
        <v>3</v>
      </c>
      <c r="H28" s="922">
        <v>10</v>
      </c>
      <c r="I28" s="922"/>
      <c r="J28" s="923">
        <f>+SUM(D28:H28)</f>
        <v>36</v>
      </c>
      <c r="K28" s="908"/>
      <c r="L28" s="908"/>
      <c r="M28" s="908"/>
      <c r="N28" s="908"/>
      <c r="O28" s="908"/>
      <c r="P28" s="908"/>
      <c r="Q28" s="908"/>
      <c r="R28" s="908"/>
      <c r="S28" s="908"/>
      <c r="T28" s="908"/>
      <c r="U28" s="908"/>
      <c r="V28" s="908"/>
      <c r="W28" s="908"/>
      <c r="X28" s="908"/>
      <c r="Y28" s="908"/>
      <c r="Z28" s="908"/>
      <c r="AA28" s="908"/>
    </row>
    <row r="29" spans="1:27" ht="14.25" hidden="1" customHeight="1">
      <c r="A29" s="915" t="s">
        <v>1344</v>
      </c>
      <c r="B29" s="916">
        <v>20</v>
      </c>
      <c r="C29" s="917" t="s">
        <v>1345</v>
      </c>
      <c r="D29" s="918">
        <v>8</v>
      </c>
      <c r="E29" s="919">
        <v>5</v>
      </c>
      <c r="F29" s="920">
        <v>3</v>
      </c>
      <c r="G29" s="921">
        <v>0</v>
      </c>
      <c r="H29" s="922">
        <v>4</v>
      </c>
      <c r="I29" s="922"/>
      <c r="J29" s="923">
        <f>+SUM(D29:H29)</f>
        <v>20</v>
      </c>
      <c r="K29" s="908"/>
      <c r="L29" s="908"/>
      <c r="M29" s="908"/>
      <c r="N29" s="908"/>
      <c r="O29" s="908"/>
      <c r="P29" s="908"/>
      <c r="Q29" s="908"/>
      <c r="R29" s="908"/>
      <c r="S29" s="908"/>
      <c r="T29" s="908"/>
      <c r="U29" s="908"/>
      <c r="V29" s="908"/>
      <c r="W29" s="908"/>
      <c r="X29" s="908"/>
      <c r="Y29" s="908"/>
      <c r="Z29" s="908"/>
      <c r="AA29" s="908"/>
    </row>
    <row r="30" spans="1:27" ht="14.25" hidden="1" customHeight="1">
      <c r="A30" s="915" t="s">
        <v>1346</v>
      </c>
      <c r="B30" s="916">
        <v>48</v>
      </c>
      <c r="C30" s="917" t="s">
        <v>1347</v>
      </c>
      <c r="D30" s="918">
        <v>33</v>
      </c>
      <c r="E30" s="919">
        <v>9</v>
      </c>
      <c r="F30" s="920">
        <v>1</v>
      </c>
      <c r="G30" s="921">
        <v>1</v>
      </c>
      <c r="H30" s="922">
        <v>4</v>
      </c>
      <c r="I30" s="922"/>
      <c r="J30" s="923">
        <f>+SUM(D30:H30)</f>
        <v>48</v>
      </c>
      <c r="K30" s="908"/>
      <c r="L30" s="908"/>
      <c r="M30" s="908"/>
      <c r="N30" s="908"/>
      <c r="O30" s="908"/>
      <c r="P30" s="908"/>
      <c r="Q30" s="908"/>
      <c r="R30" s="908"/>
      <c r="S30" s="908"/>
      <c r="T30" s="908"/>
      <c r="U30" s="908"/>
      <c r="V30" s="908"/>
      <c r="W30" s="908"/>
      <c r="X30" s="908"/>
      <c r="Y30" s="908"/>
      <c r="Z30" s="908"/>
      <c r="AA30" s="908"/>
    </row>
    <row r="31" spans="1:27" ht="14.25" hidden="1" customHeight="1">
      <c r="A31" s="1414" t="s">
        <v>1334</v>
      </c>
      <c r="B31" s="1298"/>
      <c r="C31" s="1299"/>
      <c r="D31" s="909">
        <f t="shared" ref="D31:J31" si="3">+SUM(D28:D30)</f>
        <v>57</v>
      </c>
      <c r="E31" s="910">
        <f t="shared" si="3"/>
        <v>20</v>
      </c>
      <c r="F31" s="911">
        <f t="shared" si="3"/>
        <v>5</v>
      </c>
      <c r="G31" s="912">
        <f t="shared" si="3"/>
        <v>4</v>
      </c>
      <c r="H31" s="913">
        <f t="shared" si="3"/>
        <v>18</v>
      </c>
      <c r="I31" s="913"/>
      <c r="J31" s="914">
        <f t="shared" si="3"/>
        <v>104</v>
      </c>
      <c r="K31" s="908"/>
      <c r="L31" s="908"/>
      <c r="M31" s="908"/>
      <c r="N31" s="908"/>
      <c r="O31" s="908"/>
      <c r="P31" s="908"/>
      <c r="Q31" s="908"/>
      <c r="R31" s="908"/>
      <c r="S31" s="908"/>
      <c r="T31" s="908"/>
      <c r="U31" s="908"/>
      <c r="V31" s="908"/>
      <c r="W31" s="908"/>
      <c r="X31" s="908"/>
      <c r="Y31" s="908"/>
      <c r="Z31" s="908"/>
      <c r="AA31" s="908"/>
    </row>
    <row r="32" spans="1:27" ht="14.25" customHeight="1">
      <c r="A32" s="908"/>
      <c r="B32" s="908"/>
      <c r="C32" s="908"/>
      <c r="D32" s="908"/>
      <c r="E32" s="908"/>
      <c r="F32" s="908"/>
      <c r="G32" s="908"/>
      <c r="H32" s="908"/>
      <c r="I32" s="908"/>
      <c r="J32" s="908"/>
      <c r="K32" s="908"/>
      <c r="L32" s="908"/>
      <c r="M32" s="908"/>
      <c r="N32" s="908"/>
      <c r="O32" s="908"/>
      <c r="P32" s="908"/>
      <c r="Q32" s="908"/>
      <c r="R32" s="908"/>
      <c r="S32" s="908"/>
      <c r="T32" s="908"/>
      <c r="U32" s="908"/>
      <c r="V32" s="908"/>
      <c r="W32" s="908"/>
      <c r="X32" s="908"/>
      <c r="Y32" s="908"/>
      <c r="Z32" s="908"/>
      <c r="AA32" s="908"/>
    </row>
    <row r="33" spans="1:27" ht="14.25" hidden="1" customHeight="1">
      <c r="A33" s="1372" t="s">
        <v>1332</v>
      </c>
      <c r="B33" s="1298"/>
      <c r="C33" s="1298"/>
      <c r="D33" s="1298"/>
      <c r="E33" s="1298"/>
      <c r="F33" s="1298"/>
      <c r="G33" s="1298"/>
      <c r="H33" s="1298"/>
      <c r="I33" s="1413"/>
      <c r="J33" s="1299"/>
      <c r="K33" s="908"/>
      <c r="L33" s="908"/>
      <c r="M33" s="908"/>
      <c r="N33" s="908"/>
      <c r="O33" s="908"/>
      <c r="P33" s="908"/>
      <c r="Q33" s="908"/>
      <c r="R33" s="908"/>
      <c r="S33" s="908"/>
      <c r="T33" s="908"/>
      <c r="U33" s="908"/>
      <c r="V33" s="908"/>
      <c r="W33" s="908"/>
      <c r="X33" s="908"/>
      <c r="Y33" s="908"/>
      <c r="Z33" s="908"/>
      <c r="AA33" s="908"/>
    </row>
    <row r="34" spans="1:27" ht="14.25" hidden="1" customHeight="1">
      <c r="A34" s="1415" t="s">
        <v>1333</v>
      </c>
      <c r="B34" s="1415" t="s">
        <v>1334</v>
      </c>
      <c r="C34" s="1415" t="s">
        <v>1335</v>
      </c>
      <c r="D34" s="1412" t="s">
        <v>1351</v>
      </c>
      <c r="E34" s="1298"/>
      <c r="F34" s="1298"/>
      <c r="G34" s="1298"/>
      <c r="H34" s="1298"/>
      <c r="I34" s="1413"/>
      <c r="J34" s="1299"/>
      <c r="K34" s="908"/>
      <c r="L34" s="908"/>
      <c r="M34" s="908"/>
      <c r="N34" s="908"/>
      <c r="O34" s="908"/>
      <c r="P34" s="908"/>
      <c r="Q34" s="908"/>
      <c r="R34" s="908"/>
      <c r="S34" s="908"/>
      <c r="T34" s="908"/>
      <c r="U34" s="908"/>
      <c r="V34" s="908"/>
      <c r="W34" s="908"/>
      <c r="X34" s="908"/>
      <c r="Y34" s="908"/>
      <c r="Z34" s="908"/>
      <c r="AA34" s="908"/>
    </row>
    <row r="35" spans="1:27" ht="14.25" hidden="1" customHeight="1">
      <c r="A35" s="1354"/>
      <c r="B35" s="1354"/>
      <c r="C35" s="1354"/>
      <c r="D35" s="909" t="s">
        <v>1336</v>
      </c>
      <c r="E35" s="910" t="s">
        <v>1337</v>
      </c>
      <c r="F35" s="911" t="s">
        <v>1338</v>
      </c>
      <c r="G35" s="912" t="s">
        <v>1339</v>
      </c>
      <c r="H35" s="913" t="s">
        <v>1340</v>
      </c>
      <c r="I35" s="913"/>
      <c r="J35" s="914" t="s">
        <v>1341</v>
      </c>
      <c r="K35" s="908"/>
      <c r="L35" s="908"/>
      <c r="M35" s="908"/>
      <c r="N35" s="908"/>
      <c r="O35" s="908"/>
      <c r="P35" s="908"/>
      <c r="Q35" s="908"/>
      <c r="R35" s="908"/>
      <c r="S35" s="908"/>
      <c r="T35" s="908"/>
      <c r="U35" s="908"/>
      <c r="V35" s="908"/>
      <c r="W35" s="908"/>
      <c r="X35" s="908"/>
      <c r="Y35" s="908"/>
      <c r="Z35" s="908"/>
      <c r="AA35" s="908"/>
    </row>
    <row r="36" spans="1:27" ht="14.25" hidden="1" customHeight="1">
      <c r="A36" s="915" t="s">
        <v>1342</v>
      </c>
      <c r="B36" s="916">
        <v>36</v>
      </c>
      <c r="C36" s="917" t="s">
        <v>1343</v>
      </c>
      <c r="D36" s="918">
        <v>10</v>
      </c>
      <c r="E36" s="919">
        <v>5</v>
      </c>
      <c r="F36" s="920">
        <v>2</v>
      </c>
      <c r="G36" s="921">
        <v>3</v>
      </c>
      <c r="H36" s="922">
        <v>16</v>
      </c>
      <c r="I36" s="922"/>
      <c r="J36" s="923">
        <f>+SUM(D36:H36)</f>
        <v>36</v>
      </c>
      <c r="K36" s="908"/>
      <c r="L36" s="908"/>
      <c r="M36" s="908"/>
      <c r="N36" s="908"/>
      <c r="O36" s="908"/>
      <c r="P36" s="908"/>
      <c r="Q36" s="908"/>
      <c r="R36" s="908"/>
      <c r="S36" s="908"/>
      <c r="T36" s="908"/>
      <c r="U36" s="908"/>
      <c r="V36" s="908"/>
      <c r="W36" s="908"/>
      <c r="X36" s="908"/>
      <c r="Y36" s="908"/>
      <c r="Z36" s="908"/>
      <c r="AA36" s="908"/>
    </row>
    <row r="37" spans="1:27" ht="14.25" hidden="1" customHeight="1">
      <c r="A37" s="915" t="s">
        <v>1344</v>
      </c>
      <c r="B37" s="916">
        <v>20</v>
      </c>
      <c r="C37" s="917" t="s">
        <v>1345</v>
      </c>
      <c r="D37" s="918">
        <v>8</v>
      </c>
      <c r="E37" s="919">
        <v>4</v>
      </c>
      <c r="F37" s="920">
        <v>0</v>
      </c>
      <c r="G37" s="921">
        <v>0</v>
      </c>
      <c r="H37" s="922">
        <v>8</v>
      </c>
      <c r="I37" s="922"/>
      <c r="J37" s="923">
        <f>+SUM(D37:H37)</f>
        <v>20</v>
      </c>
      <c r="K37" s="908"/>
      <c r="L37" s="908"/>
      <c r="M37" s="908"/>
      <c r="N37" s="908"/>
      <c r="O37" s="908"/>
      <c r="P37" s="908"/>
      <c r="Q37" s="908"/>
      <c r="R37" s="908"/>
      <c r="S37" s="908"/>
      <c r="T37" s="908"/>
      <c r="U37" s="908"/>
      <c r="V37" s="908"/>
      <c r="W37" s="908"/>
      <c r="X37" s="908"/>
      <c r="Y37" s="908"/>
      <c r="Z37" s="908"/>
      <c r="AA37" s="908"/>
    </row>
    <row r="38" spans="1:27" ht="14.25" hidden="1" customHeight="1">
      <c r="A38" s="915" t="s">
        <v>1346</v>
      </c>
      <c r="B38" s="916">
        <v>48</v>
      </c>
      <c r="C38" s="917" t="s">
        <v>1347</v>
      </c>
      <c r="D38" s="918">
        <v>32</v>
      </c>
      <c r="E38" s="919">
        <v>4</v>
      </c>
      <c r="F38" s="920">
        <v>3</v>
      </c>
      <c r="G38" s="921">
        <v>6</v>
      </c>
      <c r="H38" s="922">
        <v>3</v>
      </c>
      <c r="I38" s="922"/>
      <c r="J38" s="923">
        <f>+SUM(D38:H38)</f>
        <v>48</v>
      </c>
      <c r="K38" s="908"/>
      <c r="L38" s="908"/>
      <c r="M38" s="908"/>
      <c r="N38" s="908"/>
      <c r="O38" s="908"/>
      <c r="P38" s="908"/>
      <c r="Q38" s="908"/>
      <c r="R38" s="908"/>
      <c r="S38" s="908"/>
      <c r="T38" s="908"/>
      <c r="U38" s="908"/>
      <c r="V38" s="908"/>
      <c r="W38" s="908"/>
      <c r="X38" s="908"/>
      <c r="Y38" s="908"/>
      <c r="Z38" s="908"/>
      <c r="AA38" s="908"/>
    </row>
    <row r="39" spans="1:27" ht="14.25" hidden="1" customHeight="1">
      <c r="A39" s="1414" t="s">
        <v>1334</v>
      </c>
      <c r="B39" s="1298"/>
      <c r="C39" s="1299"/>
      <c r="D39" s="909">
        <f t="shared" ref="D39:J39" si="4">+SUM(D36:D38)</f>
        <v>50</v>
      </c>
      <c r="E39" s="910">
        <f t="shared" si="4"/>
        <v>13</v>
      </c>
      <c r="F39" s="911">
        <f t="shared" si="4"/>
        <v>5</v>
      </c>
      <c r="G39" s="912">
        <f t="shared" si="4"/>
        <v>9</v>
      </c>
      <c r="H39" s="913">
        <f t="shared" si="4"/>
        <v>27</v>
      </c>
      <c r="I39" s="913"/>
      <c r="J39" s="914">
        <f t="shared" si="4"/>
        <v>104</v>
      </c>
      <c r="K39" s="908"/>
      <c r="L39" s="908"/>
      <c r="M39" s="908"/>
      <c r="N39" s="908"/>
      <c r="O39" s="908"/>
      <c r="P39" s="908"/>
      <c r="Q39" s="908"/>
      <c r="R39" s="908"/>
      <c r="S39" s="908"/>
      <c r="T39" s="908"/>
      <c r="U39" s="908"/>
      <c r="V39" s="908"/>
      <c r="W39" s="908"/>
      <c r="X39" s="908"/>
      <c r="Y39" s="908"/>
      <c r="Z39" s="908"/>
      <c r="AA39" s="908"/>
    </row>
    <row r="40" spans="1:27" ht="14.25" customHeight="1">
      <c r="A40" s="908"/>
      <c r="B40" s="908"/>
      <c r="C40" s="908"/>
      <c r="D40" s="908"/>
      <c r="E40" s="908"/>
      <c r="F40" s="908"/>
      <c r="G40" s="908"/>
      <c r="H40" s="908"/>
      <c r="I40" s="908"/>
      <c r="J40" s="908"/>
      <c r="K40" s="908"/>
      <c r="L40" s="908"/>
      <c r="M40" s="908"/>
      <c r="N40" s="908"/>
      <c r="O40" s="908"/>
      <c r="P40" s="908"/>
      <c r="Q40" s="908"/>
      <c r="R40" s="908"/>
      <c r="S40" s="908"/>
      <c r="T40" s="908"/>
      <c r="U40" s="908"/>
      <c r="V40" s="908"/>
      <c r="W40" s="908"/>
      <c r="X40" s="908"/>
      <c r="Y40" s="908"/>
      <c r="Z40" s="908"/>
      <c r="AA40" s="908"/>
    </row>
    <row r="41" spans="1:27" ht="14.25" hidden="1" customHeight="1">
      <c r="A41" s="1372" t="s">
        <v>1332</v>
      </c>
      <c r="B41" s="1298"/>
      <c r="C41" s="1298"/>
      <c r="D41" s="1298"/>
      <c r="E41" s="1298"/>
      <c r="F41" s="1298"/>
      <c r="G41" s="1298"/>
      <c r="H41" s="1298"/>
      <c r="I41" s="1413"/>
      <c r="J41" s="1299"/>
      <c r="K41" s="908"/>
      <c r="L41" s="908"/>
      <c r="M41" s="908"/>
      <c r="N41" s="908"/>
      <c r="O41" s="908"/>
      <c r="P41" s="908"/>
      <c r="Q41" s="908"/>
      <c r="R41" s="908"/>
      <c r="S41" s="908"/>
      <c r="T41" s="908"/>
      <c r="U41" s="908"/>
      <c r="V41" s="908"/>
      <c r="W41" s="908"/>
      <c r="X41" s="908"/>
      <c r="Y41" s="908"/>
      <c r="Z41" s="908"/>
      <c r="AA41" s="908"/>
    </row>
    <row r="42" spans="1:27" ht="14.25" hidden="1" customHeight="1">
      <c r="A42" s="1415" t="s">
        <v>1333</v>
      </c>
      <c r="B42" s="1415" t="s">
        <v>1334</v>
      </c>
      <c r="C42" s="1415" t="s">
        <v>1335</v>
      </c>
      <c r="D42" s="1412" t="s">
        <v>1352</v>
      </c>
      <c r="E42" s="1298"/>
      <c r="F42" s="1298"/>
      <c r="G42" s="1298"/>
      <c r="H42" s="1298"/>
      <c r="I42" s="1413"/>
      <c r="J42" s="1299"/>
      <c r="K42" s="908"/>
      <c r="L42" s="908"/>
      <c r="M42" s="908"/>
      <c r="N42" s="908"/>
      <c r="O42" s="908"/>
      <c r="P42" s="908"/>
      <c r="Q42" s="908"/>
      <c r="R42" s="908"/>
      <c r="S42" s="908"/>
      <c r="T42" s="908"/>
      <c r="U42" s="908"/>
      <c r="V42" s="908"/>
      <c r="W42" s="908"/>
      <c r="X42" s="908"/>
      <c r="Y42" s="908"/>
      <c r="Z42" s="908"/>
      <c r="AA42" s="908"/>
    </row>
    <row r="43" spans="1:27" ht="14.25" hidden="1" customHeight="1">
      <c r="A43" s="1354"/>
      <c r="B43" s="1354"/>
      <c r="C43" s="1354"/>
      <c r="D43" s="909" t="s">
        <v>1336</v>
      </c>
      <c r="E43" s="910" t="s">
        <v>1337</v>
      </c>
      <c r="F43" s="911" t="s">
        <v>1338</v>
      </c>
      <c r="G43" s="912" t="s">
        <v>1339</v>
      </c>
      <c r="H43" s="913" t="s">
        <v>1340</v>
      </c>
      <c r="I43" s="913"/>
      <c r="J43" s="914" t="s">
        <v>1341</v>
      </c>
      <c r="K43" s="908"/>
      <c r="L43" s="908"/>
      <c r="M43" s="908"/>
      <c r="N43" s="908"/>
      <c r="O43" s="908"/>
      <c r="P43" s="908"/>
      <c r="Q43" s="908"/>
      <c r="R43" s="908"/>
      <c r="S43" s="908"/>
      <c r="T43" s="908"/>
      <c r="U43" s="908"/>
      <c r="V43" s="908"/>
      <c r="W43" s="908"/>
      <c r="X43" s="908"/>
      <c r="Y43" s="908"/>
      <c r="Z43" s="908"/>
      <c r="AA43" s="908"/>
    </row>
    <row r="44" spans="1:27" ht="14.25" hidden="1" customHeight="1">
      <c r="A44" s="915" t="s">
        <v>1342</v>
      </c>
      <c r="B44" s="916">
        <v>36</v>
      </c>
      <c r="C44" s="917" t="s">
        <v>1343</v>
      </c>
      <c r="D44" s="918">
        <v>4</v>
      </c>
      <c r="E44" s="919">
        <v>2</v>
      </c>
      <c r="F44" s="920">
        <v>2</v>
      </c>
      <c r="G44" s="921">
        <v>0</v>
      </c>
      <c r="H44" s="922">
        <v>28</v>
      </c>
      <c r="I44" s="922"/>
      <c r="J44" s="923">
        <f>+SUM(D44:H44)</f>
        <v>36</v>
      </c>
      <c r="K44" s="908"/>
      <c r="L44" s="908"/>
      <c r="M44" s="908"/>
      <c r="N44" s="908"/>
      <c r="O44" s="908"/>
      <c r="P44" s="908"/>
      <c r="Q44" s="908"/>
      <c r="R44" s="908"/>
      <c r="S44" s="908"/>
      <c r="T44" s="908"/>
      <c r="U44" s="908"/>
      <c r="V44" s="908"/>
      <c r="W44" s="908"/>
      <c r="X44" s="908"/>
      <c r="Y44" s="908"/>
      <c r="Z44" s="908"/>
      <c r="AA44" s="908"/>
    </row>
    <row r="45" spans="1:27" ht="14.25" hidden="1" customHeight="1">
      <c r="A45" s="915" t="s">
        <v>1344</v>
      </c>
      <c r="B45" s="916">
        <v>20</v>
      </c>
      <c r="C45" s="917" t="s">
        <v>1345</v>
      </c>
      <c r="D45" s="918">
        <v>7</v>
      </c>
      <c r="E45" s="919">
        <v>0</v>
      </c>
      <c r="F45" s="920">
        <v>1</v>
      </c>
      <c r="G45" s="921">
        <v>0</v>
      </c>
      <c r="H45" s="922">
        <v>12</v>
      </c>
      <c r="I45" s="922"/>
      <c r="J45" s="923">
        <f>+SUM(D45:H45)</f>
        <v>20</v>
      </c>
      <c r="K45" s="908"/>
      <c r="L45" s="908"/>
      <c r="M45" s="908"/>
      <c r="N45" s="908"/>
      <c r="O45" s="908"/>
      <c r="P45" s="908"/>
      <c r="Q45" s="908"/>
      <c r="R45" s="908"/>
      <c r="S45" s="908"/>
      <c r="T45" s="908"/>
      <c r="U45" s="908"/>
      <c r="V45" s="908"/>
      <c r="W45" s="908"/>
      <c r="X45" s="908"/>
      <c r="Y45" s="908"/>
      <c r="Z45" s="908"/>
      <c r="AA45" s="908"/>
    </row>
    <row r="46" spans="1:27" ht="14.25" hidden="1" customHeight="1">
      <c r="A46" s="915" t="s">
        <v>1346</v>
      </c>
      <c r="B46" s="916">
        <v>48</v>
      </c>
      <c r="C46" s="917" t="s">
        <v>1347</v>
      </c>
      <c r="D46" s="918">
        <v>28</v>
      </c>
      <c r="E46" s="919">
        <v>2</v>
      </c>
      <c r="F46" s="920">
        <v>0</v>
      </c>
      <c r="G46" s="921">
        <v>0</v>
      </c>
      <c r="H46" s="922">
        <v>18</v>
      </c>
      <c r="I46" s="922"/>
      <c r="J46" s="923">
        <f>+SUM(D46:H46)</f>
        <v>48</v>
      </c>
      <c r="K46" s="908"/>
      <c r="L46" s="908"/>
      <c r="M46" s="908"/>
      <c r="N46" s="908"/>
      <c r="O46" s="908"/>
      <c r="P46" s="908"/>
      <c r="Q46" s="908"/>
      <c r="R46" s="908"/>
      <c r="S46" s="908"/>
      <c r="T46" s="908"/>
      <c r="U46" s="908"/>
      <c r="V46" s="908"/>
      <c r="W46" s="908"/>
      <c r="X46" s="908"/>
      <c r="Y46" s="908"/>
      <c r="Z46" s="908"/>
      <c r="AA46" s="908"/>
    </row>
    <row r="47" spans="1:27" ht="14.25" hidden="1" customHeight="1">
      <c r="A47" s="1414" t="s">
        <v>1334</v>
      </c>
      <c r="B47" s="1298"/>
      <c r="C47" s="1299"/>
      <c r="D47" s="909">
        <f t="shared" ref="D47:J47" si="5">+SUM(D44:D46)</f>
        <v>39</v>
      </c>
      <c r="E47" s="910">
        <f t="shared" si="5"/>
        <v>4</v>
      </c>
      <c r="F47" s="911">
        <f t="shared" si="5"/>
        <v>3</v>
      </c>
      <c r="G47" s="912">
        <f t="shared" si="5"/>
        <v>0</v>
      </c>
      <c r="H47" s="913">
        <f t="shared" si="5"/>
        <v>58</v>
      </c>
      <c r="I47" s="913"/>
      <c r="J47" s="914">
        <f t="shared" si="5"/>
        <v>104</v>
      </c>
      <c r="K47" s="908"/>
      <c r="L47" s="908"/>
      <c r="M47" s="908"/>
      <c r="N47" s="908"/>
      <c r="O47" s="908"/>
      <c r="P47" s="908"/>
      <c r="Q47" s="908"/>
      <c r="R47" s="908"/>
      <c r="S47" s="908"/>
      <c r="T47" s="908"/>
      <c r="U47" s="908"/>
      <c r="V47" s="908"/>
      <c r="W47" s="908"/>
      <c r="X47" s="908"/>
      <c r="Y47" s="908"/>
      <c r="Z47" s="908"/>
      <c r="AA47" s="908"/>
    </row>
    <row r="48" spans="1:27" ht="14.25" customHeight="1">
      <c r="A48" s="908"/>
      <c r="B48" s="908"/>
      <c r="C48" s="908"/>
      <c r="D48" s="908"/>
      <c r="E48" s="908"/>
      <c r="F48" s="908"/>
      <c r="G48" s="908"/>
      <c r="H48" s="908"/>
      <c r="I48" s="908"/>
      <c r="J48" s="908"/>
      <c r="K48" s="908"/>
      <c r="L48" s="908"/>
      <c r="M48" s="908"/>
      <c r="N48" s="908"/>
      <c r="O48" s="908"/>
      <c r="P48" s="908"/>
      <c r="Q48" s="908"/>
      <c r="R48" s="908"/>
      <c r="S48" s="908"/>
      <c r="T48" s="908"/>
      <c r="U48" s="908"/>
      <c r="V48" s="908"/>
      <c r="W48" s="908"/>
      <c r="X48" s="908"/>
      <c r="Y48" s="908"/>
      <c r="Z48" s="908"/>
      <c r="AA48" s="908"/>
    </row>
    <row r="49" spans="1:27" ht="14.25" hidden="1" customHeight="1">
      <c r="A49" s="1372" t="s">
        <v>1332</v>
      </c>
      <c r="B49" s="1298"/>
      <c r="C49" s="1298"/>
      <c r="D49" s="1298"/>
      <c r="E49" s="1298"/>
      <c r="F49" s="1298"/>
      <c r="G49" s="1298"/>
      <c r="H49" s="1298"/>
      <c r="I49" s="1413"/>
      <c r="J49" s="1299"/>
      <c r="K49" s="908"/>
      <c r="L49" s="908"/>
      <c r="M49" s="908"/>
      <c r="N49" s="908"/>
      <c r="O49" s="908"/>
      <c r="P49" s="908"/>
      <c r="Q49" s="908"/>
      <c r="R49" s="908"/>
      <c r="S49" s="908"/>
      <c r="T49" s="908"/>
      <c r="U49" s="908"/>
      <c r="V49" s="908"/>
      <c r="W49" s="908"/>
      <c r="X49" s="908"/>
      <c r="Y49" s="908"/>
      <c r="Z49" s="908"/>
      <c r="AA49" s="908"/>
    </row>
    <row r="50" spans="1:27" ht="14.25" hidden="1" customHeight="1">
      <c r="A50" s="1415" t="s">
        <v>1333</v>
      </c>
      <c r="B50" s="1415" t="s">
        <v>1334</v>
      </c>
      <c r="C50" s="1415" t="s">
        <v>1335</v>
      </c>
      <c r="D50" s="1412" t="s">
        <v>1353</v>
      </c>
      <c r="E50" s="1298"/>
      <c r="F50" s="1298"/>
      <c r="G50" s="1298"/>
      <c r="H50" s="1298"/>
      <c r="I50" s="1413"/>
      <c r="J50" s="1299"/>
      <c r="K50" s="908"/>
      <c r="L50" s="908"/>
      <c r="M50" s="908"/>
      <c r="N50" s="908"/>
      <c r="O50" s="908"/>
      <c r="P50" s="908"/>
      <c r="Q50" s="908"/>
      <c r="R50" s="908"/>
      <c r="S50" s="908"/>
      <c r="T50" s="908"/>
      <c r="U50" s="908"/>
      <c r="V50" s="908"/>
      <c r="W50" s="908"/>
      <c r="X50" s="908"/>
      <c r="Y50" s="908"/>
      <c r="Z50" s="908"/>
      <c r="AA50" s="908"/>
    </row>
    <row r="51" spans="1:27" ht="14.25" hidden="1" customHeight="1">
      <c r="A51" s="1354"/>
      <c r="B51" s="1354"/>
      <c r="C51" s="1354"/>
      <c r="D51" s="909" t="s">
        <v>1336</v>
      </c>
      <c r="E51" s="910" t="s">
        <v>1337</v>
      </c>
      <c r="F51" s="911" t="s">
        <v>1338</v>
      </c>
      <c r="G51" s="912" t="s">
        <v>1339</v>
      </c>
      <c r="H51" s="913" t="s">
        <v>1340</v>
      </c>
      <c r="I51" s="913"/>
      <c r="J51" s="914" t="s">
        <v>1341</v>
      </c>
      <c r="K51" s="908"/>
      <c r="L51" s="908"/>
      <c r="M51" s="908"/>
      <c r="N51" s="908"/>
      <c r="O51" s="908"/>
      <c r="P51" s="908"/>
      <c r="Q51" s="908"/>
      <c r="R51" s="908"/>
      <c r="S51" s="908"/>
      <c r="T51" s="908"/>
      <c r="U51" s="908"/>
      <c r="V51" s="908"/>
      <c r="W51" s="908"/>
      <c r="X51" s="908"/>
      <c r="Y51" s="908"/>
      <c r="Z51" s="908"/>
      <c r="AA51" s="908"/>
    </row>
    <row r="52" spans="1:27" ht="14.25" hidden="1" customHeight="1">
      <c r="A52" s="915" t="s">
        <v>1342</v>
      </c>
      <c r="B52" s="916">
        <v>36</v>
      </c>
      <c r="C52" s="917" t="s">
        <v>1343</v>
      </c>
      <c r="D52" s="918">
        <v>27</v>
      </c>
      <c r="E52" s="919">
        <v>2</v>
      </c>
      <c r="F52" s="920">
        <v>2</v>
      </c>
      <c r="G52" s="921">
        <v>1</v>
      </c>
      <c r="H52" s="922">
        <v>4</v>
      </c>
      <c r="I52" s="922"/>
      <c r="J52" s="923">
        <f>+SUM(D52:H52)</f>
        <v>36</v>
      </c>
      <c r="K52" s="908"/>
      <c r="L52" s="908"/>
      <c r="M52" s="908"/>
      <c r="N52" s="908"/>
      <c r="O52" s="908"/>
      <c r="P52" s="908"/>
      <c r="Q52" s="908"/>
      <c r="R52" s="908"/>
      <c r="S52" s="908"/>
      <c r="T52" s="908"/>
      <c r="U52" s="908"/>
      <c r="V52" s="908"/>
      <c r="W52" s="908"/>
      <c r="X52" s="908"/>
      <c r="Y52" s="908"/>
      <c r="Z52" s="908"/>
      <c r="AA52" s="908"/>
    </row>
    <row r="53" spans="1:27" ht="14.25" hidden="1" customHeight="1">
      <c r="A53" s="915" t="s">
        <v>1344</v>
      </c>
      <c r="B53" s="916">
        <v>20</v>
      </c>
      <c r="C53" s="917" t="s">
        <v>1345</v>
      </c>
      <c r="D53" s="918">
        <v>16</v>
      </c>
      <c r="E53" s="919">
        <v>1</v>
      </c>
      <c r="F53" s="920">
        <v>0</v>
      </c>
      <c r="G53" s="921">
        <v>1</v>
      </c>
      <c r="H53" s="922">
        <v>2</v>
      </c>
      <c r="I53" s="922"/>
      <c r="J53" s="923">
        <f>+SUM(D53:H53)</f>
        <v>20</v>
      </c>
      <c r="K53" s="908"/>
      <c r="L53" s="908"/>
      <c r="M53" s="908"/>
      <c r="N53" s="908"/>
      <c r="O53" s="908"/>
      <c r="P53" s="908"/>
      <c r="Q53" s="908"/>
      <c r="R53" s="908"/>
      <c r="S53" s="908"/>
      <c r="T53" s="908"/>
      <c r="U53" s="908"/>
      <c r="V53" s="908"/>
      <c r="W53" s="908"/>
      <c r="X53" s="908"/>
      <c r="Y53" s="908"/>
      <c r="Z53" s="908"/>
      <c r="AA53" s="908"/>
    </row>
    <row r="54" spans="1:27" ht="14.25" hidden="1" customHeight="1">
      <c r="A54" s="915" t="s">
        <v>1346</v>
      </c>
      <c r="B54" s="916">
        <v>48</v>
      </c>
      <c r="C54" s="917" t="s">
        <v>1347</v>
      </c>
      <c r="D54" s="918">
        <v>42</v>
      </c>
      <c r="E54" s="919">
        <v>1</v>
      </c>
      <c r="F54" s="920">
        <v>0</v>
      </c>
      <c r="G54" s="921">
        <v>0</v>
      </c>
      <c r="H54" s="922">
        <v>5</v>
      </c>
      <c r="I54" s="922"/>
      <c r="J54" s="923">
        <f>+SUM(D54:H54)</f>
        <v>48</v>
      </c>
      <c r="K54" s="908"/>
      <c r="L54" s="908"/>
      <c r="M54" s="908"/>
      <c r="N54" s="908"/>
      <c r="O54" s="908"/>
      <c r="P54" s="908"/>
      <c r="Q54" s="908"/>
      <c r="R54" s="908"/>
      <c r="S54" s="908"/>
      <c r="T54" s="908"/>
      <c r="U54" s="908"/>
      <c r="V54" s="908"/>
      <c r="W54" s="908"/>
      <c r="X54" s="908"/>
      <c r="Y54" s="908"/>
      <c r="Z54" s="908"/>
      <c r="AA54" s="908"/>
    </row>
    <row r="55" spans="1:27" ht="14.25" hidden="1" customHeight="1">
      <c r="A55" s="1414" t="s">
        <v>1334</v>
      </c>
      <c r="B55" s="1298"/>
      <c r="C55" s="1299"/>
      <c r="D55" s="909">
        <f t="shared" ref="D55:J55" si="6">+SUM(D52:D54)</f>
        <v>85</v>
      </c>
      <c r="E55" s="910">
        <f t="shared" si="6"/>
        <v>4</v>
      </c>
      <c r="F55" s="911">
        <f t="shared" si="6"/>
        <v>2</v>
      </c>
      <c r="G55" s="912">
        <f t="shared" si="6"/>
        <v>2</v>
      </c>
      <c r="H55" s="913">
        <f t="shared" si="6"/>
        <v>11</v>
      </c>
      <c r="I55" s="913"/>
      <c r="J55" s="914">
        <f t="shared" si="6"/>
        <v>104</v>
      </c>
      <c r="K55" s="908"/>
      <c r="L55" s="908"/>
      <c r="M55" s="908"/>
      <c r="N55" s="908"/>
      <c r="O55" s="908"/>
      <c r="P55" s="908"/>
      <c r="Q55" s="908"/>
      <c r="R55" s="908"/>
      <c r="S55" s="908"/>
      <c r="T55" s="908"/>
      <c r="U55" s="908"/>
      <c r="V55" s="908"/>
      <c r="W55" s="908"/>
      <c r="X55" s="908"/>
      <c r="Y55" s="908"/>
      <c r="Z55" s="908"/>
      <c r="AA55" s="908"/>
    </row>
    <row r="56" spans="1:27" ht="14.25" customHeight="1">
      <c r="A56" s="908"/>
      <c r="B56" s="908"/>
      <c r="C56" s="908"/>
      <c r="D56" s="908"/>
      <c r="E56" s="908"/>
      <c r="F56" s="908"/>
      <c r="G56" s="908"/>
      <c r="H56" s="908"/>
      <c r="I56" s="908"/>
      <c r="J56" s="908"/>
      <c r="K56" s="908"/>
      <c r="L56" s="908"/>
      <c r="M56" s="908"/>
      <c r="N56" s="908"/>
      <c r="O56" s="908"/>
      <c r="P56" s="908"/>
      <c r="Q56" s="908"/>
      <c r="R56" s="908"/>
      <c r="S56" s="908"/>
      <c r="T56" s="908"/>
      <c r="U56" s="908"/>
      <c r="V56" s="908"/>
      <c r="W56" s="908"/>
      <c r="X56" s="908"/>
      <c r="Y56" s="908"/>
      <c r="Z56" s="908"/>
      <c r="AA56" s="908"/>
    </row>
    <row r="57" spans="1:27" ht="14.25" customHeight="1">
      <c r="A57" s="908"/>
      <c r="B57" s="908"/>
      <c r="C57" s="908"/>
      <c r="D57" s="908"/>
      <c r="E57" s="908"/>
      <c r="F57" s="908"/>
      <c r="G57" s="908"/>
      <c r="H57" s="908"/>
      <c r="I57" s="908"/>
      <c r="J57" s="908"/>
      <c r="K57" s="908"/>
      <c r="L57" s="908"/>
      <c r="M57" s="908"/>
      <c r="N57" s="908"/>
      <c r="O57" s="908"/>
      <c r="P57" s="908"/>
      <c r="Q57" s="908"/>
      <c r="R57" s="908"/>
      <c r="S57" s="908"/>
      <c r="T57" s="908"/>
      <c r="U57" s="908"/>
      <c r="V57" s="908"/>
      <c r="W57" s="908"/>
      <c r="X57" s="908"/>
      <c r="Y57" s="908"/>
      <c r="Z57" s="908"/>
      <c r="AA57" s="908"/>
    </row>
    <row r="58" spans="1:27" ht="14.25" customHeight="1">
      <c r="A58" s="908"/>
      <c r="B58" s="908"/>
      <c r="C58" s="908"/>
      <c r="D58" s="908"/>
      <c r="E58" s="908"/>
      <c r="F58" s="908"/>
      <c r="G58" s="908"/>
      <c r="H58" s="908"/>
      <c r="I58" s="908"/>
      <c r="J58" s="908"/>
      <c r="K58" s="908"/>
      <c r="L58" s="908"/>
      <c r="M58" s="908"/>
      <c r="N58" s="908"/>
      <c r="O58" s="908"/>
      <c r="P58" s="908"/>
      <c r="Q58" s="908"/>
      <c r="R58" s="908"/>
      <c r="S58" s="908"/>
      <c r="T58" s="908"/>
      <c r="U58" s="908"/>
      <c r="V58" s="908"/>
      <c r="W58" s="908"/>
      <c r="X58" s="908"/>
      <c r="Y58" s="908"/>
      <c r="Z58" s="908"/>
      <c r="AA58" s="908"/>
    </row>
    <row r="59" spans="1:27" ht="14.25" customHeight="1">
      <c r="A59" s="908"/>
      <c r="B59" s="908"/>
      <c r="C59" s="908"/>
      <c r="D59" s="908"/>
      <c r="E59" s="908"/>
      <c r="F59" s="908"/>
      <c r="G59" s="908"/>
      <c r="H59" s="908"/>
      <c r="I59" s="908"/>
      <c r="J59" s="908"/>
      <c r="K59" s="908"/>
      <c r="L59" s="908"/>
      <c r="M59" s="908"/>
      <c r="N59" s="908"/>
      <c r="O59" s="908"/>
      <c r="P59" s="908"/>
      <c r="Q59" s="908"/>
      <c r="R59" s="908"/>
      <c r="S59" s="908"/>
      <c r="T59" s="908"/>
      <c r="U59" s="908"/>
      <c r="V59" s="908"/>
      <c r="W59" s="908"/>
      <c r="X59" s="908"/>
      <c r="Y59" s="908"/>
      <c r="Z59" s="908"/>
      <c r="AA59" s="908"/>
    </row>
    <row r="60" spans="1:27" ht="14.25" customHeight="1">
      <c r="A60" s="908"/>
      <c r="B60" s="908"/>
      <c r="C60" s="908"/>
      <c r="D60" s="908"/>
      <c r="E60" s="908"/>
      <c r="F60" s="908"/>
      <c r="G60" s="908"/>
      <c r="H60" s="908"/>
      <c r="I60" s="908"/>
      <c r="J60" s="908"/>
      <c r="K60" s="908"/>
      <c r="L60" s="908"/>
      <c r="M60" s="908"/>
      <c r="N60" s="908"/>
      <c r="O60" s="908"/>
      <c r="P60" s="908"/>
      <c r="Q60" s="908"/>
      <c r="R60" s="908"/>
      <c r="S60" s="908"/>
      <c r="T60" s="908"/>
      <c r="U60" s="908"/>
      <c r="V60" s="908"/>
      <c r="W60" s="908"/>
      <c r="X60" s="908"/>
      <c r="Y60" s="908"/>
      <c r="Z60" s="908"/>
      <c r="AA60" s="908"/>
    </row>
    <row r="61" spans="1:27" ht="14.25" customHeight="1">
      <c r="A61" s="908"/>
      <c r="B61" s="908"/>
      <c r="C61" s="908"/>
      <c r="D61" s="908"/>
      <c r="E61" s="908"/>
      <c r="F61" s="908"/>
      <c r="G61" s="908"/>
      <c r="H61" s="908"/>
      <c r="I61" s="908"/>
      <c r="J61" s="908"/>
      <c r="K61" s="908"/>
      <c r="L61" s="908"/>
      <c r="M61" s="908"/>
      <c r="N61" s="908"/>
      <c r="O61" s="908"/>
      <c r="P61" s="908"/>
      <c r="Q61" s="908"/>
      <c r="R61" s="908"/>
      <c r="S61" s="908"/>
      <c r="T61" s="908"/>
      <c r="U61" s="908"/>
      <c r="V61" s="908"/>
      <c r="W61" s="908"/>
      <c r="X61" s="908"/>
      <c r="Y61" s="908"/>
      <c r="Z61" s="908"/>
      <c r="AA61" s="908"/>
    </row>
    <row r="62" spans="1:27" ht="14.25" customHeight="1">
      <c r="A62" s="908"/>
      <c r="B62" s="908"/>
      <c r="C62" s="908"/>
      <c r="D62" s="908"/>
      <c r="E62" s="908"/>
      <c r="F62" s="908"/>
      <c r="G62" s="908"/>
      <c r="H62" s="908"/>
      <c r="I62" s="908"/>
      <c r="J62" s="908"/>
      <c r="K62" s="908"/>
      <c r="L62" s="908"/>
      <c r="M62" s="908"/>
      <c r="N62" s="908"/>
      <c r="O62" s="908"/>
      <c r="P62" s="908"/>
      <c r="Q62" s="908"/>
      <c r="R62" s="908"/>
      <c r="S62" s="908"/>
      <c r="T62" s="908"/>
      <c r="U62" s="908"/>
      <c r="V62" s="908"/>
      <c r="W62" s="908"/>
      <c r="X62" s="908"/>
      <c r="Y62" s="908"/>
      <c r="Z62" s="908"/>
      <c r="AA62" s="908"/>
    </row>
    <row r="63" spans="1:27" ht="14.25" customHeight="1">
      <c r="A63" s="908"/>
      <c r="B63" s="908"/>
      <c r="C63" s="908"/>
      <c r="D63" s="908"/>
      <c r="E63" s="908"/>
      <c r="F63" s="908"/>
      <c r="G63" s="908"/>
      <c r="H63" s="908"/>
      <c r="I63" s="908"/>
      <c r="J63" s="908"/>
      <c r="K63" s="908"/>
      <c r="L63" s="908"/>
      <c r="M63" s="908"/>
      <c r="N63" s="908"/>
      <c r="O63" s="908"/>
      <c r="P63" s="908"/>
      <c r="Q63" s="908"/>
      <c r="R63" s="908"/>
      <c r="S63" s="908"/>
      <c r="T63" s="908"/>
      <c r="U63" s="908"/>
      <c r="V63" s="908"/>
      <c r="W63" s="908"/>
      <c r="X63" s="908"/>
      <c r="Y63" s="908"/>
      <c r="Z63" s="908"/>
      <c r="AA63" s="908"/>
    </row>
    <row r="64" spans="1:27" ht="14.25" customHeight="1">
      <c r="A64" s="908"/>
      <c r="B64" s="908"/>
      <c r="C64" s="908"/>
      <c r="D64" s="908"/>
      <c r="E64" s="908"/>
      <c r="F64" s="908"/>
      <c r="G64" s="908"/>
      <c r="H64" s="908"/>
      <c r="I64" s="908"/>
      <c r="J64" s="908"/>
      <c r="K64" s="908"/>
      <c r="L64" s="908"/>
      <c r="M64" s="908"/>
      <c r="N64" s="908"/>
      <c r="O64" s="908"/>
      <c r="P64" s="908"/>
      <c r="Q64" s="908"/>
      <c r="R64" s="908"/>
      <c r="S64" s="908"/>
      <c r="T64" s="908"/>
      <c r="U64" s="908"/>
      <c r="V64" s="908"/>
      <c r="W64" s="908"/>
      <c r="X64" s="908"/>
      <c r="Y64" s="908"/>
      <c r="Z64" s="908"/>
      <c r="AA64" s="908"/>
    </row>
    <row r="65" spans="1:27" ht="14.25" customHeight="1">
      <c r="A65" s="908"/>
      <c r="B65" s="908"/>
      <c r="C65" s="908"/>
      <c r="D65" s="908"/>
      <c r="E65" s="908"/>
      <c r="F65" s="908"/>
      <c r="G65" s="908"/>
      <c r="H65" s="908"/>
      <c r="I65" s="908"/>
      <c r="J65" s="908"/>
      <c r="K65" s="908"/>
      <c r="L65" s="908"/>
      <c r="M65" s="908"/>
      <c r="N65" s="908"/>
      <c r="O65" s="908"/>
      <c r="P65" s="908"/>
      <c r="Q65" s="908"/>
      <c r="R65" s="908"/>
      <c r="S65" s="908"/>
      <c r="T65" s="908"/>
      <c r="U65" s="908"/>
      <c r="V65" s="908"/>
      <c r="W65" s="908"/>
      <c r="X65" s="908"/>
      <c r="Y65" s="908"/>
      <c r="Z65" s="908"/>
      <c r="AA65" s="908"/>
    </row>
    <row r="66" spans="1:27" ht="14.25" customHeight="1">
      <c r="A66" s="908"/>
      <c r="B66" s="908"/>
      <c r="C66" s="908"/>
      <c r="D66" s="908"/>
      <c r="E66" s="908"/>
      <c r="F66" s="908"/>
      <c r="G66" s="908"/>
      <c r="H66" s="908"/>
      <c r="I66" s="908"/>
      <c r="J66" s="908"/>
      <c r="K66" s="908"/>
      <c r="L66" s="908"/>
      <c r="M66" s="908"/>
      <c r="N66" s="908"/>
      <c r="O66" s="908"/>
      <c r="P66" s="908"/>
      <c r="Q66" s="908"/>
      <c r="R66" s="908"/>
      <c r="S66" s="908"/>
      <c r="T66" s="908"/>
      <c r="U66" s="908"/>
      <c r="V66" s="908"/>
      <c r="W66" s="908"/>
      <c r="X66" s="908"/>
      <c r="Y66" s="908"/>
      <c r="Z66" s="908"/>
      <c r="AA66" s="908"/>
    </row>
    <row r="67" spans="1:27" ht="14.25" customHeight="1">
      <c r="A67" s="908"/>
      <c r="B67" s="908"/>
      <c r="C67" s="908"/>
      <c r="D67" s="908"/>
      <c r="E67" s="908"/>
      <c r="F67" s="908"/>
      <c r="G67" s="908"/>
      <c r="H67" s="908"/>
      <c r="I67" s="908"/>
      <c r="J67" s="908"/>
      <c r="K67" s="908"/>
      <c r="L67" s="908"/>
      <c r="M67" s="908"/>
      <c r="N67" s="908"/>
      <c r="O67" s="908"/>
      <c r="P67" s="908"/>
      <c r="Q67" s="908"/>
      <c r="R67" s="908"/>
      <c r="S67" s="908"/>
      <c r="T67" s="908"/>
      <c r="U67" s="908"/>
      <c r="V67" s="908"/>
      <c r="W67" s="908"/>
      <c r="X67" s="908"/>
      <c r="Y67" s="908"/>
      <c r="Z67" s="908"/>
      <c r="AA67" s="908"/>
    </row>
    <row r="68" spans="1:27" ht="14.25" customHeight="1">
      <c r="A68" s="908"/>
      <c r="B68" s="908"/>
      <c r="C68" s="908"/>
      <c r="D68" s="908"/>
      <c r="E68" s="908"/>
      <c r="F68" s="908"/>
      <c r="G68" s="908"/>
      <c r="H68" s="908"/>
      <c r="I68" s="908"/>
      <c r="J68" s="908"/>
      <c r="K68" s="908"/>
      <c r="L68" s="908"/>
      <c r="M68" s="908"/>
      <c r="N68" s="908"/>
      <c r="O68" s="908"/>
      <c r="P68" s="908"/>
      <c r="Q68" s="908"/>
      <c r="R68" s="908"/>
      <c r="S68" s="908"/>
      <c r="T68" s="908"/>
      <c r="U68" s="908"/>
      <c r="V68" s="908"/>
      <c r="W68" s="908"/>
      <c r="X68" s="908"/>
      <c r="Y68" s="908"/>
      <c r="Z68" s="908"/>
      <c r="AA68" s="908"/>
    </row>
    <row r="69" spans="1:27" ht="14.25" customHeight="1">
      <c r="A69" s="908"/>
      <c r="B69" s="908"/>
      <c r="C69" s="908"/>
      <c r="D69" s="908"/>
      <c r="E69" s="908"/>
      <c r="F69" s="908"/>
      <c r="G69" s="908"/>
      <c r="H69" s="908"/>
      <c r="I69" s="908"/>
      <c r="J69" s="908"/>
      <c r="K69" s="908"/>
      <c r="L69" s="908"/>
      <c r="M69" s="908"/>
      <c r="N69" s="908"/>
      <c r="O69" s="908"/>
      <c r="P69" s="908"/>
      <c r="Q69" s="908"/>
      <c r="R69" s="908"/>
      <c r="S69" s="908"/>
      <c r="T69" s="908"/>
      <c r="U69" s="908"/>
      <c r="V69" s="908"/>
      <c r="W69" s="908"/>
      <c r="X69" s="908"/>
      <c r="Y69" s="908"/>
      <c r="Z69" s="908"/>
      <c r="AA69" s="908"/>
    </row>
    <row r="70" spans="1:27" ht="14.25" customHeight="1">
      <c r="A70" s="908"/>
      <c r="B70" s="908"/>
      <c r="C70" s="908"/>
      <c r="D70" s="908"/>
      <c r="E70" s="908"/>
      <c r="F70" s="908"/>
      <c r="G70" s="908"/>
      <c r="H70" s="908"/>
      <c r="I70" s="908"/>
      <c r="J70" s="908"/>
      <c r="K70" s="908"/>
      <c r="L70" s="908"/>
      <c r="M70" s="908"/>
      <c r="N70" s="908"/>
      <c r="O70" s="908"/>
      <c r="P70" s="908"/>
      <c r="Q70" s="908"/>
      <c r="R70" s="908"/>
      <c r="S70" s="908"/>
      <c r="T70" s="908"/>
      <c r="U70" s="908"/>
      <c r="V70" s="908"/>
      <c r="W70" s="908"/>
      <c r="X70" s="908"/>
      <c r="Y70" s="908"/>
      <c r="Z70" s="908"/>
      <c r="AA70" s="908"/>
    </row>
    <row r="71" spans="1:27" ht="14.25" customHeight="1">
      <c r="A71" s="908"/>
      <c r="B71" s="908"/>
      <c r="C71" s="908"/>
      <c r="D71" s="908"/>
      <c r="E71" s="908"/>
      <c r="F71" s="908"/>
      <c r="G71" s="908"/>
      <c r="H71" s="908"/>
      <c r="I71" s="908"/>
      <c r="J71" s="908"/>
      <c r="K71" s="908"/>
      <c r="L71" s="908"/>
      <c r="M71" s="908"/>
      <c r="N71" s="908"/>
      <c r="O71" s="908"/>
      <c r="P71" s="908"/>
      <c r="Q71" s="908"/>
      <c r="R71" s="908"/>
      <c r="S71" s="908"/>
      <c r="T71" s="908"/>
      <c r="U71" s="908"/>
      <c r="V71" s="908"/>
      <c r="W71" s="908"/>
      <c r="X71" s="908"/>
      <c r="Y71" s="908"/>
      <c r="Z71" s="908"/>
      <c r="AA71" s="908"/>
    </row>
    <row r="72" spans="1:27" ht="14.25" customHeight="1">
      <c r="A72" s="908"/>
      <c r="B72" s="908"/>
      <c r="C72" s="908"/>
      <c r="D72" s="908"/>
      <c r="E72" s="908"/>
      <c r="F72" s="908"/>
      <c r="G72" s="908"/>
      <c r="H72" s="908"/>
      <c r="I72" s="908"/>
      <c r="J72" s="908"/>
      <c r="K72" s="908"/>
      <c r="L72" s="908"/>
      <c r="M72" s="908"/>
      <c r="N72" s="908"/>
      <c r="O72" s="908"/>
      <c r="P72" s="908"/>
      <c r="Q72" s="908"/>
      <c r="R72" s="908"/>
      <c r="S72" s="908"/>
      <c r="T72" s="908"/>
      <c r="U72" s="908"/>
      <c r="V72" s="908"/>
      <c r="W72" s="908"/>
      <c r="X72" s="908"/>
      <c r="Y72" s="908"/>
      <c r="Z72" s="908"/>
      <c r="AA72" s="908"/>
    </row>
    <row r="73" spans="1:27" ht="14.25" customHeight="1">
      <c r="A73" s="908"/>
      <c r="B73" s="908"/>
      <c r="C73" s="908"/>
      <c r="D73" s="908"/>
      <c r="E73" s="908"/>
      <c r="F73" s="908"/>
      <c r="G73" s="908"/>
      <c r="H73" s="908"/>
      <c r="I73" s="908"/>
      <c r="J73" s="908"/>
      <c r="K73" s="908"/>
      <c r="L73" s="908"/>
      <c r="M73" s="908"/>
      <c r="N73" s="908"/>
      <c r="O73" s="908"/>
      <c r="P73" s="908"/>
      <c r="Q73" s="908"/>
      <c r="R73" s="908"/>
      <c r="S73" s="908"/>
      <c r="T73" s="908"/>
      <c r="U73" s="908"/>
      <c r="V73" s="908"/>
      <c r="W73" s="908"/>
      <c r="X73" s="908"/>
      <c r="Y73" s="908"/>
      <c r="Z73" s="908"/>
      <c r="AA73" s="908"/>
    </row>
    <row r="74" spans="1:27" ht="14.25" customHeight="1">
      <c r="A74" s="908"/>
      <c r="B74" s="908"/>
      <c r="C74" s="908"/>
      <c r="D74" s="908"/>
      <c r="E74" s="908"/>
      <c r="F74" s="908"/>
      <c r="G74" s="908"/>
      <c r="H74" s="908"/>
      <c r="I74" s="908"/>
      <c r="J74" s="908"/>
      <c r="K74" s="908"/>
      <c r="L74" s="908"/>
      <c r="M74" s="908"/>
      <c r="N74" s="908"/>
      <c r="O74" s="908"/>
      <c r="P74" s="908"/>
      <c r="Q74" s="908"/>
      <c r="R74" s="908"/>
      <c r="S74" s="908"/>
      <c r="T74" s="908"/>
      <c r="U74" s="908"/>
      <c r="V74" s="908"/>
      <c r="W74" s="908"/>
      <c r="X74" s="908"/>
      <c r="Y74" s="908"/>
      <c r="Z74" s="908"/>
      <c r="AA74" s="908"/>
    </row>
    <row r="75" spans="1:27" ht="14.25" customHeight="1">
      <c r="A75" s="908"/>
      <c r="B75" s="908"/>
      <c r="C75" s="908"/>
      <c r="D75" s="908"/>
      <c r="E75" s="908"/>
      <c r="F75" s="908"/>
      <c r="G75" s="908"/>
      <c r="H75" s="908"/>
      <c r="I75" s="908"/>
      <c r="J75" s="908"/>
      <c r="K75" s="908"/>
      <c r="L75" s="908"/>
      <c r="M75" s="908"/>
      <c r="N75" s="908"/>
      <c r="O75" s="908"/>
      <c r="P75" s="908"/>
      <c r="Q75" s="908"/>
      <c r="R75" s="908"/>
      <c r="S75" s="908"/>
      <c r="T75" s="908"/>
      <c r="U75" s="908"/>
      <c r="V75" s="908"/>
      <c r="W75" s="908"/>
      <c r="X75" s="908"/>
      <c r="Y75" s="908"/>
      <c r="Z75" s="908"/>
      <c r="AA75" s="908"/>
    </row>
    <row r="76" spans="1:27" ht="14.25" customHeight="1">
      <c r="A76" s="908"/>
      <c r="B76" s="908"/>
      <c r="C76" s="908"/>
      <c r="D76" s="908"/>
      <c r="E76" s="908"/>
      <c r="F76" s="908"/>
      <c r="G76" s="908"/>
      <c r="H76" s="908"/>
      <c r="I76" s="908"/>
      <c r="J76" s="908"/>
      <c r="K76" s="908"/>
      <c r="L76" s="908"/>
      <c r="M76" s="908"/>
      <c r="N76" s="908"/>
      <c r="O76" s="908"/>
      <c r="P76" s="908"/>
      <c r="Q76" s="908"/>
      <c r="R76" s="908"/>
      <c r="S76" s="908"/>
      <c r="T76" s="908"/>
      <c r="U76" s="908"/>
      <c r="V76" s="908"/>
      <c r="W76" s="908"/>
      <c r="X76" s="908"/>
      <c r="Y76" s="908"/>
      <c r="Z76" s="908"/>
      <c r="AA76" s="908"/>
    </row>
    <row r="77" spans="1:27" ht="14.25" customHeight="1">
      <c r="A77" s="908"/>
      <c r="B77" s="908"/>
      <c r="C77" s="908"/>
      <c r="D77" s="908"/>
      <c r="E77" s="908"/>
      <c r="F77" s="908"/>
      <c r="G77" s="908"/>
      <c r="H77" s="908"/>
      <c r="I77" s="908"/>
      <c r="J77" s="908"/>
      <c r="K77" s="908"/>
      <c r="L77" s="908"/>
      <c r="M77" s="908"/>
      <c r="N77" s="908"/>
      <c r="O77" s="908"/>
      <c r="P77" s="908"/>
      <c r="Q77" s="908"/>
      <c r="R77" s="908"/>
      <c r="S77" s="908"/>
      <c r="T77" s="908"/>
      <c r="U77" s="908"/>
      <c r="V77" s="908"/>
      <c r="W77" s="908"/>
      <c r="X77" s="908"/>
      <c r="Y77" s="908"/>
      <c r="Z77" s="908"/>
      <c r="AA77" s="908"/>
    </row>
    <row r="78" spans="1:27" ht="14.25" customHeight="1">
      <c r="A78" s="908"/>
      <c r="B78" s="908"/>
      <c r="C78" s="908"/>
      <c r="D78" s="908"/>
      <c r="E78" s="908"/>
      <c r="F78" s="908"/>
      <c r="G78" s="908"/>
      <c r="H78" s="908"/>
      <c r="I78" s="908"/>
      <c r="J78" s="908"/>
      <c r="K78" s="908"/>
      <c r="L78" s="908"/>
      <c r="M78" s="908"/>
      <c r="N78" s="908"/>
      <c r="O78" s="908"/>
      <c r="P78" s="908"/>
      <c r="Q78" s="908"/>
      <c r="R78" s="908"/>
      <c r="S78" s="908"/>
      <c r="T78" s="908"/>
      <c r="U78" s="908"/>
      <c r="V78" s="908"/>
      <c r="W78" s="908"/>
      <c r="X78" s="908"/>
      <c r="Y78" s="908"/>
      <c r="Z78" s="908"/>
      <c r="AA78" s="908"/>
    </row>
    <row r="79" spans="1:27" ht="14.25" customHeight="1">
      <c r="A79" s="908"/>
      <c r="B79" s="908"/>
      <c r="C79" s="908"/>
      <c r="D79" s="908"/>
      <c r="E79" s="908"/>
      <c r="F79" s="908"/>
      <c r="G79" s="908"/>
      <c r="H79" s="908"/>
      <c r="I79" s="908"/>
      <c r="J79" s="908"/>
      <c r="K79" s="908"/>
      <c r="L79" s="908"/>
      <c r="M79" s="908"/>
      <c r="N79" s="908"/>
      <c r="O79" s="908"/>
      <c r="P79" s="908"/>
      <c r="Q79" s="908"/>
      <c r="R79" s="908"/>
      <c r="S79" s="908"/>
      <c r="T79" s="908"/>
      <c r="U79" s="908"/>
      <c r="V79" s="908"/>
      <c r="W79" s="908"/>
      <c r="X79" s="908"/>
      <c r="Y79" s="908"/>
      <c r="Z79" s="908"/>
      <c r="AA79" s="908"/>
    </row>
    <row r="80" spans="1:27" ht="14.25" customHeight="1">
      <c r="A80" s="908"/>
      <c r="B80" s="908"/>
      <c r="C80" s="908"/>
      <c r="D80" s="908"/>
      <c r="E80" s="908"/>
      <c r="F80" s="908"/>
      <c r="G80" s="908"/>
      <c r="H80" s="908"/>
      <c r="I80" s="908"/>
      <c r="J80" s="908"/>
      <c r="K80" s="908"/>
      <c r="L80" s="908"/>
      <c r="M80" s="908"/>
      <c r="N80" s="908"/>
      <c r="O80" s="908"/>
      <c r="P80" s="908"/>
      <c r="Q80" s="908"/>
      <c r="R80" s="908"/>
      <c r="S80" s="908"/>
      <c r="T80" s="908"/>
      <c r="U80" s="908"/>
      <c r="V80" s="908"/>
      <c r="W80" s="908"/>
      <c r="X80" s="908"/>
      <c r="Y80" s="908"/>
      <c r="Z80" s="908"/>
      <c r="AA80" s="908"/>
    </row>
    <row r="81" spans="1:27" ht="14.25" customHeight="1">
      <c r="A81" s="908"/>
      <c r="B81" s="908"/>
      <c r="C81" s="908"/>
      <c r="D81" s="908"/>
      <c r="E81" s="908"/>
      <c r="F81" s="908"/>
      <c r="G81" s="908"/>
      <c r="H81" s="908"/>
      <c r="I81" s="908"/>
      <c r="J81" s="908"/>
      <c r="K81" s="908"/>
      <c r="L81" s="908"/>
      <c r="M81" s="908"/>
      <c r="N81" s="908"/>
      <c r="O81" s="908"/>
      <c r="P81" s="908"/>
      <c r="Q81" s="908"/>
      <c r="R81" s="908"/>
      <c r="S81" s="908"/>
      <c r="T81" s="908"/>
      <c r="U81" s="908"/>
      <c r="V81" s="908"/>
      <c r="W81" s="908"/>
      <c r="X81" s="908"/>
      <c r="Y81" s="908"/>
      <c r="Z81" s="908"/>
      <c r="AA81" s="908"/>
    </row>
    <row r="82" spans="1:27" ht="14.25" customHeight="1">
      <c r="A82" s="908"/>
      <c r="B82" s="908"/>
      <c r="C82" s="908"/>
      <c r="D82" s="908"/>
      <c r="E82" s="908"/>
      <c r="F82" s="908"/>
      <c r="G82" s="908"/>
      <c r="H82" s="908"/>
      <c r="I82" s="908"/>
      <c r="J82" s="908"/>
      <c r="K82" s="908"/>
      <c r="L82" s="908"/>
      <c r="M82" s="908"/>
      <c r="N82" s="908"/>
      <c r="O82" s="908"/>
      <c r="P82" s="908"/>
      <c r="Q82" s="908"/>
      <c r="R82" s="908"/>
      <c r="S82" s="908"/>
      <c r="T82" s="908"/>
      <c r="U82" s="908"/>
      <c r="V82" s="908"/>
      <c r="W82" s="908"/>
      <c r="X82" s="908"/>
      <c r="Y82" s="908"/>
      <c r="Z82" s="908"/>
      <c r="AA82" s="908"/>
    </row>
    <row r="83" spans="1:27" ht="14.25" customHeight="1">
      <c r="A83" s="908"/>
      <c r="B83" s="908"/>
      <c r="C83" s="908"/>
      <c r="D83" s="908"/>
      <c r="E83" s="908"/>
      <c r="F83" s="908"/>
      <c r="G83" s="908"/>
      <c r="H83" s="908"/>
      <c r="I83" s="908"/>
      <c r="J83" s="908"/>
      <c r="K83" s="908"/>
      <c r="L83" s="908"/>
      <c r="M83" s="908"/>
      <c r="N83" s="908"/>
      <c r="O83" s="908"/>
      <c r="P83" s="908"/>
      <c r="Q83" s="908"/>
      <c r="R83" s="908"/>
      <c r="S83" s="908"/>
      <c r="T83" s="908"/>
      <c r="U83" s="908"/>
      <c r="V83" s="908"/>
      <c r="W83" s="908"/>
      <c r="X83" s="908"/>
      <c r="Y83" s="908"/>
      <c r="Z83" s="908"/>
      <c r="AA83" s="908"/>
    </row>
    <row r="84" spans="1:27" ht="14.25" customHeight="1">
      <c r="A84" s="908"/>
      <c r="B84" s="908"/>
      <c r="C84" s="908"/>
      <c r="D84" s="908"/>
      <c r="E84" s="908"/>
      <c r="F84" s="908"/>
      <c r="G84" s="908"/>
      <c r="H84" s="908"/>
      <c r="I84" s="908"/>
      <c r="J84" s="908"/>
      <c r="K84" s="908"/>
      <c r="L84" s="908"/>
      <c r="M84" s="908"/>
      <c r="N84" s="908"/>
      <c r="O84" s="908"/>
      <c r="P84" s="908"/>
      <c r="Q84" s="908"/>
      <c r="R84" s="908"/>
      <c r="S84" s="908"/>
      <c r="T84" s="908"/>
      <c r="U84" s="908"/>
      <c r="V84" s="908"/>
      <c r="W84" s="908"/>
      <c r="X84" s="908"/>
      <c r="Y84" s="908"/>
      <c r="Z84" s="908"/>
      <c r="AA84" s="908"/>
    </row>
    <row r="85" spans="1:27" ht="14.25" customHeight="1">
      <c r="A85" s="908"/>
      <c r="B85" s="908"/>
      <c r="C85" s="908"/>
      <c r="D85" s="908"/>
      <c r="E85" s="908"/>
      <c r="F85" s="908"/>
      <c r="G85" s="908"/>
      <c r="H85" s="908"/>
      <c r="I85" s="908"/>
      <c r="J85" s="908"/>
      <c r="K85" s="908"/>
      <c r="L85" s="908"/>
      <c r="M85" s="908"/>
      <c r="N85" s="908"/>
      <c r="O85" s="908"/>
      <c r="P85" s="908"/>
      <c r="Q85" s="908"/>
      <c r="R85" s="908"/>
      <c r="S85" s="908"/>
      <c r="T85" s="908"/>
      <c r="U85" s="908"/>
      <c r="V85" s="908"/>
      <c r="W85" s="908"/>
      <c r="X85" s="908"/>
      <c r="Y85" s="908"/>
      <c r="Z85" s="908"/>
      <c r="AA85" s="908"/>
    </row>
    <row r="86" spans="1:27" ht="14.25" customHeight="1">
      <c r="A86" s="908"/>
      <c r="B86" s="908"/>
      <c r="C86" s="908"/>
      <c r="D86" s="908"/>
      <c r="E86" s="908"/>
      <c r="F86" s="908"/>
      <c r="G86" s="908"/>
      <c r="H86" s="908"/>
      <c r="I86" s="908"/>
      <c r="J86" s="908"/>
      <c r="K86" s="908"/>
      <c r="L86" s="908"/>
      <c r="M86" s="908"/>
      <c r="N86" s="908"/>
      <c r="O86" s="908"/>
      <c r="P86" s="908"/>
      <c r="Q86" s="908"/>
      <c r="R86" s="908"/>
      <c r="S86" s="908"/>
      <c r="T86" s="908"/>
      <c r="U86" s="908"/>
      <c r="V86" s="908"/>
      <c r="W86" s="908"/>
      <c r="X86" s="908"/>
      <c r="Y86" s="908"/>
      <c r="Z86" s="908"/>
      <c r="AA86" s="908"/>
    </row>
    <row r="87" spans="1:27" ht="14.25" customHeight="1">
      <c r="A87" s="908"/>
      <c r="B87" s="908"/>
      <c r="C87" s="908"/>
      <c r="D87" s="908"/>
      <c r="E87" s="908"/>
      <c r="F87" s="908"/>
      <c r="G87" s="908"/>
      <c r="H87" s="908"/>
      <c r="I87" s="908"/>
      <c r="J87" s="908"/>
      <c r="K87" s="908"/>
      <c r="L87" s="908"/>
      <c r="M87" s="908"/>
      <c r="N87" s="908"/>
      <c r="O87" s="908"/>
      <c r="P87" s="908"/>
      <c r="Q87" s="908"/>
      <c r="R87" s="908"/>
      <c r="S87" s="908"/>
      <c r="T87" s="908"/>
      <c r="U87" s="908"/>
      <c r="V87" s="908"/>
      <c r="W87" s="908"/>
      <c r="X87" s="908"/>
      <c r="Y87" s="908"/>
      <c r="Z87" s="908"/>
      <c r="AA87" s="908"/>
    </row>
    <row r="88" spans="1:27" ht="14.25" customHeight="1">
      <c r="A88" s="908"/>
      <c r="B88" s="908"/>
      <c r="C88" s="908"/>
      <c r="D88" s="908"/>
      <c r="E88" s="908"/>
      <c r="F88" s="908"/>
      <c r="G88" s="908"/>
      <c r="H88" s="908"/>
      <c r="I88" s="908"/>
      <c r="J88" s="908"/>
      <c r="K88" s="908"/>
      <c r="L88" s="908"/>
      <c r="M88" s="908"/>
      <c r="N88" s="908"/>
      <c r="O88" s="908"/>
      <c r="P88" s="908"/>
      <c r="Q88" s="908"/>
      <c r="R88" s="908"/>
      <c r="S88" s="908"/>
      <c r="T88" s="908"/>
      <c r="U88" s="908"/>
      <c r="V88" s="908"/>
      <c r="W88" s="908"/>
      <c r="X88" s="908"/>
      <c r="Y88" s="908"/>
      <c r="Z88" s="908"/>
      <c r="AA88" s="908"/>
    </row>
    <row r="89" spans="1:27" ht="14.25" customHeight="1">
      <c r="A89" s="908"/>
      <c r="B89" s="908"/>
      <c r="C89" s="908"/>
      <c r="D89" s="908"/>
      <c r="E89" s="908"/>
      <c r="F89" s="908"/>
      <c r="G89" s="908"/>
      <c r="H89" s="908"/>
      <c r="I89" s="908"/>
      <c r="J89" s="908"/>
      <c r="K89" s="908"/>
      <c r="L89" s="908"/>
      <c r="M89" s="908"/>
      <c r="N89" s="908"/>
      <c r="O89" s="908"/>
      <c r="P89" s="908"/>
      <c r="Q89" s="908"/>
      <c r="R89" s="908"/>
      <c r="S89" s="908"/>
      <c r="T89" s="908"/>
      <c r="U89" s="908"/>
      <c r="V89" s="908"/>
      <c r="W89" s="908"/>
      <c r="X89" s="908"/>
      <c r="Y89" s="908"/>
      <c r="Z89" s="908"/>
      <c r="AA89" s="908"/>
    </row>
    <row r="90" spans="1:27" ht="14.25" customHeight="1">
      <c r="A90" s="908"/>
      <c r="B90" s="908"/>
      <c r="C90" s="908"/>
      <c r="D90" s="908"/>
      <c r="E90" s="908"/>
      <c r="F90" s="908"/>
      <c r="G90" s="908"/>
      <c r="H90" s="908"/>
      <c r="I90" s="908"/>
      <c r="J90" s="908"/>
      <c r="K90" s="908"/>
      <c r="L90" s="908"/>
      <c r="M90" s="908"/>
      <c r="N90" s="908"/>
      <c r="O90" s="908"/>
      <c r="P90" s="908"/>
      <c r="Q90" s="908"/>
      <c r="R90" s="908"/>
      <c r="S90" s="908"/>
      <c r="T90" s="908"/>
      <c r="U90" s="908"/>
      <c r="V90" s="908"/>
      <c r="W90" s="908"/>
      <c r="X90" s="908"/>
      <c r="Y90" s="908"/>
      <c r="Z90" s="908"/>
      <c r="AA90" s="908"/>
    </row>
    <row r="91" spans="1:27" ht="14.25" customHeight="1">
      <c r="A91" s="908"/>
      <c r="B91" s="908"/>
      <c r="C91" s="908"/>
      <c r="D91" s="908"/>
      <c r="E91" s="908"/>
      <c r="F91" s="908"/>
      <c r="G91" s="908"/>
      <c r="H91" s="908"/>
      <c r="I91" s="908"/>
      <c r="J91" s="908"/>
      <c r="K91" s="908"/>
      <c r="L91" s="908"/>
      <c r="M91" s="908"/>
      <c r="N91" s="908"/>
      <c r="O91" s="908"/>
      <c r="P91" s="908"/>
      <c r="Q91" s="908"/>
      <c r="R91" s="908"/>
      <c r="S91" s="908"/>
      <c r="T91" s="908"/>
      <c r="U91" s="908"/>
      <c r="V91" s="908"/>
      <c r="W91" s="908"/>
      <c r="X91" s="908"/>
      <c r="Y91" s="908"/>
      <c r="Z91" s="908"/>
      <c r="AA91" s="908"/>
    </row>
    <row r="92" spans="1:27" ht="14.25" customHeight="1">
      <c r="A92" s="908"/>
      <c r="B92" s="908"/>
      <c r="C92" s="908"/>
      <c r="D92" s="908"/>
      <c r="E92" s="908"/>
      <c r="F92" s="908"/>
      <c r="G92" s="908"/>
      <c r="H92" s="908"/>
      <c r="I92" s="908"/>
      <c r="J92" s="908"/>
      <c r="K92" s="908"/>
      <c r="L92" s="908"/>
      <c r="M92" s="908"/>
      <c r="N92" s="908"/>
      <c r="O92" s="908"/>
      <c r="P92" s="908"/>
      <c r="Q92" s="908"/>
      <c r="R92" s="908"/>
      <c r="S92" s="908"/>
      <c r="T92" s="908"/>
      <c r="U92" s="908"/>
      <c r="V92" s="908"/>
      <c r="W92" s="908"/>
      <c r="X92" s="908"/>
      <c r="Y92" s="908"/>
      <c r="Z92" s="908"/>
      <c r="AA92" s="908"/>
    </row>
    <row r="93" spans="1:27" ht="14.25" customHeight="1">
      <c r="A93" s="908"/>
      <c r="B93" s="908"/>
      <c r="C93" s="908"/>
      <c r="D93" s="908"/>
      <c r="E93" s="908"/>
      <c r="F93" s="908"/>
      <c r="G93" s="908"/>
      <c r="H93" s="908"/>
      <c r="I93" s="908"/>
      <c r="J93" s="908"/>
      <c r="K93" s="908"/>
      <c r="L93" s="908"/>
      <c r="M93" s="908"/>
      <c r="N93" s="908"/>
      <c r="O93" s="908"/>
      <c r="P93" s="908"/>
      <c r="Q93" s="908"/>
      <c r="R93" s="908"/>
      <c r="S93" s="908"/>
      <c r="T93" s="908"/>
      <c r="U93" s="908"/>
      <c r="V93" s="908"/>
      <c r="W93" s="908"/>
      <c r="X93" s="908"/>
      <c r="Y93" s="908"/>
      <c r="Z93" s="908"/>
      <c r="AA93" s="908"/>
    </row>
    <row r="94" spans="1:27" ht="14.25" customHeight="1">
      <c r="A94" s="908"/>
      <c r="B94" s="908"/>
      <c r="C94" s="908"/>
      <c r="D94" s="908"/>
      <c r="E94" s="908"/>
      <c r="F94" s="908"/>
      <c r="G94" s="908"/>
      <c r="H94" s="908"/>
      <c r="I94" s="908"/>
      <c r="J94" s="908"/>
      <c r="K94" s="908"/>
      <c r="L94" s="908"/>
      <c r="M94" s="908"/>
      <c r="N94" s="908"/>
      <c r="O94" s="908"/>
      <c r="P94" s="908"/>
      <c r="Q94" s="908"/>
      <c r="R94" s="908"/>
      <c r="S94" s="908"/>
      <c r="T94" s="908"/>
      <c r="U94" s="908"/>
      <c r="V94" s="908"/>
      <c r="W94" s="908"/>
      <c r="X94" s="908"/>
      <c r="Y94" s="908"/>
      <c r="Z94" s="908"/>
      <c r="AA94" s="908"/>
    </row>
    <row r="95" spans="1:27" ht="14.25" customHeight="1">
      <c r="A95" s="908"/>
      <c r="B95" s="908"/>
      <c r="C95" s="908"/>
      <c r="D95" s="908"/>
      <c r="E95" s="908"/>
      <c r="F95" s="908"/>
      <c r="G95" s="908"/>
      <c r="H95" s="908"/>
      <c r="I95" s="908"/>
      <c r="J95" s="908"/>
      <c r="K95" s="908"/>
      <c r="L95" s="908"/>
      <c r="M95" s="908"/>
      <c r="N95" s="908"/>
      <c r="O95" s="908"/>
      <c r="P95" s="908"/>
      <c r="Q95" s="908"/>
      <c r="R95" s="908"/>
      <c r="S95" s="908"/>
      <c r="T95" s="908"/>
      <c r="U95" s="908"/>
      <c r="V95" s="908"/>
      <c r="W95" s="908"/>
      <c r="X95" s="908"/>
      <c r="Y95" s="908"/>
      <c r="Z95" s="908"/>
      <c r="AA95" s="908"/>
    </row>
    <row r="96" spans="1:27" ht="14.25" customHeight="1">
      <c r="A96" s="908"/>
      <c r="B96" s="908"/>
      <c r="C96" s="908"/>
      <c r="D96" s="908"/>
      <c r="E96" s="908"/>
      <c r="F96" s="908"/>
      <c r="G96" s="908"/>
      <c r="H96" s="908"/>
      <c r="I96" s="908"/>
      <c r="J96" s="908"/>
      <c r="K96" s="908"/>
      <c r="L96" s="908"/>
      <c r="M96" s="908"/>
      <c r="N96" s="908"/>
      <c r="O96" s="908"/>
      <c r="P96" s="908"/>
      <c r="Q96" s="908"/>
      <c r="R96" s="908"/>
      <c r="S96" s="908"/>
      <c r="T96" s="908"/>
      <c r="U96" s="908"/>
      <c r="V96" s="908"/>
      <c r="W96" s="908"/>
      <c r="X96" s="908"/>
      <c r="Y96" s="908"/>
      <c r="Z96" s="908"/>
      <c r="AA96" s="908"/>
    </row>
    <row r="97" spans="1:27" ht="14.25" customHeight="1">
      <c r="A97" s="908"/>
      <c r="B97" s="908"/>
      <c r="C97" s="908"/>
      <c r="D97" s="908"/>
      <c r="E97" s="908"/>
      <c r="F97" s="908"/>
      <c r="G97" s="908"/>
      <c r="H97" s="908"/>
      <c r="I97" s="908"/>
      <c r="J97" s="908"/>
      <c r="K97" s="908"/>
      <c r="L97" s="908"/>
      <c r="M97" s="908"/>
      <c r="N97" s="908"/>
      <c r="O97" s="908"/>
      <c r="P97" s="908"/>
      <c r="Q97" s="908"/>
      <c r="R97" s="908"/>
      <c r="S97" s="908"/>
      <c r="T97" s="908"/>
      <c r="U97" s="908"/>
      <c r="V97" s="908"/>
      <c r="W97" s="908"/>
      <c r="X97" s="908"/>
      <c r="Y97" s="908"/>
      <c r="Z97" s="908"/>
      <c r="AA97" s="908"/>
    </row>
    <row r="98" spans="1:27" ht="14.25" customHeight="1">
      <c r="A98" s="908"/>
      <c r="B98" s="908"/>
      <c r="C98" s="908"/>
      <c r="D98" s="908"/>
      <c r="E98" s="908"/>
      <c r="F98" s="908"/>
      <c r="G98" s="908"/>
      <c r="H98" s="908"/>
      <c r="I98" s="908"/>
      <c r="J98" s="908"/>
      <c r="K98" s="908"/>
      <c r="L98" s="908"/>
      <c r="M98" s="908"/>
      <c r="N98" s="908"/>
      <c r="O98" s="908"/>
      <c r="P98" s="908"/>
      <c r="Q98" s="908"/>
      <c r="R98" s="908"/>
      <c r="S98" s="908"/>
      <c r="T98" s="908"/>
      <c r="U98" s="908"/>
      <c r="V98" s="908"/>
      <c r="W98" s="908"/>
      <c r="X98" s="908"/>
      <c r="Y98" s="908"/>
      <c r="Z98" s="908"/>
      <c r="AA98" s="908"/>
    </row>
    <row r="99" spans="1:27" ht="14.25" customHeight="1">
      <c r="A99" s="908"/>
      <c r="B99" s="908"/>
      <c r="C99" s="908"/>
      <c r="D99" s="908"/>
      <c r="E99" s="908"/>
      <c r="F99" s="908"/>
      <c r="G99" s="908"/>
      <c r="H99" s="908"/>
      <c r="I99" s="908"/>
      <c r="J99" s="908"/>
      <c r="K99" s="908"/>
      <c r="L99" s="908"/>
      <c r="M99" s="908"/>
      <c r="N99" s="908"/>
      <c r="O99" s="908"/>
      <c r="P99" s="908"/>
      <c r="Q99" s="908"/>
      <c r="R99" s="908"/>
      <c r="S99" s="908"/>
      <c r="T99" s="908"/>
      <c r="U99" s="908"/>
      <c r="V99" s="908"/>
      <c r="W99" s="908"/>
      <c r="X99" s="908"/>
      <c r="Y99" s="908"/>
      <c r="Z99" s="908"/>
      <c r="AA99" s="908"/>
    </row>
    <row r="100" spans="1:27" ht="14.25" customHeight="1">
      <c r="A100" s="908"/>
      <c r="B100" s="908"/>
      <c r="C100" s="908"/>
      <c r="D100" s="908"/>
      <c r="E100" s="908"/>
      <c r="F100" s="908"/>
      <c r="G100" s="908"/>
      <c r="H100" s="908"/>
      <c r="I100" s="908"/>
      <c r="J100" s="908"/>
      <c r="K100" s="908"/>
      <c r="L100" s="908"/>
      <c r="M100" s="908"/>
      <c r="N100" s="908"/>
      <c r="O100" s="908"/>
      <c r="P100" s="908"/>
      <c r="Q100" s="908"/>
      <c r="R100" s="908"/>
      <c r="S100" s="908"/>
      <c r="T100" s="908"/>
      <c r="U100" s="908"/>
      <c r="V100" s="908"/>
      <c r="W100" s="908"/>
      <c r="X100" s="908"/>
      <c r="Y100" s="908"/>
      <c r="Z100" s="908"/>
      <c r="AA100" s="908"/>
    </row>
    <row r="101" spans="1:27" ht="14.25" customHeight="1">
      <c r="A101" s="908"/>
      <c r="B101" s="908"/>
      <c r="C101" s="908"/>
      <c r="D101" s="908"/>
      <c r="E101" s="908"/>
      <c r="F101" s="908"/>
      <c r="G101" s="908"/>
      <c r="H101" s="908"/>
      <c r="I101" s="908"/>
      <c r="J101" s="908"/>
      <c r="K101" s="908"/>
      <c r="L101" s="908"/>
      <c r="M101" s="908"/>
      <c r="N101" s="908"/>
      <c r="O101" s="908"/>
      <c r="P101" s="908"/>
      <c r="Q101" s="908"/>
      <c r="R101" s="908"/>
      <c r="S101" s="908"/>
      <c r="T101" s="908"/>
      <c r="U101" s="908"/>
      <c r="V101" s="908"/>
      <c r="W101" s="908"/>
      <c r="X101" s="908"/>
      <c r="Y101" s="908"/>
      <c r="Z101" s="908"/>
      <c r="AA101" s="908"/>
    </row>
    <row r="102" spans="1:27" ht="14.25" customHeight="1">
      <c r="A102" s="908"/>
      <c r="B102" s="908"/>
      <c r="C102" s="908"/>
      <c r="D102" s="908"/>
      <c r="E102" s="908"/>
      <c r="F102" s="908"/>
      <c r="G102" s="908"/>
      <c r="H102" s="908"/>
      <c r="I102" s="908"/>
      <c r="J102" s="908"/>
      <c r="K102" s="908"/>
      <c r="L102" s="908"/>
      <c r="M102" s="908"/>
      <c r="N102" s="908"/>
      <c r="O102" s="908"/>
      <c r="P102" s="908"/>
      <c r="Q102" s="908"/>
      <c r="R102" s="908"/>
      <c r="S102" s="908"/>
      <c r="T102" s="908"/>
      <c r="U102" s="908"/>
      <c r="V102" s="908"/>
      <c r="W102" s="908"/>
      <c r="X102" s="908"/>
      <c r="Y102" s="908"/>
      <c r="Z102" s="908"/>
      <c r="AA102" s="908"/>
    </row>
    <row r="103" spans="1:27" ht="14.25" customHeight="1">
      <c r="A103" s="908"/>
      <c r="B103" s="908"/>
      <c r="C103" s="908"/>
      <c r="D103" s="908"/>
      <c r="E103" s="908"/>
      <c r="F103" s="908"/>
      <c r="G103" s="908"/>
      <c r="H103" s="908"/>
      <c r="I103" s="908"/>
      <c r="J103" s="908"/>
      <c r="K103" s="908"/>
      <c r="L103" s="908"/>
      <c r="M103" s="908"/>
      <c r="N103" s="908"/>
      <c r="O103" s="908"/>
      <c r="P103" s="908"/>
      <c r="Q103" s="908"/>
      <c r="R103" s="908"/>
      <c r="S103" s="908"/>
      <c r="T103" s="908"/>
      <c r="U103" s="908"/>
      <c r="V103" s="908"/>
      <c r="W103" s="908"/>
      <c r="X103" s="908"/>
      <c r="Y103" s="908"/>
      <c r="Z103" s="908"/>
      <c r="AA103" s="908"/>
    </row>
    <row r="104" spans="1:27" ht="14.25" customHeight="1">
      <c r="A104" s="908"/>
      <c r="B104" s="908"/>
      <c r="C104" s="908"/>
      <c r="D104" s="908"/>
      <c r="E104" s="908"/>
      <c r="F104" s="908"/>
      <c r="G104" s="908"/>
      <c r="H104" s="908"/>
      <c r="I104" s="908"/>
      <c r="J104" s="908"/>
      <c r="K104" s="908"/>
      <c r="L104" s="908"/>
      <c r="M104" s="908"/>
      <c r="N104" s="908"/>
      <c r="O104" s="908"/>
      <c r="P104" s="908"/>
      <c r="Q104" s="908"/>
      <c r="R104" s="908"/>
      <c r="S104" s="908"/>
      <c r="T104" s="908"/>
      <c r="U104" s="908"/>
      <c r="V104" s="908"/>
      <c r="W104" s="908"/>
      <c r="X104" s="908"/>
      <c r="Y104" s="908"/>
      <c r="Z104" s="908"/>
      <c r="AA104" s="908"/>
    </row>
    <row r="105" spans="1:27" ht="14.25" customHeight="1">
      <c r="A105" s="908"/>
      <c r="B105" s="908"/>
      <c r="C105" s="908"/>
      <c r="D105" s="908"/>
      <c r="E105" s="908"/>
      <c r="F105" s="908"/>
      <c r="G105" s="908"/>
      <c r="H105" s="908"/>
      <c r="I105" s="908"/>
      <c r="J105" s="908"/>
      <c r="K105" s="908"/>
      <c r="L105" s="908"/>
      <c r="M105" s="908"/>
      <c r="N105" s="908"/>
      <c r="O105" s="908"/>
      <c r="P105" s="908"/>
      <c r="Q105" s="908"/>
      <c r="R105" s="908"/>
      <c r="S105" s="908"/>
      <c r="T105" s="908"/>
      <c r="U105" s="908"/>
      <c r="V105" s="908"/>
      <c r="W105" s="908"/>
      <c r="X105" s="908"/>
      <c r="Y105" s="908"/>
      <c r="Z105" s="908"/>
      <c r="AA105" s="908"/>
    </row>
    <row r="106" spans="1:27" ht="14.25" customHeight="1">
      <c r="A106" s="908"/>
      <c r="B106" s="908"/>
      <c r="C106" s="908"/>
      <c r="D106" s="908"/>
      <c r="E106" s="908"/>
      <c r="F106" s="908"/>
      <c r="G106" s="908"/>
      <c r="H106" s="908"/>
      <c r="I106" s="908"/>
      <c r="J106" s="908"/>
      <c r="K106" s="908"/>
      <c r="L106" s="908"/>
      <c r="M106" s="908"/>
      <c r="N106" s="908"/>
      <c r="O106" s="908"/>
      <c r="P106" s="908"/>
      <c r="Q106" s="908"/>
      <c r="R106" s="908"/>
      <c r="S106" s="908"/>
      <c r="T106" s="908"/>
      <c r="U106" s="908"/>
      <c r="V106" s="908"/>
      <c r="W106" s="908"/>
      <c r="X106" s="908"/>
      <c r="Y106" s="908"/>
      <c r="Z106" s="908"/>
      <c r="AA106" s="908"/>
    </row>
    <row r="107" spans="1:27" ht="14.25" customHeight="1">
      <c r="A107" s="908"/>
      <c r="B107" s="908"/>
      <c r="C107" s="908"/>
      <c r="D107" s="908"/>
      <c r="E107" s="908"/>
      <c r="F107" s="908"/>
      <c r="G107" s="908"/>
      <c r="H107" s="908"/>
      <c r="I107" s="908"/>
      <c r="J107" s="908"/>
      <c r="K107" s="908"/>
      <c r="L107" s="908"/>
      <c r="M107" s="908"/>
      <c r="N107" s="908"/>
      <c r="O107" s="908"/>
      <c r="P107" s="908"/>
      <c r="Q107" s="908"/>
      <c r="R107" s="908"/>
      <c r="S107" s="908"/>
      <c r="T107" s="908"/>
      <c r="U107" s="908"/>
      <c r="V107" s="908"/>
      <c r="W107" s="908"/>
      <c r="X107" s="908"/>
      <c r="Y107" s="908"/>
      <c r="Z107" s="908"/>
      <c r="AA107" s="908"/>
    </row>
    <row r="108" spans="1:27" ht="14.25" customHeight="1">
      <c r="A108" s="908"/>
      <c r="B108" s="908"/>
      <c r="C108" s="908"/>
      <c r="D108" s="908"/>
      <c r="E108" s="908"/>
      <c r="F108" s="908"/>
      <c r="G108" s="908"/>
      <c r="H108" s="908"/>
      <c r="I108" s="908"/>
      <c r="J108" s="908"/>
      <c r="K108" s="908"/>
      <c r="L108" s="908"/>
      <c r="M108" s="908"/>
      <c r="N108" s="908"/>
      <c r="O108" s="908"/>
      <c r="P108" s="908"/>
      <c r="Q108" s="908"/>
      <c r="R108" s="908"/>
      <c r="S108" s="908"/>
      <c r="T108" s="908"/>
      <c r="U108" s="908"/>
      <c r="V108" s="908"/>
      <c r="W108" s="908"/>
      <c r="X108" s="908"/>
      <c r="Y108" s="908"/>
      <c r="Z108" s="908"/>
      <c r="AA108" s="908"/>
    </row>
    <row r="109" spans="1:27" ht="14.25" customHeight="1">
      <c r="A109" s="908"/>
      <c r="B109" s="908"/>
      <c r="C109" s="908"/>
      <c r="D109" s="908"/>
      <c r="E109" s="908"/>
      <c r="F109" s="908"/>
      <c r="G109" s="908"/>
      <c r="H109" s="908"/>
      <c r="I109" s="908"/>
      <c r="J109" s="908"/>
      <c r="K109" s="908"/>
      <c r="L109" s="908"/>
      <c r="M109" s="908"/>
      <c r="N109" s="908"/>
      <c r="O109" s="908"/>
      <c r="P109" s="908"/>
      <c r="Q109" s="908"/>
      <c r="R109" s="908"/>
      <c r="S109" s="908"/>
      <c r="T109" s="908"/>
      <c r="U109" s="908"/>
      <c r="V109" s="908"/>
      <c r="W109" s="908"/>
      <c r="X109" s="908"/>
      <c r="Y109" s="908"/>
      <c r="Z109" s="908"/>
      <c r="AA109" s="908"/>
    </row>
    <row r="110" spans="1:27" ht="14.25" customHeight="1">
      <c r="A110" s="908"/>
      <c r="B110" s="908"/>
      <c r="C110" s="908"/>
      <c r="D110" s="908"/>
      <c r="E110" s="908"/>
      <c r="F110" s="908"/>
      <c r="G110" s="908"/>
      <c r="H110" s="908"/>
      <c r="I110" s="908"/>
      <c r="J110" s="908"/>
      <c r="K110" s="908"/>
      <c r="L110" s="908"/>
      <c r="M110" s="908"/>
      <c r="N110" s="908"/>
      <c r="O110" s="908"/>
      <c r="P110" s="908"/>
      <c r="Q110" s="908"/>
      <c r="R110" s="908"/>
      <c r="S110" s="908"/>
      <c r="T110" s="908"/>
      <c r="U110" s="908"/>
      <c r="V110" s="908"/>
      <c r="W110" s="908"/>
      <c r="X110" s="908"/>
      <c r="Y110" s="908"/>
      <c r="Z110" s="908"/>
      <c r="AA110" s="908"/>
    </row>
    <row r="111" spans="1:27" ht="14.25" customHeight="1">
      <c r="A111" s="908"/>
      <c r="B111" s="908"/>
      <c r="C111" s="908"/>
      <c r="D111" s="908"/>
      <c r="E111" s="908"/>
      <c r="F111" s="908"/>
      <c r="G111" s="908"/>
      <c r="H111" s="908"/>
      <c r="I111" s="908"/>
      <c r="J111" s="908"/>
      <c r="K111" s="908"/>
      <c r="L111" s="908"/>
      <c r="M111" s="908"/>
      <c r="N111" s="908"/>
      <c r="O111" s="908"/>
      <c r="P111" s="908"/>
      <c r="Q111" s="908"/>
      <c r="R111" s="908"/>
      <c r="S111" s="908"/>
      <c r="T111" s="908"/>
      <c r="U111" s="908"/>
      <c r="V111" s="908"/>
      <c r="W111" s="908"/>
      <c r="X111" s="908"/>
      <c r="Y111" s="908"/>
      <c r="Z111" s="908"/>
      <c r="AA111" s="908"/>
    </row>
    <row r="112" spans="1:27" ht="14.25" customHeight="1">
      <c r="A112" s="908"/>
      <c r="B112" s="908"/>
      <c r="C112" s="908"/>
      <c r="D112" s="908"/>
      <c r="E112" s="908"/>
      <c r="F112" s="908"/>
      <c r="G112" s="908"/>
      <c r="H112" s="908"/>
      <c r="I112" s="908"/>
      <c r="J112" s="908"/>
      <c r="K112" s="908"/>
      <c r="L112" s="908"/>
      <c r="M112" s="908"/>
      <c r="N112" s="908"/>
      <c r="O112" s="908"/>
      <c r="P112" s="908"/>
      <c r="Q112" s="908"/>
      <c r="R112" s="908"/>
      <c r="S112" s="908"/>
      <c r="T112" s="908"/>
      <c r="U112" s="908"/>
      <c r="V112" s="908"/>
      <c r="W112" s="908"/>
      <c r="X112" s="908"/>
      <c r="Y112" s="908"/>
      <c r="Z112" s="908"/>
      <c r="AA112" s="908"/>
    </row>
    <row r="113" spans="1:27" ht="14.25" customHeight="1">
      <c r="A113" s="908"/>
      <c r="B113" s="908"/>
      <c r="C113" s="908"/>
      <c r="D113" s="908"/>
      <c r="E113" s="908"/>
      <c r="F113" s="908"/>
      <c r="G113" s="908"/>
      <c r="H113" s="908"/>
      <c r="I113" s="908"/>
      <c r="J113" s="908"/>
      <c r="K113" s="908"/>
      <c r="L113" s="908"/>
      <c r="M113" s="908"/>
      <c r="N113" s="908"/>
      <c r="O113" s="908"/>
      <c r="P113" s="908"/>
      <c r="Q113" s="908"/>
      <c r="R113" s="908"/>
      <c r="S113" s="908"/>
      <c r="T113" s="908"/>
      <c r="U113" s="908"/>
      <c r="V113" s="908"/>
      <c r="W113" s="908"/>
      <c r="X113" s="908"/>
      <c r="Y113" s="908"/>
      <c r="Z113" s="908"/>
      <c r="AA113" s="908"/>
    </row>
    <row r="114" spans="1:27" ht="14.25" customHeight="1">
      <c r="A114" s="908"/>
      <c r="B114" s="908"/>
      <c r="C114" s="908"/>
      <c r="D114" s="908"/>
      <c r="E114" s="908"/>
      <c r="F114" s="908"/>
      <c r="G114" s="908"/>
      <c r="H114" s="908"/>
      <c r="I114" s="908"/>
      <c r="J114" s="908"/>
      <c r="K114" s="908"/>
      <c r="L114" s="908"/>
      <c r="M114" s="908"/>
      <c r="N114" s="908"/>
      <c r="O114" s="908"/>
      <c r="P114" s="908"/>
      <c r="Q114" s="908"/>
      <c r="R114" s="908"/>
      <c r="S114" s="908"/>
      <c r="T114" s="908"/>
      <c r="U114" s="908"/>
      <c r="V114" s="908"/>
      <c r="W114" s="908"/>
      <c r="X114" s="908"/>
      <c r="Y114" s="908"/>
      <c r="Z114" s="908"/>
      <c r="AA114" s="908"/>
    </row>
    <row r="115" spans="1:27" ht="14.25" customHeight="1">
      <c r="A115" s="908"/>
      <c r="B115" s="908"/>
      <c r="C115" s="908"/>
      <c r="D115" s="908"/>
      <c r="E115" s="908"/>
      <c r="F115" s="908"/>
      <c r="G115" s="908"/>
      <c r="H115" s="908"/>
      <c r="I115" s="908"/>
      <c r="J115" s="908"/>
      <c r="K115" s="908"/>
      <c r="L115" s="908"/>
      <c r="M115" s="908"/>
      <c r="N115" s="908"/>
      <c r="O115" s="908"/>
      <c r="P115" s="908"/>
      <c r="Q115" s="908"/>
      <c r="R115" s="908"/>
      <c r="S115" s="908"/>
      <c r="T115" s="908"/>
      <c r="U115" s="908"/>
      <c r="V115" s="908"/>
      <c r="W115" s="908"/>
      <c r="X115" s="908"/>
      <c r="Y115" s="908"/>
      <c r="Z115" s="908"/>
      <c r="AA115" s="908"/>
    </row>
    <row r="116" spans="1:27" ht="14.25" customHeight="1">
      <c r="A116" s="908"/>
      <c r="B116" s="908"/>
      <c r="C116" s="908"/>
      <c r="D116" s="908"/>
      <c r="E116" s="908"/>
      <c r="F116" s="908"/>
      <c r="G116" s="908"/>
      <c r="H116" s="908"/>
      <c r="I116" s="908"/>
      <c r="J116" s="908"/>
      <c r="K116" s="908"/>
      <c r="L116" s="908"/>
      <c r="M116" s="908"/>
      <c r="N116" s="908"/>
      <c r="O116" s="908"/>
      <c r="P116" s="908"/>
      <c r="Q116" s="908"/>
      <c r="R116" s="908"/>
      <c r="S116" s="908"/>
      <c r="T116" s="908"/>
      <c r="U116" s="908"/>
      <c r="V116" s="908"/>
      <c r="W116" s="908"/>
      <c r="X116" s="908"/>
      <c r="Y116" s="908"/>
      <c r="Z116" s="908"/>
      <c r="AA116" s="908"/>
    </row>
    <row r="117" spans="1:27" ht="14.25" customHeight="1">
      <c r="A117" s="908"/>
      <c r="B117" s="908"/>
      <c r="C117" s="908"/>
      <c r="D117" s="908"/>
      <c r="E117" s="908"/>
      <c r="F117" s="908"/>
      <c r="G117" s="908"/>
      <c r="H117" s="908"/>
      <c r="I117" s="908"/>
      <c r="J117" s="908"/>
      <c r="K117" s="908"/>
      <c r="L117" s="908"/>
      <c r="M117" s="908"/>
      <c r="N117" s="908"/>
      <c r="O117" s="908"/>
      <c r="P117" s="908"/>
      <c r="Q117" s="908"/>
      <c r="R117" s="908"/>
      <c r="S117" s="908"/>
      <c r="T117" s="908"/>
      <c r="U117" s="908"/>
      <c r="V117" s="908"/>
      <c r="W117" s="908"/>
      <c r="X117" s="908"/>
      <c r="Y117" s="908"/>
      <c r="Z117" s="908"/>
      <c r="AA117" s="908"/>
    </row>
    <row r="118" spans="1:27" ht="14.25" customHeight="1">
      <c r="A118" s="908"/>
      <c r="B118" s="908"/>
      <c r="C118" s="908"/>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row>
    <row r="119" spans="1:27" ht="14.25" customHeight="1">
      <c r="A119" s="908"/>
      <c r="B119" s="908"/>
      <c r="C119" s="908"/>
      <c r="D119" s="908"/>
      <c r="E119" s="908"/>
      <c r="F119" s="908"/>
      <c r="G119" s="908"/>
      <c r="H119" s="908"/>
      <c r="I119" s="908"/>
      <c r="J119" s="908"/>
      <c r="K119" s="908"/>
      <c r="L119" s="908"/>
      <c r="M119" s="908"/>
      <c r="N119" s="908"/>
      <c r="O119" s="908"/>
      <c r="P119" s="908"/>
      <c r="Q119" s="908"/>
      <c r="R119" s="908"/>
      <c r="S119" s="908"/>
      <c r="T119" s="908"/>
      <c r="U119" s="908"/>
      <c r="V119" s="908"/>
      <c r="W119" s="908"/>
      <c r="X119" s="908"/>
      <c r="Y119" s="908"/>
      <c r="Z119" s="908"/>
      <c r="AA119" s="908"/>
    </row>
    <row r="120" spans="1:27" ht="14.25" customHeight="1">
      <c r="A120" s="908"/>
      <c r="B120" s="908"/>
      <c r="C120" s="908"/>
      <c r="D120" s="908"/>
      <c r="E120" s="908"/>
      <c r="F120" s="908"/>
      <c r="G120" s="908"/>
      <c r="H120" s="908"/>
      <c r="I120" s="908"/>
      <c r="J120" s="908"/>
      <c r="K120" s="908"/>
      <c r="L120" s="908"/>
      <c r="M120" s="908"/>
      <c r="N120" s="908"/>
      <c r="O120" s="908"/>
      <c r="P120" s="908"/>
      <c r="Q120" s="908"/>
      <c r="R120" s="908"/>
      <c r="S120" s="908"/>
      <c r="T120" s="908"/>
      <c r="U120" s="908"/>
      <c r="V120" s="908"/>
      <c r="W120" s="908"/>
      <c r="X120" s="908"/>
      <c r="Y120" s="908"/>
      <c r="Z120" s="908"/>
      <c r="AA120" s="908"/>
    </row>
    <row r="121" spans="1:27" ht="14.25" customHeight="1">
      <c r="A121" s="908"/>
      <c r="B121" s="908"/>
      <c r="C121" s="908"/>
      <c r="D121" s="908"/>
      <c r="E121" s="908"/>
      <c r="F121" s="908"/>
      <c r="G121" s="908"/>
      <c r="H121" s="908"/>
      <c r="I121" s="908"/>
      <c r="J121" s="908"/>
      <c r="K121" s="908"/>
      <c r="L121" s="908"/>
      <c r="M121" s="908"/>
      <c r="N121" s="908"/>
      <c r="O121" s="908"/>
      <c r="P121" s="908"/>
      <c r="Q121" s="908"/>
      <c r="R121" s="908"/>
      <c r="S121" s="908"/>
      <c r="T121" s="908"/>
      <c r="U121" s="908"/>
      <c r="V121" s="908"/>
      <c r="W121" s="908"/>
      <c r="X121" s="908"/>
      <c r="Y121" s="908"/>
      <c r="Z121" s="908"/>
      <c r="AA121" s="908"/>
    </row>
    <row r="122" spans="1:27" ht="14.25" customHeight="1">
      <c r="A122" s="908"/>
      <c r="B122" s="908"/>
      <c r="C122" s="908"/>
      <c r="D122" s="908"/>
      <c r="E122" s="908"/>
      <c r="F122" s="908"/>
      <c r="G122" s="908"/>
      <c r="H122" s="908"/>
      <c r="I122" s="908"/>
      <c r="J122" s="908"/>
      <c r="K122" s="908"/>
      <c r="L122" s="908"/>
      <c r="M122" s="908"/>
      <c r="N122" s="908"/>
      <c r="O122" s="908"/>
      <c r="P122" s="908"/>
      <c r="Q122" s="908"/>
      <c r="R122" s="908"/>
      <c r="S122" s="908"/>
      <c r="T122" s="908"/>
      <c r="U122" s="908"/>
      <c r="V122" s="908"/>
      <c r="W122" s="908"/>
      <c r="X122" s="908"/>
      <c r="Y122" s="908"/>
      <c r="Z122" s="908"/>
      <c r="AA122" s="908"/>
    </row>
    <row r="123" spans="1:27" ht="14.25" customHeight="1">
      <c r="A123" s="908"/>
      <c r="B123" s="908"/>
      <c r="C123" s="908"/>
      <c r="D123" s="908"/>
      <c r="E123" s="908"/>
      <c r="F123" s="908"/>
      <c r="G123" s="908"/>
      <c r="H123" s="908"/>
      <c r="I123" s="908"/>
      <c r="J123" s="908"/>
      <c r="K123" s="908"/>
      <c r="L123" s="908"/>
      <c r="M123" s="908"/>
      <c r="N123" s="908"/>
      <c r="O123" s="908"/>
      <c r="P123" s="908"/>
      <c r="Q123" s="908"/>
      <c r="R123" s="908"/>
      <c r="S123" s="908"/>
      <c r="T123" s="908"/>
      <c r="U123" s="908"/>
      <c r="V123" s="908"/>
      <c r="W123" s="908"/>
      <c r="X123" s="908"/>
      <c r="Y123" s="908"/>
      <c r="Z123" s="908"/>
      <c r="AA123" s="908"/>
    </row>
    <row r="124" spans="1:27" ht="14.25" customHeight="1">
      <c r="A124" s="908"/>
      <c r="B124" s="908"/>
      <c r="C124" s="908"/>
      <c r="D124" s="908"/>
      <c r="E124" s="908"/>
      <c r="F124" s="908"/>
      <c r="G124" s="908"/>
      <c r="H124" s="908"/>
      <c r="I124" s="908"/>
      <c r="J124" s="908"/>
      <c r="K124" s="908"/>
      <c r="L124" s="908"/>
      <c r="M124" s="908"/>
      <c r="N124" s="908"/>
      <c r="O124" s="908"/>
      <c r="P124" s="908"/>
      <c r="Q124" s="908"/>
      <c r="R124" s="908"/>
      <c r="S124" s="908"/>
      <c r="T124" s="908"/>
      <c r="U124" s="908"/>
      <c r="V124" s="908"/>
      <c r="W124" s="908"/>
      <c r="X124" s="908"/>
      <c r="Y124" s="908"/>
      <c r="Z124" s="908"/>
      <c r="AA124" s="908"/>
    </row>
    <row r="125" spans="1:27" ht="14.25" customHeight="1">
      <c r="A125" s="908"/>
      <c r="B125" s="908"/>
      <c r="C125" s="908"/>
      <c r="D125" s="908"/>
      <c r="E125" s="908"/>
      <c r="F125" s="908"/>
      <c r="G125" s="908"/>
      <c r="H125" s="908"/>
      <c r="I125" s="908"/>
      <c r="J125" s="908"/>
      <c r="K125" s="908"/>
      <c r="L125" s="908"/>
      <c r="M125" s="908"/>
      <c r="N125" s="908"/>
      <c r="O125" s="908"/>
      <c r="P125" s="908"/>
      <c r="Q125" s="908"/>
      <c r="R125" s="908"/>
      <c r="S125" s="908"/>
      <c r="T125" s="908"/>
      <c r="U125" s="908"/>
      <c r="V125" s="908"/>
      <c r="W125" s="908"/>
      <c r="X125" s="908"/>
      <c r="Y125" s="908"/>
      <c r="Z125" s="908"/>
      <c r="AA125" s="908"/>
    </row>
    <row r="126" spans="1:27" ht="14.25" customHeight="1">
      <c r="A126" s="908"/>
      <c r="B126" s="908"/>
      <c r="C126" s="908"/>
      <c r="D126" s="908"/>
      <c r="E126" s="908"/>
      <c r="F126" s="908"/>
      <c r="G126" s="908"/>
      <c r="H126" s="908"/>
      <c r="I126" s="908"/>
      <c r="J126" s="908"/>
      <c r="K126" s="908"/>
      <c r="L126" s="908"/>
      <c r="M126" s="908"/>
      <c r="N126" s="908"/>
      <c r="O126" s="908"/>
      <c r="P126" s="908"/>
      <c r="Q126" s="908"/>
      <c r="R126" s="908"/>
      <c r="S126" s="908"/>
      <c r="T126" s="908"/>
      <c r="U126" s="908"/>
      <c r="V126" s="908"/>
      <c r="W126" s="908"/>
      <c r="X126" s="908"/>
      <c r="Y126" s="908"/>
      <c r="Z126" s="908"/>
      <c r="AA126" s="908"/>
    </row>
    <row r="127" spans="1:27" ht="14.25" customHeight="1">
      <c r="A127" s="908"/>
      <c r="B127" s="908"/>
      <c r="C127" s="908"/>
      <c r="D127" s="908"/>
      <c r="E127" s="908"/>
      <c r="F127" s="908"/>
      <c r="G127" s="908"/>
      <c r="H127" s="908"/>
      <c r="I127" s="908"/>
      <c r="J127" s="908"/>
      <c r="K127" s="908"/>
      <c r="L127" s="908"/>
      <c r="M127" s="908"/>
      <c r="N127" s="908"/>
      <c r="O127" s="908"/>
      <c r="P127" s="908"/>
      <c r="Q127" s="908"/>
      <c r="R127" s="908"/>
      <c r="S127" s="908"/>
      <c r="T127" s="908"/>
      <c r="U127" s="908"/>
      <c r="V127" s="908"/>
      <c r="W127" s="908"/>
      <c r="X127" s="908"/>
      <c r="Y127" s="908"/>
      <c r="Z127" s="908"/>
      <c r="AA127" s="908"/>
    </row>
    <row r="128" spans="1:27" ht="14.25" customHeight="1">
      <c r="A128" s="908"/>
      <c r="B128" s="908"/>
      <c r="C128" s="908"/>
      <c r="D128" s="908"/>
      <c r="E128" s="908"/>
      <c r="F128" s="908"/>
      <c r="G128" s="908"/>
      <c r="H128" s="908"/>
      <c r="I128" s="908"/>
      <c r="J128" s="908"/>
      <c r="K128" s="908"/>
      <c r="L128" s="908"/>
      <c r="M128" s="908"/>
      <c r="N128" s="908"/>
      <c r="O128" s="908"/>
      <c r="P128" s="908"/>
      <c r="Q128" s="908"/>
      <c r="R128" s="908"/>
      <c r="S128" s="908"/>
      <c r="T128" s="908"/>
      <c r="U128" s="908"/>
      <c r="V128" s="908"/>
      <c r="W128" s="908"/>
      <c r="X128" s="908"/>
      <c r="Y128" s="908"/>
      <c r="Z128" s="908"/>
      <c r="AA128" s="908"/>
    </row>
    <row r="129" spans="1:27" ht="14.25" customHeight="1">
      <c r="A129" s="908"/>
      <c r="B129" s="908"/>
      <c r="C129" s="908"/>
      <c r="D129" s="908"/>
      <c r="E129" s="908"/>
      <c r="F129" s="908"/>
      <c r="G129" s="908"/>
      <c r="H129" s="908"/>
      <c r="I129" s="908"/>
      <c r="J129" s="908"/>
      <c r="K129" s="908"/>
      <c r="L129" s="908"/>
      <c r="M129" s="908"/>
      <c r="N129" s="908"/>
      <c r="O129" s="908"/>
      <c r="P129" s="908"/>
      <c r="Q129" s="908"/>
      <c r="R129" s="908"/>
      <c r="S129" s="908"/>
      <c r="T129" s="908"/>
      <c r="U129" s="908"/>
      <c r="V129" s="908"/>
      <c r="W129" s="908"/>
      <c r="X129" s="908"/>
      <c r="Y129" s="908"/>
      <c r="Z129" s="908"/>
      <c r="AA129" s="908"/>
    </row>
    <row r="130" spans="1:27" ht="14.25" customHeight="1">
      <c r="A130" s="908"/>
      <c r="B130" s="908"/>
      <c r="C130" s="908"/>
      <c r="D130" s="908"/>
      <c r="E130" s="908"/>
      <c r="F130" s="908"/>
      <c r="G130" s="908"/>
      <c r="H130" s="908"/>
      <c r="I130" s="908"/>
      <c r="J130" s="908"/>
      <c r="K130" s="908"/>
      <c r="L130" s="908"/>
      <c r="M130" s="908"/>
      <c r="N130" s="908"/>
      <c r="O130" s="908"/>
      <c r="P130" s="908"/>
      <c r="Q130" s="908"/>
      <c r="R130" s="908"/>
      <c r="S130" s="908"/>
      <c r="T130" s="908"/>
      <c r="U130" s="908"/>
      <c r="V130" s="908"/>
      <c r="W130" s="908"/>
      <c r="X130" s="908"/>
      <c r="Y130" s="908"/>
      <c r="Z130" s="908"/>
      <c r="AA130" s="908"/>
    </row>
    <row r="131" spans="1:27" ht="14.25" customHeight="1">
      <c r="A131" s="908"/>
      <c r="B131" s="908"/>
      <c r="C131" s="908"/>
      <c r="D131" s="908"/>
      <c r="E131" s="908"/>
      <c r="F131" s="908"/>
      <c r="G131" s="908"/>
      <c r="H131" s="908"/>
      <c r="I131" s="908"/>
      <c r="J131" s="908"/>
      <c r="K131" s="908"/>
      <c r="L131" s="908"/>
      <c r="M131" s="908"/>
      <c r="N131" s="908"/>
      <c r="O131" s="908"/>
      <c r="P131" s="908"/>
      <c r="Q131" s="908"/>
      <c r="R131" s="908"/>
      <c r="S131" s="908"/>
      <c r="T131" s="908"/>
      <c r="U131" s="908"/>
      <c r="V131" s="908"/>
      <c r="W131" s="908"/>
      <c r="X131" s="908"/>
      <c r="Y131" s="908"/>
      <c r="Z131" s="908"/>
      <c r="AA131" s="908"/>
    </row>
    <row r="132" spans="1:27" ht="14.25" customHeight="1">
      <c r="A132" s="908"/>
      <c r="B132" s="908"/>
      <c r="C132" s="908"/>
      <c r="D132" s="908"/>
      <c r="E132" s="908"/>
      <c r="F132" s="908"/>
      <c r="G132" s="908"/>
      <c r="H132" s="908"/>
      <c r="I132" s="908"/>
      <c r="J132" s="908"/>
      <c r="K132" s="908"/>
      <c r="L132" s="908"/>
      <c r="M132" s="908"/>
      <c r="N132" s="908"/>
      <c r="O132" s="908"/>
      <c r="P132" s="908"/>
      <c r="Q132" s="908"/>
      <c r="R132" s="908"/>
      <c r="S132" s="908"/>
      <c r="T132" s="908"/>
      <c r="U132" s="908"/>
      <c r="V132" s="908"/>
      <c r="W132" s="908"/>
      <c r="X132" s="908"/>
      <c r="Y132" s="908"/>
      <c r="Z132" s="908"/>
      <c r="AA132" s="908"/>
    </row>
    <row r="133" spans="1:27" ht="14.25" customHeight="1">
      <c r="A133" s="908"/>
      <c r="B133" s="908"/>
      <c r="C133" s="908"/>
      <c r="D133" s="908"/>
      <c r="E133" s="908"/>
      <c r="F133" s="908"/>
      <c r="G133" s="908"/>
      <c r="H133" s="908"/>
      <c r="I133" s="908"/>
      <c r="J133" s="908"/>
      <c r="K133" s="908"/>
      <c r="L133" s="908"/>
      <c r="M133" s="908"/>
      <c r="N133" s="908"/>
      <c r="O133" s="908"/>
      <c r="P133" s="908"/>
      <c r="Q133" s="908"/>
      <c r="R133" s="908"/>
      <c r="S133" s="908"/>
      <c r="T133" s="908"/>
      <c r="U133" s="908"/>
      <c r="V133" s="908"/>
      <c r="W133" s="908"/>
      <c r="X133" s="908"/>
      <c r="Y133" s="908"/>
      <c r="Z133" s="908"/>
      <c r="AA133" s="908"/>
    </row>
    <row r="134" spans="1:27" ht="14.25" customHeight="1">
      <c r="A134" s="908"/>
      <c r="B134" s="908"/>
      <c r="C134" s="908"/>
      <c r="D134" s="908"/>
      <c r="E134" s="908"/>
      <c r="F134" s="908"/>
      <c r="G134" s="908"/>
      <c r="H134" s="908"/>
      <c r="I134" s="908"/>
      <c r="J134" s="908"/>
      <c r="K134" s="908"/>
      <c r="L134" s="908"/>
      <c r="M134" s="908"/>
      <c r="N134" s="908"/>
      <c r="O134" s="908"/>
      <c r="P134" s="908"/>
      <c r="Q134" s="908"/>
      <c r="R134" s="908"/>
      <c r="S134" s="908"/>
      <c r="T134" s="908"/>
      <c r="U134" s="908"/>
      <c r="V134" s="908"/>
      <c r="W134" s="908"/>
      <c r="X134" s="908"/>
      <c r="Y134" s="908"/>
      <c r="Z134" s="908"/>
      <c r="AA134" s="908"/>
    </row>
    <row r="135" spans="1:27" ht="14.25" customHeight="1">
      <c r="A135" s="908"/>
      <c r="B135" s="908"/>
      <c r="C135" s="908"/>
      <c r="D135" s="908"/>
      <c r="E135" s="908"/>
      <c r="F135" s="908"/>
      <c r="G135" s="908"/>
      <c r="H135" s="908"/>
      <c r="I135" s="908"/>
      <c r="J135" s="908"/>
      <c r="K135" s="908"/>
      <c r="L135" s="908"/>
      <c r="M135" s="908"/>
      <c r="N135" s="908"/>
      <c r="O135" s="908"/>
      <c r="P135" s="908"/>
      <c r="Q135" s="908"/>
      <c r="R135" s="908"/>
      <c r="S135" s="908"/>
      <c r="T135" s="908"/>
      <c r="U135" s="908"/>
      <c r="V135" s="908"/>
      <c r="W135" s="908"/>
      <c r="X135" s="908"/>
      <c r="Y135" s="908"/>
      <c r="Z135" s="908"/>
      <c r="AA135" s="908"/>
    </row>
    <row r="136" spans="1:27" ht="14.25" customHeight="1">
      <c r="A136" s="908"/>
      <c r="B136" s="908"/>
      <c r="C136" s="908"/>
      <c r="D136" s="908"/>
      <c r="E136" s="908"/>
      <c r="F136" s="908"/>
      <c r="G136" s="908"/>
      <c r="H136" s="908"/>
      <c r="I136" s="908"/>
      <c r="J136" s="908"/>
      <c r="K136" s="908"/>
      <c r="L136" s="908"/>
      <c r="M136" s="908"/>
      <c r="N136" s="908"/>
      <c r="O136" s="908"/>
      <c r="P136" s="908"/>
      <c r="Q136" s="908"/>
      <c r="R136" s="908"/>
      <c r="S136" s="908"/>
      <c r="T136" s="908"/>
      <c r="U136" s="908"/>
      <c r="V136" s="908"/>
      <c r="W136" s="908"/>
      <c r="X136" s="908"/>
      <c r="Y136" s="908"/>
      <c r="Z136" s="908"/>
      <c r="AA136" s="908"/>
    </row>
    <row r="137" spans="1:27" ht="14.25" customHeight="1">
      <c r="A137" s="908"/>
      <c r="B137" s="908"/>
      <c r="C137" s="908"/>
      <c r="D137" s="908"/>
      <c r="E137" s="908"/>
      <c r="F137" s="908"/>
      <c r="G137" s="908"/>
      <c r="H137" s="908"/>
      <c r="I137" s="908"/>
      <c r="J137" s="908"/>
      <c r="K137" s="908"/>
      <c r="L137" s="908"/>
      <c r="M137" s="908"/>
      <c r="N137" s="908"/>
      <c r="O137" s="908"/>
      <c r="P137" s="908"/>
      <c r="Q137" s="908"/>
      <c r="R137" s="908"/>
      <c r="S137" s="908"/>
      <c r="T137" s="908"/>
      <c r="U137" s="908"/>
      <c r="V137" s="908"/>
      <c r="W137" s="908"/>
      <c r="X137" s="908"/>
      <c r="Y137" s="908"/>
      <c r="Z137" s="908"/>
      <c r="AA137" s="908"/>
    </row>
    <row r="138" spans="1:27" ht="14.25" customHeight="1">
      <c r="A138" s="908"/>
      <c r="B138" s="908"/>
      <c r="C138" s="908"/>
      <c r="D138" s="908"/>
      <c r="E138" s="908"/>
      <c r="F138" s="908"/>
      <c r="G138" s="908"/>
      <c r="H138" s="908"/>
      <c r="I138" s="908"/>
      <c r="J138" s="908"/>
      <c r="K138" s="908"/>
      <c r="L138" s="908"/>
      <c r="M138" s="908"/>
      <c r="N138" s="908"/>
      <c r="O138" s="908"/>
      <c r="P138" s="908"/>
      <c r="Q138" s="908"/>
      <c r="R138" s="908"/>
      <c r="S138" s="908"/>
      <c r="T138" s="908"/>
      <c r="U138" s="908"/>
      <c r="V138" s="908"/>
      <c r="W138" s="908"/>
      <c r="X138" s="908"/>
      <c r="Y138" s="908"/>
      <c r="Z138" s="908"/>
      <c r="AA138" s="908"/>
    </row>
    <row r="139" spans="1:27" ht="14.25" customHeight="1">
      <c r="A139" s="908"/>
      <c r="B139" s="908"/>
      <c r="C139" s="908"/>
      <c r="D139" s="908"/>
      <c r="E139" s="908"/>
      <c r="F139" s="908"/>
      <c r="G139" s="908"/>
      <c r="H139" s="908"/>
      <c r="I139" s="908"/>
      <c r="J139" s="908"/>
      <c r="K139" s="908"/>
      <c r="L139" s="908"/>
      <c r="M139" s="908"/>
      <c r="N139" s="908"/>
      <c r="O139" s="908"/>
      <c r="P139" s="908"/>
      <c r="Q139" s="908"/>
      <c r="R139" s="908"/>
      <c r="S139" s="908"/>
      <c r="T139" s="908"/>
      <c r="U139" s="908"/>
      <c r="V139" s="908"/>
      <c r="W139" s="908"/>
      <c r="X139" s="908"/>
      <c r="Y139" s="908"/>
      <c r="Z139" s="908"/>
      <c r="AA139" s="908"/>
    </row>
    <row r="140" spans="1:27" ht="14.25" customHeight="1">
      <c r="A140" s="908"/>
      <c r="B140" s="908"/>
      <c r="C140" s="908"/>
      <c r="D140" s="908"/>
      <c r="E140" s="908"/>
      <c r="F140" s="908"/>
      <c r="G140" s="908"/>
      <c r="H140" s="908"/>
      <c r="I140" s="908"/>
      <c r="J140" s="908"/>
      <c r="K140" s="908"/>
      <c r="L140" s="908"/>
      <c r="M140" s="908"/>
      <c r="N140" s="908"/>
      <c r="O140" s="908"/>
      <c r="P140" s="908"/>
      <c r="Q140" s="908"/>
      <c r="R140" s="908"/>
      <c r="S140" s="908"/>
      <c r="T140" s="908"/>
      <c r="U140" s="908"/>
      <c r="V140" s="908"/>
      <c r="W140" s="908"/>
      <c r="X140" s="908"/>
      <c r="Y140" s="908"/>
      <c r="Z140" s="908"/>
      <c r="AA140" s="908"/>
    </row>
    <row r="141" spans="1:27" ht="14.25" customHeight="1">
      <c r="A141" s="908"/>
      <c r="B141" s="908"/>
      <c r="C141" s="908"/>
      <c r="D141" s="908"/>
      <c r="E141" s="908"/>
      <c r="F141" s="908"/>
      <c r="G141" s="908"/>
      <c r="H141" s="908"/>
      <c r="I141" s="908"/>
      <c r="J141" s="908"/>
      <c r="K141" s="908"/>
      <c r="L141" s="908"/>
      <c r="M141" s="908"/>
      <c r="N141" s="908"/>
      <c r="O141" s="908"/>
      <c r="P141" s="908"/>
      <c r="Q141" s="908"/>
      <c r="R141" s="908"/>
      <c r="S141" s="908"/>
      <c r="T141" s="908"/>
      <c r="U141" s="908"/>
      <c r="V141" s="908"/>
      <c r="W141" s="908"/>
      <c r="X141" s="908"/>
      <c r="Y141" s="908"/>
      <c r="Z141" s="908"/>
      <c r="AA141" s="908"/>
    </row>
    <row r="142" spans="1:27" ht="14.25" customHeight="1">
      <c r="A142" s="908"/>
      <c r="B142" s="908"/>
      <c r="C142" s="908"/>
      <c r="D142" s="908"/>
      <c r="E142" s="908"/>
      <c r="F142" s="908"/>
      <c r="G142" s="908"/>
      <c r="H142" s="908"/>
      <c r="I142" s="908"/>
      <c r="J142" s="908"/>
      <c r="K142" s="908"/>
      <c r="L142" s="908"/>
      <c r="M142" s="908"/>
      <c r="N142" s="908"/>
      <c r="O142" s="908"/>
      <c r="P142" s="908"/>
      <c r="Q142" s="908"/>
      <c r="R142" s="908"/>
      <c r="S142" s="908"/>
      <c r="T142" s="908"/>
      <c r="U142" s="908"/>
      <c r="V142" s="908"/>
      <c r="W142" s="908"/>
      <c r="X142" s="908"/>
      <c r="Y142" s="908"/>
      <c r="Z142" s="908"/>
      <c r="AA142" s="908"/>
    </row>
    <row r="143" spans="1:27" ht="14.25" customHeight="1">
      <c r="A143" s="908"/>
      <c r="B143" s="908"/>
      <c r="C143" s="908"/>
      <c r="D143" s="908"/>
      <c r="E143" s="908"/>
      <c r="F143" s="908"/>
      <c r="G143" s="908"/>
      <c r="H143" s="908"/>
      <c r="I143" s="908"/>
      <c r="J143" s="908"/>
      <c r="K143" s="908"/>
      <c r="L143" s="908"/>
      <c r="M143" s="908"/>
      <c r="N143" s="908"/>
      <c r="O143" s="908"/>
      <c r="P143" s="908"/>
      <c r="Q143" s="908"/>
      <c r="R143" s="908"/>
      <c r="S143" s="908"/>
      <c r="T143" s="908"/>
      <c r="U143" s="908"/>
      <c r="V143" s="908"/>
      <c r="W143" s="908"/>
      <c r="X143" s="908"/>
      <c r="Y143" s="908"/>
      <c r="Z143" s="908"/>
      <c r="AA143" s="908"/>
    </row>
    <row r="144" spans="1:27" ht="14.25" customHeight="1">
      <c r="A144" s="908"/>
      <c r="B144" s="908"/>
      <c r="C144" s="908"/>
      <c r="D144" s="908"/>
      <c r="E144" s="908"/>
      <c r="F144" s="908"/>
      <c r="G144" s="908"/>
      <c r="H144" s="908"/>
      <c r="I144" s="908"/>
      <c r="J144" s="908"/>
      <c r="K144" s="908"/>
      <c r="L144" s="908"/>
      <c r="M144" s="908"/>
      <c r="N144" s="908"/>
      <c r="O144" s="908"/>
      <c r="P144" s="908"/>
      <c r="Q144" s="908"/>
      <c r="R144" s="908"/>
      <c r="S144" s="908"/>
      <c r="T144" s="908"/>
      <c r="U144" s="908"/>
      <c r="V144" s="908"/>
      <c r="W144" s="908"/>
      <c r="X144" s="908"/>
      <c r="Y144" s="908"/>
      <c r="Z144" s="908"/>
      <c r="AA144" s="908"/>
    </row>
    <row r="145" spans="1:27" ht="14.25" customHeight="1">
      <c r="A145" s="908"/>
      <c r="B145" s="908"/>
      <c r="C145" s="908"/>
      <c r="D145" s="908"/>
      <c r="E145" s="908"/>
      <c r="F145" s="908"/>
      <c r="G145" s="908"/>
      <c r="H145" s="908"/>
      <c r="I145" s="908"/>
      <c r="J145" s="908"/>
      <c r="K145" s="908"/>
      <c r="L145" s="908"/>
      <c r="M145" s="908"/>
      <c r="N145" s="908"/>
      <c r="O145" s="908"/>
      <c r="P145" s="908"/>
      <c r="Q145" s="908"/>
      <c r="R145" s="908"/>
      <c r="S145" s="908"/>
      <c r="T145" s="908"/>
      <c r="U145" s="908"/>
      <c r="V145" s="908"/>
      <c r="W145" s="908"/>
      <c r="X145" s="908"/>
      <c r="Y145" s="908"/>
      <c r="Z145" s="908"/>
      <c r="AA145" s="908"/>
    </row>
    <row r="146" spans="1:27" ht="14.25" customHeight="1">
      <c r="A146" s="908"/>
      <c r="B146" s="908"/>
      <c r="C146" s="908"/>
      <c r="D146" s="908"/>
      <c r="E146" s="908"/>
      <c r="F146" s="908"/>
      <c r="G146" s="908"/>
      <c r="H146" s="908"/>
      <c r="I146" s="908"/>
      <c r="J146" s="908"/>
      <c r="K146" s="908"/>
      <c r="L146" s="908"/>
      <c r="M146" s="908"/>
      <c r="N146" s="908"/>
      <c r="O146" s="908"/>
      <c r="P146" s="908"/>
      <c r="Q146" s="908"/>
      <c r="R146" s="908"/>
      <c r="S146" s="908"/>
      <c r="T146" s="908"/>
      <c r="U146" s="908"/>
      <c r="V146" s="908"/>
      <c r="W146" s="908"/>
      <c r="X146" s="908"/>
      <c r="Y146" s="908"/>
      <c r="Z146" s="908"/>
      <c r="AA146" s="908"/>
    </row>
    <row r="147" spans="1:27" ht="14.25" customHeight="1">
      <c r="A147" s="908"/>
      <c r="B147" s="908"/>
      <c r="C147" s="908"/>
      <c r="D147" s="908"/>
      <c r="E147" s="908"/>
      <c r="F147" s="908"/>
      <c r="G147" s="908"/>
      <c r="H147" s="908"/>
      <c r="I147" s="908"/>
      <c r="J147" s="908"/>
      <c r="K147" s="908"/>
      <c r="L147" s="908"/>
      <c r="M147" s="908"/>
      <c r="N147" s="908"/>
      <c r="O147" s="908"/>
      <c r="P147" s="908"/>
      <c r="Q147" s="908"/>
      <c r="R147" s="908"/>
      <c r="S147" s="908"/>
      <c r="T147" s="908"/>
      <c r="U147" s="908"/>
      <c r="V147" s="908"/>
      <c r="W147" s="908"/>
      <c r="X147" s="908"/>
      <c r="Y147" s="908"/>
      <c r="Z147" s="908"/>
      <c r="AA147" s="908"/>
    </row>
    <row r="148" spans="1:27" ht="14.25" customHeight="1">
      <c r="A148" s="908"/>
      <c r="B148" s="908"/>
      <c r="C148" s="908"/>
      <c r="D148" s="908"/>
      <c r="E148" s="908"/>
      <c r="F148" s="908"/>
      <c r="G148" s="908"/>
      <c r="H148" s="908"/>
      <c r="I148" s="908"/>
      <c r="J148" s="908"/>
      <c r="K148" s="908"/>
      <c r="L148" s="908"/>
      <c r="M148" s="908"/>
      <c r="N148" s="908"/>
      <c r="O148" s="908"/>
      <c r="P148" s="908"/>
      <c r="Q148" s="908"/>
      <c r="R148" s="908"/>
      <c r="S148" s="908"/>
      <c r="T148" s="908"/>
      <c r="U148" s="908"/>
      <c r="V148" s="908"/>
      <c r="W148" s="908"/>
      <c r="X148" s="908"/>
      <c r="Y148" s="908"/>
      <c r="Z148" s="908"/>
      <c r="AA148" s="908"/>
    </row>
    <row r="149" spans="1:27" ht="14.25" customHeight="1">
      <c r="A149" s="908"/>
      <c r="B149" s="908"/>
      <c r="C149" s="908"/>
      <c r="D149" s="908"/>
      <c r="E149" s="908"/>
      <c r="F149" s="908"/>
      <c r="G149" s="908"/>
      <c r="H149" s="908"/>
      <c r="I149" s="908"/>
      <c r="J149" s="908"/>
      <c r="K149" s="908"/>
      <c r="L149" s="908"/>
      <c r="M149" s="908"/>
      <c r="N149" s="908"/>
      <c r="O149" s="908"/>
      <c r="P149" s="908"/>
      <c r="Q149" s="908"/>
      <c r="R149" s="908"/>
      <c r="S149" s="908"/>
      <c r="T149" s="908"/>
      <c r="U149" s="908"/>
      <c r="V149" s="908"/>
      <c r="W149" s="908"/>
      <c r="X149" s="908"/>
      <c r="Y149" s="908"/>
      <c r="Z149" s="908"/>
      <c r="AA149" s="908"/>
    </row>
    <row r="150" spans="1:27" ht="14.25" customHeight="1">
      <c r="A150" s="908"/>
      <c r="B150" s="908"/>
      <c r="C150" s="908"/>
      <c r="D150" s="908"/>
      <c r="E150" s="908"/>
      <c r="F150" s="908"/>
      <c r="G150" s="908"/>
      <c r="H150" s="908"/>
      <c r="I150" s="908"/>
      <c r="J150" s="908"/>
      <c r="K150" s="908"/>
      <c r="L150" s="908"/>
      <c r="M150" s="908"/>
      <c r="N150" s="908"/>
      <c r="O150" s="908"/>
      <c r="P150" s="908"/>
      <c r="Q150" s="908"/>
      <c r="R150" s="908"/>
      <c r="S150" s="908"/>
      <c r="T150" s="908"/>
      <c r="U150" s="908"/>
      <c r="V150" s="908"/>
      <c r="W150" s="908"/>
      <c r="X150" s="908"/>
      <c r="Y150" s="908"/>
      <c r="Z150" s="908"/>
      <c r="AA150" s="908"/>
    </row>
    <row r="151" spans="1:27" ht="14.25" customHeight="1">
      <c r="A151" s="908"/>
      <c r="B151" s="908"/>
      <c r="C151" s="908"/>
      <c r="D151" s="908"/>
      <c r="E151" s="908"/>
      <c r="F151" s="908"/>
      <c r="G151" s="908"/>
      <c r="H151" s="908"/>
      <c r="I151" s="908"/>
      <c r="J151" s="908"/>
      <c r="K151" s="908"/>
      <c r="L151" s="908"/>
      <c r="M151" s="908"/>
      <c r="N151" s="908"/>
      <c r="O151" s="908"/>
      <c r="P151" s="908"/>
      <c r="Q151" s="908"/>
      <c r="R151" s="908"/>
      <c r="S151" s="908"/>
      <c r="T151" s="908"/>
      <c r="U151" s="908"/>
      <c r="V151" s="908"/>
      <c r="W151" s="908"/>
      <c r="X151" s="908"/>
      <c r="Y151" s="908"/>
      <c r="Z151" s="908"/>
      <c r="AA151" s="908"/>
    </row>
    <row r="152" spans="1:27" ht="14.25" customHeight="1">
      <c r="A152" s="908"/>
      <c r="B152" s="908"/>
      <c r="C152" s="908"/>
      <c r="D152" s="908"/>
      <c r="E152" s="908"/>
      <c r="F152" s="908"/>
      <c r="G152" s="908"/>
      <c r="H152" s="908"/>
      <c r="I152" s="908"/>
      <c r="J152" s="908"/>
      <c r="K152" s="908"/>
      <c r="L152" s="908"/>
      <c r="M152" s="908"/>
      <c r="N152" s="908"/>
      <c r="O152" s="908"/>
      <c r="P152" s="908"/>
      <c r="Q152" s="908"/>
      <c r="R152" s="908"/>
      <c r="S152" s="908"/>
      <c r="T152" s="908"/>
      <c r="U152" s="908"/>
      <c r="V152" s="908"/>
      <c r="W152" s="908"/>
      <c r="X152" s="908"/>
      <c r="Y152" s="908"/>
      <c r="Z152" s="908"/>
      <c r="AA152" s="908"/>
    </row>
    <row r="153" spans="1:27" ht="14.25" customHeight="1">
      <c r="A153" s="908"/>
      <c r="B153" s="908"/>
      <c r="C153" s="908"/>
      <c r="D153" s="908"/>
      <c r="E153" s="908"/>
      <c r="F153" s="908"/>
      <c r="G153" s="908"/>
      <c r="H153" s="908"/>
      <c r="I153" s="908"/>
      <c r="J153" s="908"/>
      <c r="K153" s="908"/>
      <c r="L153" s="908"/>
      <c r="M153" s="908"/>
      <c r="N153" s="908"/>
      <c r="O153" s="908"/>
      <c r="P153" s="908"/>
      <c r="Q153" s="908"/>
      <c r="R153" s="908"/>
      <c r="S153" s="908"/>
      <c r="T153" s="908"/>
      <c r="U153" s="908"/>
      <c r="V153" s="908"/>
      <c r="W153" s="908"/>
      <c r="X153" s="908"/>
      <c r="Y153" s="908"/>
      <c r="Z153" s="908"/>
      <c r="AA153" s="908"/>
    </row>
    <row r="154" spans="1:27" ht="14.25" customHeight="1">
      <c r="A154" s="908"/>
      <c r="B154" s="908"/>
      <c r="C154" s="908"/>
      <c r="D154" s="908"/>
      <c r="E154" s="908"/>
      <c r="F154" s="908"/>
      <c r="G154" s="908"/>
      <c r="H154" s="908"/>
      <c r="I154" s="908"/>
      <c r="J154" s="908"/>
      <c r="K154" s="908"/>
      <c r="L154" s="908"/>
      <c r="M154" s="908"/>
      <c r="N154" s="908"/>
      <c r="O154" s="908"/>
      <c r="P154" s="908"/>
      <c r="Q154" s="908"/>
      <c r="R154" s="908"/>
      <c r="S154" s="908"/>
      <c r="T154" s="908"/>
      <c r="U154" s="908"/>
      <c r="V154" s="908"/>
      <c r="W154" s="908"/>
      <c r="X154" s="908"/>
      <c r="Y154" s="908"/>
      <c r="Z154" s="908"/>
      <c r="AA154" s="908"/>
    </row>
    <row r="155" spans="1:27" ht="14.25" customHeight="1">
      <c r="A155" s="908"/>
      <c r="B155" s="908"/>
      <c r="C155" s="908"/>
      <c r="D155" s="908"/>
      <c r="E155" s="908"/>
      <c r="F155" s="908"/>
      <c r="G155" s="908"/>
      <c r="H155" s="908"/>
      <c r="I155" s="908"/>
      <c r="J155" s="908"/>
      <c r="K155" s="908"/>
      <c r="L155" s="908"/>
      <c r="M155" s="908"/>
      <c r="N155" s="908"/>
      <c r="O155" s="908"/>
      <c r="P155" s="908"/>
      <c r="Q155" s="908"/>
      <c r="R155" s="908"/>
      <c r="S155" s="908"/>
      <c r="T155" s="908"/>
      <c r="U155" s="908"/>
      <c r="V155" s="908"/>
      <c r="W155" s="908"/>
      <c r="X155" s="908"/>
      <c r="Y155" s="908"/>
      <c r="Z155" s="908"/>
      <c r="AA155" s="908"/>
    </row>
    <row r="156" spans="1:27" ht="14.25" customHeight="1">
      <c r="A156" s="908"/>
      <c r="B156" s="908"/>
      <c r="C156" s="908"/>
      <c r="D156" s="908"/>
      <c r="E156" s="908"/>
      <c r="F156" s="908"/>
      <c r="G156" s="908"/>
      <c r="H156" s="908"/>
      <c r="I156" s="908"/>
      <c r="J156" s="908"/>
      <c r="K156" s="908"/>
      <c r="L156" s="908"/>
      <c r="M156" s="908"/>
      <c r="N156" s="908"/>
      <c r="O156" s="908"/>
      <c r="P156" s="908"/>
      <c r="Q156" s="908"/>
      <c r="R156" s="908"/>
      <c r="S156" s="908"/>
      <c r="T156" s="908"/>
      <c r="U156" s="908"/>
      <c r="V156" s="908"/>
      <c r="W156" s="908"/>
      <c r="X156" s="908"/>
      <c r="Y156" s="908"/>
      <c r="Z156" s="908"/>
      <c r="AA156" s="908"/>
    </row>
    <row r="157" spans="1:27" ht="14.25" customHeight="1">
      <c r="A157" s="908"/>
      <c r="B157" s="908"/>
      <c r="C157" s="908"/>
      <c r="D157" s="908"/>
      <c r="E157" s="908"/>
      <c r="F157" s="908"/>
      <c r="G157" s="908"/>
      <c r="H157" s="908"/>
      <c r="I157" s="908"/>
      <c r="J157" s="908"/>
      <c r="K157" s="908"/>
      <c r="L157" s="908"/>
      <c r="M157" s="908"/>
      <c r="N157" s="908"/>
      <c r="O157" s="908"/>
      <c r="P157" s="908"/>
      <c r="Q157" s="908"/>
      <c r="R157" s="908"/>
      <c r="S157" s="908"/>
      <c r="T157" s="908"/>
      <c r="U157" s="908"/>
      <c r="V157" s="908"/>
      <c r="W157" s="908"/>
      <c r="X157" s="908"/>
      <c r="Y157" s="908"/>
      <c r="Z157" s="908"/>
      <c r="AA157" s="908"/>
    </row>
    <row r="158" spans="1:27" ht="14.25" customHeight="1">
      <c r="A158" s="908"/>
      <c r="B158" s="908"/>
      <c r="C158" s="908"/>
      <c r="D158" s="908"/>
      <c r="E158" s="908"/>
      <c r="F158" s="908"/>
      <c r="G158" s="908"/>
      <c r="H158" s="908"/>
      <c r="I158" s="908"/>
      <c r="J158" s="908"/>
      <c r="K158" s="908"/>
      <c r="L158" s="908"/>
      <c r="M158" s="908"/>
      <c r="N158" s="908"/>
      <c r="O158" s="908"/>
      <c r="P158" s="908"/>
      <c r="Q158" s="908"/>
      <c r="R158" s="908"/>
      <c r="S158" s="908"/>
      <c r="T158" s="908"/>
      <c r="U158" s="908"/>
      <c r="V158" s="908"/>
      <c r="W158" s="908"/>
      <c r="X158" s="908"/>
      <c r="Y158" s="908"/>
      <c r="Z158" s="908"/>
      <c r="AA158" s="908"/>
    </row>
    <row r="159" spans="1:27" ht="14.25" customHeight="1">
      <c r="A159" s="908"/>
      <c r="B159" s="908"/>
      <c r="C159" s="908"/>
      <c r="D159" s="908"/>
      <c r="E159" s="908"/>
      <c r="F159" s="908"/>
      <c r="G159" s="908"/>
      <c r="H159" s="908"/>
      <c r="I159" s="908"/>
      <c r="J159" s="908"/>
      <c r="K159" s="908"/>
      <c r="L159" s="908"/>
      <c r="M159" s="908"/>
      <c r="N159" s="908"/>
      <c r="O159" s="908"/>
      <c r="P159" s="908"/>
      <c r="Q159" s="908"/>
      <c r="R159" s="908"/>
      <c r="S159" s="908"/>
      <c r="T159" s="908"/>
      <c r="U159" s="908"/>
      <c r="V159" s="908"/>
      <c r="W159" s="908"/>
      <c r="X159" s="908"/>
      <c r="Y159" s="908"/>
      <c r="Z159" s="908"/>
      <c r="AA159" s="908"/>
    </row>
    <row r="160" spans="1:27" ht="14.25" customHeight="1">
      <c r="A160" s="908"/>
      <c r="B160" s="908"/>
      <c r="C160" s="908"/>
      <c r="D160" s="908"/>
      <c r="E160" s="908"/>
      <c r="F160" s="908"/>
      <c r="G160" s="908"/>
      <c r="H160" s="908"/>
      <c r="I160" s="908"/>
      <c r="J160" s="908"/>
      <c r="K160" s="908"/>
      <c r="L160" s="908"/>
      <c r="M160" s="908"/>
      <c r="N160" s="908"/>
      <c r="O160" s="908"/>
      <c r="P160" s="908"/>
      <c r="Q160" s="908"/>
      <c r="R160" s="908"/>
      <c r="S160" s="908"/>
      <c r="T160" s="908"/>
      <c r="U160" s="908"/>
      <c r="V160" s="908"/>
      <c r="W160" s="908"/>
      <c r="X160" s="908"/>
      <c r="Y160" s="908"/>
      <c r="Z160" s="908"/>
      <c r="AA160" s="908"/>
    </row>
    <row r="161" spans="1:27" ht="14.25" customHeight="1">
      <c r="A161" s="908"/>
      <c r="B161" s="908"/>
      <c r="C161" s="908"/>
      <c r="D161" s="908"/>
      <c r="E161" s="908"/>
      <c r="F161" s="908"/>
      <c r="G161" s="908"/>
      <c r="H161" s="908"/>
      <c r="I161" s="908"/>
      <c r="J161" s="908"/>
      <c r="K161" s="908"/>
      <c r="L161" s="908"/>
      <c r="M161" s="908"/>
      <c r="N161" s="908"/>
      <c r="O161" s="908"/>
      <c r="P161" s="908"/>
      <c r="Q161" s="908"/>
      <c r="R161" s="908"/>
      <c r="S161" s="908"/>
      <c r="T161" s="908"/>
      <c r="U161" s="908"/>
      <c r="V161" s="908"/>
      <c r="W161" s="908"/>
      <c r="X161" s="908"/>
      <c r="Y161" s="908"/>
      <c r="Z161" s="908"/>
      <c r="AA161" s="908"/>
    </row>
    <row r="162" spans="1:27" ht="14.25" customHeight="1">
      <c r="A162" s="908"/>
      <c r="B162" s="908"/>
      <c r="C162" s="908"/>
      <c r="D162" s="908"/>
      <c r="E162" s="908"/>
      <c r="F162" s="908"/>
      <c r="G162" s="908"/>
      <c r="H162" s="908"/>
      <c r="I162" s="908"/>
      <c r="J162" s="908"/>
      <c r="K162" s="908"/>
      <c r="L162" s="908"/>
      <c r="M162" s="908"/>
      <c r="N162" s="908"/>
      <c r="O162" s="908"/>
      <c r="P162" s="908"/>
      <c r="Q162" s="908"/>
      <c r="R162" s="908"/>
      <c r="S162" s="908"/>
      <c r="T162" s="908"/>
      <c r="U162" s="908"/>
      <c r="V162" s="908"/>
      <c r="W162" s="908"/>
      <c r="X162" s="908"/>
      <c r="Y162" s="908"/>
      <c r="Z162" s="908"/>
      <c r="AA162" s="908"/>
    </row>
    <row r="163" spans="1:27" ht="14.25" customHeight="1">
      <c r="A163" s="908"/>
      <c r="B163" s="908"/>
      <c r="C163" s="908"/>
      <c r="D163" s="908"/>
      <c r="E163" s="908"/>
      <c r="F163" s="908"/>
      <c r="G163" s="908"/>
      <c r="H163" s="908"/>
      <c r="I163" s="908"/>
      <c r="J163" s="908"/>
      <c r="K163" s="908"/>
      <c r="L163" s="908"/>
      <c r="M163" s="908"/>
      <c r="N163" s="908"/>
      <c r="O163" s="908"/>
      <c r="P163" s="908"/>
      <c r="Q163" s="908"/>
      <c r="R163" s="908"/>
      <c r="S163" s="908"/>
      <c r="T163" s="908"/>
      <c r="U163" s="908"/>
      <c r="V163" s="908"/>
      <c r="W163" s="908"/>
      <c r="X163" s="908"/>
      <c r="Y163" s="908"/>
      <c r="Z163" s="908"/>
      <c r="AA163" s="908"/>
    </row>
    <row r="164" spans="1:27" ht="14.25" customHeight="1">
      <c r="A164" s="908"/>
      <c r="B164" s="908"/>
      <c r="C164" s="908"/>
      <c r="D164" s="908"/>
      <c r="E164" s="908"/>
      <c r="F164" s="908"/>
      <c r="G164" s="908"/>
      <c r="H164" s="908"/>
      <c r="I164" s="908"/>
      <c r="J164" s="908"/>
      <c r="K164" s="908"/>
      <c r="L164" s="908"/>
      <c r="M164" s="908"/>
      <c r="N164" s="908"/>
      <c r="O164" s="908"/>
      <c r="P164" s="908"/>
      <c r="Q164" s="908"/>
      <c r="R164" s="908"/>
      <c r="S164" s="908"/>
      <c r="T164" s="908"/>
      <c r="U164" s="908"/>
      <c r="V164" s="908"/>
      <c r="W164" s="908"/>
      <c r="X164" s="908"/>
      <c r="Y164" s="908"/>
      <c r="Z164" s="908"/>
      <c r="AA164" s="908"/>
    </row>
    <row r="165" spans="1:27" ht="14.25" customHeight="1">
      <c r="A165" s="908"/>
      <c r="B165" s="908"/>
      <c r="C165" s="908"/>
      <c r="D165" s="908"/>
      <c r="E165" s="908"/>
      <c r="F165" s="908"/>
      <c r="G165" s="908"/>
      <c r="H165" s="908"/>
      <c r="I165" s="908"/>
      <c r="J165" s="908"/>
      <c r="K165" s="908"/>
      <c r="L165" s="908"/>
      <c r="M165" s="908"/>
      <c r="N165" s="908"/>
      <c r="O165" s="908"/>
      <c r="P165" s="908"/>
      <c r="Q165" s="908"/>
      <c r="R165" s="908"/>
      <c r="S165" s="908"/>
      <c r="T165" s="908"/>
      <c r="U165" s="908"/>
      <c r="V165" s="908"/>
      <c r="W165" s="908"/>
      <c r="X165" s="908"/>
      <c r="Y165" s="908"/>
      <c r="Z165" s="908"/>
      <c r="AA165" s="908"/>
    </row>
    <row r="166" spans="1:27" ht="14.25" customHeight="1">
      <c r="A166" s="908"/>
      <c r="B166" s="908"/>
      <c r="C166" s="908"/>
      <c r="D166" s="908"/>
      <c r="E166" s="908"/>
      <c r="F166" s="908"/>
      <c r="G166" s="908"/>
      <c r="H166" s="908"/>
      <c r="I166" s="908"/>
      <c r="J166" s="908"/>
      <c r="K166" s="908"/>
      <c r="L166" s="908"/>
      <c r="M166" s="908"/>
      <c r="N166" s="908"/>
      <c r="O166" s="908"/>
      <c r="P166" s="908"/>
      <c r="Q166" s="908"/>
      <c r="R166" s="908"/>
      <c r="S166" s="908"/>
      <c r="T166" s="908"/>
      <c r="U166" s="908"/>
      <c r="V166" s="908"/>
      <c r="W166" s="908"/>
      <c r="X166" s="908"/>
      <c r="Y166" s="908"/>
      <c r="Z166" s="908"/>
      <c r="AA166" s="908"/>
    </row>
    <row r="167" spans="1:27" ht="14.25" customHeight="1">
      <c r="A167" s="908"/>
      <c r="B167" s="908"/>
      <c r="C167" s="908"/>
      <c r="D167" s="908"/>
      <c r="E167" s="908"/>
      <c r="F167" s="908"/>
      <c r="G167" s="908"/>
      <c r="H167" s="908"/>
      <c r="I167" s="908"/>
      <c r="J167" s="908"/>
      <c r="K167" s="908"/>
      <c r="L167" s="908"/>
      <c r="M167" s="908"/>
      <c r="N167" s="908"/>
      <c r="O167" s="908"/>
      <c r="P167" s="908"/>
      <c r="Q167" s="908"/>
      <c r="R167" s="908"/>
      <c r="S167" s="908"/>
      <c r="T167" s="908"/>
      <c r="U167" s="908"/>
      <c r="V167" s="908"/>
      <c r="W167" s="908"/>
      <c r="X167" s="908"/>
      <c r="Y167" s="908"/>
      <c r="Z167" s="908"/>
      <c r="AA167" s="908"/>
    </row>
    <row r="168" spans="1:27" ht="14.25" customHeight="1">
      <c r="A168" s="908"/>
      <c r="B168" s="908"/>
      <c r="C168" s="908"/>
      <c r="D168" s="908"/>
      <c r="E168" s="908"/>
      <c r="F168" s="908"/>
      <c r="G168" s="908"/>
      <c r="H168" s="908"/>
      <c r="I168" s="908"/>
      <c r="J168" s="908"/>
      <c r="K168" s="908"/>
      <c r="L168" s="908"/>
      <c r="M168" s="908"/>
      <c r="N168" s="908"/>
      <c r="O168" s="908"/>
      <c r="P168" s="908"/>
      <c r="Q168" s="908"/>
      <c r="R168" s="908"/>
      <c r="S168" s="908"/>
      <c r="T168" s="908"/>
      <c r="U168" s="908"/>
      <c r="V168" s="908"/>
      <c r="W168" s="908"/>
      <c r="X168" s="908"/>
      <c r="Y168" s="908"/>
      <c r="Z168" s="908"/>
      <c r="AA168" s="908"/>
    </row>
    <row r="169" spans="1:27" ht="14.25" customHeight="1">
      <c r="A169" s="908"/>
      <c r="B169" s="908"/>
      <c r="C169" s="908"/>
      <c r="D169" s="908"/>
      <c r="E169" s="908"/>
      <c r="F169" s="908"/>
      <c r="G169" s="908"/>
      <c r="H169" s="908"/>
      <c r="I169" s="908"/>
      <c r="J169" s="908"/>
      <c r="K169" s="908"/>
      <c r="L169" s="908"/>
      <c r="M169" s="908"/>
      <c r="N169" s="908"/>
      <c r="O169" s="908"/>
      <c r="P169" s="908"/>
      <c r="Q169" s="908"/>
      <c r="R169" s="908"/>
      <c r="S169" s="908"/>
      <c r="T169" s="908"/>
      <c r="U169" s="908"/>
      <c r="V169" s="908"/>
      <c r="W169" s="908"/>
      <c r="X169" s="908"/>
      <c r="Y169" s="908"/>
      <c r="Z169" s="908"/>
      <c r="AA169" s="908"/>
    </row>
    <row r="170" spans="1:27" ht="14.25" customHeight="1">
      <c r="A170" s="908"/>
      <c r="B170" s="908"/>
      <c r="C170" s="908"/>
      <c r="D170" s="908"/>
      <c r="E170" s="908"/>
      <c r="F170" s="908"/>
      <c r="G170" s="908"/>
      <c r="H170" s="908"/>
      <c r="I170" s="908"/>
      <c r="J170" s="908"/>
      <c r="K170" s="908"/>
      <c r="L170" s="908"/>
      <c r="M170" s="908"/>
      <c r="N170" s="908"/>
      <c r="O170" s="908"/>
      <c r="P170" s="908"/>
      <c r="Q170" s="908"/>
      <c r="R170" s="908"/>
      <c r="S170" s="908"/>
      <c r="T170" s="908"/>
      <c r="U170" s="908"/>
      <c r="V170" s="908"/>
      <c r="W170" s="908"/>
      <c r="X170" s="908"/>
      <c r="Y170" s="908"/>
      <c r="Z170" s="908"/>
      <c r="AA170" s="908"/>
    </row>
    <row r="171" spans="1:27" ht="14.25" customHeight="1">
      <c r="A171" s="908"/>
      <c r="B171" s="908"/>
      <c r="C171" s="908"/>
      <c r="D171" s="908"/>
      <c r="E171" s="908"/>
      <c r="F171" s="908"/>
      <c r="G171" s="908"/>
      <c r="H171" s="908"/>
      <c r="I171" s="908"/>
      <c r="J171" s="908"/>
      <c r="K171" s="908"/>
      <c r="L171" s="908"/>
      <c r="M171" s="908"/>
      <c r="N171" s="908"/>
      <c r="O171" s="908"/>
      <c r="P171" s="908"/>
      <c r="Q171" s="908"/>
      <c r="R171" s="908"/>
      <c r="S171" s="908"/>
      <c r="T171" s="908"/>
      <c r="U171" s="908"/>
      <c r="V171" s="908"/>
      <c r="W171" s="908"/>
      <c r="X171" s="908"/>
      <c r="Y171" s="908"/>
      <c r="Z171" s="908"/>
      <c r="AA171" s="908"/>
    </row>
    <row r="172" spans="1:27" ht="14.25" customHeight="1">
      <c r="A172" s="908"/>
      <c r="B172" s="908"/>
      <c r="C172" s="908"/>
      <c r="D172" s="908"/>
      <c r="E172" s="908"/>
      <c r="F172" s="908"/>
      <c r="G172" s="908"/>
      <c r="H172" s="908"/>
      <c r="I172" s="908"/>
      <c r="J172" s="908"/>
      <c r="K172" s="908"/>
      <c r="L172" s="908"/>
      <c r="M172" s="908"/>
      <c r="N172" s="908"/>
      <c r="O172" s="908"/>
      <c r="P172" s="908"/>
      <c r="Q172" s="908"/>
      <c r="R172" s="908"/>
      <c r="S172" s="908"/>
      <c r="T172" s="908"/>
      <c r="U172" s="908"/>
      <c r="V172" s="908"/>
      <c r="W172" s="908"/>
      <c r="X172" s="908"/>
      <c r="Y172" s="908"/>
      <c r="Z172" s="908"/>
      <c r="AA172" s="908"/>
    </row>
    <row r="173" spans="1:27" ht="14.25" customHeight="1">
      <c r="A173" s="908"/>
      <c r="B173" s="908"/>
      <c r="C173" s="908"/>
      <c r="D173" s="908"/>
      <c r="E173" s="908"/>
      <c r="F173" s="908"/>
      <c r="G173" s="908"/>
      <c r="H173" s="908"/>
      <c r="I173" s="908"/>
      <c r="J173" s="908"/>
      <c r="K173" s="908"/>
      <c r="L173" s="908"/>
      <c r="M173" s="908"/>
      <c r="N173" s="908"/>
      <c r="O173" s="908"/>
      <c r="P173" s="908"/>
      <c r="Q173" s="908"/>
      <c r="R173" s="908"/>
      <c r="S173" s="908"/>
      <c r="T173" s="908"/>
      <c r="U173" s="908"/>
      <c r="V173" s="908"/>
      <c r="W173" s="908"/>
      <c r="X173" s="908"/>
      <c r="Y173" s="908"/>
      <c r="Z173" s="908"/>
      <c r="AA173" s="908"/>
    </row>
    <row r="174" spans="1:27" ht="14.25" customHeight="1">
      <c r="A174" s="908"/>
      <c r="B174" s="908"/>
      <c r="C174" s="908"/>
      <c r="D174" s="908"/>
      <c r="E174" s="908"/>
      <c r="F174" s="908"/>
      <c r="G174" s="908"/>
      <c r="H174" s="908"/>
      <c r="I174" s="908"/>
      <c r="J174" s="908"/>
      <c r="K174" s="908"/>
      <c r="L174" s="908"/>
      <c r="M174" s="908"/>
      <c r="N174" s="908"/>
      <c r="O174" s="908"/>
      <c r="P174" s="908"/>
      <c r="Q174" s="908"/>
      <c r="R174" s="908"/>
      <c r="S174" s="908"/>
      <c r="T174" s="908"/>
      <c r="U174" s="908"/>
      <c r="V174" s="908"/>
      <c r="W174" s="908"/>
      <c r="X174" s="908"/>
      <c r="Y174" s="908"/>
      <c r="Z174" s="908"/>
      <c r="AA174" s="908"/>
    </row>
    <row r="175" spans="1:27" ht="14.25" customHeight="1">
      <c r="A175" s="908"/>
      <c r="B175" s="908"/>
      <c r="C175" s="908"/>
      <c r="D175" s="908"/>
      <c r="E175" s="908"/>
      <c r="F175" s="908"/>
      <c r="G175" s="908"/>
      <c r="H175" s="908"/>
      <c r="I175" s="908"/>
      <c r="J175" s="908"/>
      <c r="K175" s="908"/>
      <c r="L175" s="908"/>
      <c r="M175" s="908"/>
      <c r="N175" s="908"/>
      <c r="O175" s="908"/>
      <c r="P175" s="908"/>
      <c r="Q175" s="908"/>
      <c r="R175" s="908"/>
      <c r="S175" s="908"/>
      <c r="T175" s="908"/>
      <c r="U175" s="908"/>
      <c r="V175" s="908"/>
      <c r="W175" s="908"/>
      <c r="X175" s="908"/>
      <c r="Y175" s="908"/>
      <c r="Z175" s="908"/>
      <c r="AA175" s="908"/>
    </row>
    <row r="176" spans="1:27" ht="14.25" customHeight="1">
      <c r="A176" s="908"/>
      <c r="B176" s="908"/>
      <c r="C176" s="908"/>
      <c r="D176" s="908"/>
      <c r="E176" s="908"/>
      <c r="F176" s="908"/>
      <c r="G176" s="908"/>
      <c r="H176" s="908"/>
      <c r="I176" s="908"/>
      <c r="J176" s="908"/>
      <c r="K176" s="908"/>
      <c r="L176" s="908"/>
      <c r="M176" s="908"/>
      <c r="N176" s="908"/>
      <c r="O176" s="908"/>
      <c r="P176" s="908"/>
      <c r="Q176" s="908"/>
      <c r="R176" s="908"/>
      <c r="S176" s="908"/>
      <c r="T176" s="908"/>
      <c r="U176" s="908"/>
      <c r="V176" s="908"/>
      <c r="W176" s="908"/>
      <c r="X176" s="908"/>
      <c r="Y176" s="908"/>
      <c r="Z176" s="908"/>
      <c r="AA176" s="908"/>
    </row>
    <row r="177" spans="1:27" ht="14.25" customHeight="1">
      <c r="A177" s="908"/>
      <c r="B177" s="908"/>
      <c r="C177" s="908"/>
      <c r="D177" s="908"/>
      <c r="E177" s="908"/>
      <c r="F177" s="908"/>
      <c r="G177" s="908"/>
      <c r="H177" s="908"/>
      <c r="I177" s="908"/>
      <c r="J177" s="908"/>
      <c r="K177" s="908"/>
      <c r="L177" s="908"/>
      <c r="M177" s="908"/>
      <c r="N177" s="908"/>
      <c r="O177" s="908"/>
      <c r="P177" s="908"/>
      <c r="Q177" s="908"/>
      <c r="R177" s="908"/>
      <c r="S177" s="908"/>
      <c r="T177" s="908"/>
      <c r="U177" s="908"/>
      <c r="V177" s="908"/>
      <c r="W177" s="908"/>
      <c r="X177" s="908"/>
      <c r="Y177" s="908"/>
      <c r="Z177" s="908"/>
      <c r="AA177" s="908"/>
    </row>
    <row r="178" spans="1:27" ht="14.25" customHeight="1">
      <c r="A178" s="908"/>
      <c r="B178" s="908"/>
      <c r="C178" s="908"/>
      <c r="D178" s="908"/>
      <c r="E178" s="908"/>
      <c r="F178" s="908"/>
      <c r="G178" s="908"/>
      <c r="H178" s="908"/>
      <c r="I178" s="908"/>
      <c r="J178" s="908"/>
      <c r="K178" s="908"/>
      <c r="L178" s="908"/>
      <c r="M178" s="908"/>
      <c r="N178" s="908"/>
      <c r="O178" s="908"/>
      <c r="P178" s="908"/>
      <c r="Q178" s="908"/>
      <c r="R178" s="908"/>
      <c r="S178" s="908"/>
      <c r="T178" s="908"/>
      <c r="U178" s="908"/>
      <c r="V178" s="908"/>
      <c r="W178" s="908"/>
      <c r="X178" s="908"/>
      <c r="Y178" s="908"/>
      <c r="Z178" s="908"/>
      <c r="AA178" s="908"/>
    </row>
    <row r="179" spans="1:27" ht="14.25" customHeight="1">
      <c r="A179" s="908"/>
      <c r="B179" s="908"/>
      <c r="C179" s="908"/>
      <c r="D179" s="908"/>
      <c r="E179" s="908"/>
      <c r="F179" s="908"/>
      <c r="G179" s="908"/>
      <c r="H179" s="908"/>
      <c r="I179" s="908"/>
      <c r="J179" s="908"/>
      <c r="K179" s="908"/>
      <c r="L179" s="908"/>
      <c r="M179" s="908"/>
      <c r="N179" s="908"/>
      <c r="O179" s="908"/>
      <c r="P179" s="908"/>
      <c r="Q179" s="908"/>
      <c r="R179" s="908"/>
      <c r="S179" s="908"/>
      <c r="T179" s="908"/>
      <c r="U179" s="908"/>
      <c r="V179" s="908"/>
      <c r="W179" s="908"/>
      <c r="X179" s="908"/>
      <c r="Y179" s="908"/>
      <c r="Z179" s="908"/>
      <c r="AA179" s="908"/>
    </row>
    <row r="180" spans="1:27" ht="14.25" customHeight="1">
      <c r="A180" s="908"/>
      <c r="B180" s="908"/>
      <c r="C180" s="908"/>
      <c r="D180" s="908"/>
      <c r="E180" s="908"/>
      <c r="F180" s="908"/>
      <c r="G180" s="908"/>
      <c r="H180" s="908"/>
      <c r="I180" s="908"/>
      <c r="J180" s="908"/>
      <c r="K180" s="908"/>
      <c r="L180" s="908"/>
      <c r="M180" s="908"/>
      <c r="N180" s="908"/>
      <c r="O180" s="908"/>
      <c r="P180" s="908"/>
      <c r="Q180" s="908"/>
      <c r="R180" s="908"/>
      <c r="S180" s="908"/>
      <c r="T180" s="908"/>
      <c r="U180" s="908"/>
      <c r="V180" s="908"/>
      <c r="W180" s="908"/>
      <c r="X180" s="908"/>
      <c r="Y180" s="908"/>
      <c r="Z180" s="908"/>
      <c r="AA180" s="908"/>
    </row>
    <row r="181" spans="1:27" ht="14.25" customHeight="1">
      <c r="A181" s="908"/>
      <c r="B181" s="908"/>
      <c r="C181" s="908"/>
      <c r="D181" s="908"/>
      <c r="E181" s="908"/>
      <c r="F181" s="908"/>
      <c r="G181" s="908"/>
      <c r="H181" s="908"/>
      <c r="I181" s="908"/>
      <c r="J181" s="908"/>
      <c r="K181" s="908"/>
      <c r="L181" s="908"/>
      <c r="M181" s="908"/>
      <c r="N181" s="908"/>
      <c r="O181" s="908"/>
      <c r="P181" s="908"/>
      <c r="Q181" s="908"/>
      <c r="R181" s="908"/>
      <c r="S181" s="908"/>
      <c r="T181" s="908"/>
      <c r="U181" s="908"/>
      <c r="V181" s="908"/>
      <c r="W181" s="908"/>
      <c r="X181" s="908"/>
      <c r="Y181" s="908"/>
      <c r="Z181" s="908"/>
      <c r="AA181" s="908"/>
    </row>
    <row r="182" spans="1:27" ht="14.25" customHeight="1">
      <c r="A182" s="908"/>
      <c r="B182" s="908"/>
      <c r="C182" s="908"/>
      <c r="D182" s="908"/>
      <c r="E182" s="908"/>
      <c r="F182" s="908"/>
      <c r="G182" s="908"/>
      <c r="H182" s="908"/>
      <c r="I182" s="908"/>
      <c r="J182" s="908"/>
      <c r="K182" s="908"/>
      <c r="L182" s="908"/>
      <c r="M182" s="908"/>
      <c r="N182" s="908"/>
      <c r="O182" s="908"/>
      <c r="P182" s="908"/>
      <c r="Q182" s="908"/>
      <c r="R182" s="908"/>
      <c r="S182" s="908"/>
      <c r="T182" s="908"/>
      <c r="U182" s="908"/>
      <c r="V182" s="908"/>
      <c r="W182" s="908"/>
      <c r="X182" s="908"/>
      <c r="Y182" s="908"/>
      <c r="Z182" s="908"/>
      <c r="AA182" s="908"/>
    </row>
    <row r="183" spans="1:27" ht="14.25" customHeight="1">
      <c r="A183" s="908"/>
      <c r="B183" s="908"/>
      <c r="C183" s="908"/>
      <c r="D183" s="908"/>
      <c r="E183" s="908"/>
      <c r="F183" s="908"/>
      <c r="G183" s="908"/>
      <c r="H183" s="908"/>
      <c r="I183" s="908"/>
      <c r="J183" s="908"/>
      <c r="K183" s="908"/>
      <c r="L183" s="908"/>
      <c r="M183" s="908"/>
      <c r="N183" s="908"/>
      <c r="O183" s="908"/>
      <c r="P183" s="908"/>
      <c r="Q183" s="908"/>
      <c r="R183" s="908"/>
      <c r="S183" s="908"/>
      <c r="T183" s="908"/>
      <c r="U183" s="908"/>
      <c r="V183" s="908"/>
      <c r="W183" s="908"/>
      <c r="X183" s="908"/>
      <c r="Y183" s="908"/>
      <c r="Z183" s="908"/>
      <c r="AA183" s="908"/>
    </row>
    <row r="184" spans="1:27" ht="14.25" customHeight="1">
      <c r="A184" s="908"/>
      <c r="B184" s="908"/>
      <c r="C184" s="908"/>
      <c r="D184" s="908"/>
      <c r="E184" s="908"/>
      <c r="F184" s="908"/>
      <c r="G184" s="908"/>
      <c r="H184" s="908"/>
      <c r="I184" s="908"/>
      <c r="J184" s="908"/>
      <c r="K184" s="908"/>
      <c r="L184" s="908"/>
      <c r="M184" s="908"/>
      <c r="N184" s="908"/>
      <c r="O184" s="908"/>
      <c r="P184" s="908"/>
      <c r="Q184" s="908"/>
      <c r="R184" s="908"/>
      <c r="S184" s="908"/>
      <c r="T184" s="908"/>
      <c r="U184" s="908"/>
      <c r="V184" s="908"/>
      <c r="W184" s="908"/>
      <c r="X184" s="908"/>
      <c r="Y184" s="908"/>
      <c r="Z184" s="908"/>
      <c r="AA184" s="908"/>
    </row>
    <row r="185" spans="1:27" ht="14.25" customHeight="1">
      <c r="A185" s="908"/>
      <c r="B185" s="908"/>
      <c r="C185" s="908"/>
      <c r="D185" s="908"/>
      <c r="E185" s="908"/>
      <c r="F185" s="908"/>
      <c r="G185" s="908"/>
      <c r="H185" s="908"/>
      <c r="I185" s="908"/>
      <c r="J185" s="908"/>
      <c r="K185" s="908"/>
      <c r="L185" s="908"/>
      <c r="M185" s="908"/>
      <c r="N185" s="908"/>
      <c r="O185" s="908"/>
      <c r="P185" s="908"/>
      <c r="Q185" s="908"/>
      <c r="R185" s="908"/>
      <c r="S185" s="908"/>
      <c r="T185" s="908"/>
      <c r="U185" s="908"/>
      <c r="V185" s="908"/>
      <c r="W185" s="908"/>
      <c r="X185" s="908"/>
      <c r="Y185" s="908"/>
      <c r="Z185" s="908"/>
      <c r="AA185" s="908"/>
    </row>
    <row r="186" spans="1:27" ht="14.25" customHeight="1">
      <c r="A186" s="908"/>
      <c r="B186" s="908"/>
      <c r="C186" s="908"/>
      <c r="D186" s="908"/>
      <c r="E186" s="908"/>
      <c r="F186" s="908"/>
      <c r="G186" s="908"/>
      <c r="H186" s="908"/>
      <c r="I186" s="908"/>
      <c r="J186" s="908"/>
      <c r="K186" s="908"/>
      <c r="L186" s="908"/>
      <c r="M186" s="908"/>
      <c r="N186" s="908"/>
      <c r="O186" s="908"/>
      <c r="P186" s="908"/>
      <c r="Q186" s="908"/>
      <c r="R186" s="908"/>
      <c r="S186" s="908"/>
      <c r="T186" s="908"/>
      <c r="U186" s="908"/>
      <c r="V186" s="908"/>
      <c r="W186" s="908"/>
      <c r="X186" s="908"/>
      <c r="Y186" s="908"/>
      <c r="Z186" s="908"/>
      <c r="AA186" s="908"/>
    </row>
    <row r="187" spans="1:27" ht="14.25" customHeight="1">
      <c r="A187" s="908"/>
      <c r="B187" s="908"/>
      <c r="C187" s="908"/>
      <c r="D187" s="908"/>
      <c r="E187" s="908"/>
      <c r="F187" s="908"/>
      <c r="G187" s="908"/>
      <c r="H187" s="908"/>
      <c r="I187" s="908"/>
      <c r="J187" s="908"/>
      <c r="K187" s="908"/>
      <c r="L187" s="908"/>
      <c r="M187" s="908"/>
      <c r="N187" s="908"/>
      <c r="O187" s="908"/>
      <c r="P187" s="908"/>
      <c r="Q187" s="908"/>
      <c r="R187" s="908"/>
      <c r="S187" s="908"/>
      <c r="T187" s="908"/>
      <c r="U187" s="908"/>
      <c r="V187" s="908"/>
      <c r="W187" s="908"/>
      <c r="X187" s="908"/>
      <c r="Y187" s="908"/>
      <c r="Z187" s="908"/>
      <c r="AA187" s="908"/>
    </row>
    <row r="188" spans="1:27" ht="14.25" customHeight="1">
      <c r="A188" s="908"/>
      <c r="B188" s="908"/>
      <c r="C188" s="908"/>
      <c r="D188" s="908"/>
      <c r="E188" s="908"/>
      <c r="F188" s="908"/>
      <c r="G188" s="908"/>
      <c r="H188" s="908"/>
      <c r="I188" s="908"/>
      <c r="J188" s="908"/>
      <c r="K188" s="908"/>
      <c r="L188" s="908"/>
      <c r="M188" s="908"/>
      <c r="N188" s="908"/>
      <c r="O188" s="908"/>
      <c r="P188" s="908"/>
      <c r="Q188" s="908"/>
      <c r="R188" s="908"/>
      <c r="S188" s="908"/>
      <c r="T188" s="908"/>
      <c r="U188" s="908"/>
      <c r="V188" s="908"/>
      <c r="W188" s="908"/>
      <c r="X188" s="908"/>
      <c r="Y188" s="908"/>
      <c r="Z188" s="908"/>
      <c r="AA188" s="908"/>
    </row>
    <row r="189" spans="1:27" ht="14.25" customHeight="1">
      <c r="A189" s="908"/>
      <c r="B189" s="908"/>
      <c r="C189" s="908"/>
      <c r="D189" s="908"/>
      <c r="E189" s="908"/>
      <c r="F189" s="908"/>
      <c r="G189" s="908"/>
      <c r="H189" s="908"/>
      <c r="I189" s="908"/>
      <c r="J189" s="908"/>
      <c r="K189" s="908"/>
      <c r="L189" s="908"/>
      <c r="M189" s="908"/>
      <c r="N189" s="908"/>
      <c r="O189" s="908"/>
      <c r="P189" s="908"/>
      <c r="Q189" s="908"/>
      <c r="R189" s="908"/>
      <c r="S189" s="908"/>
      <c r="T189" s="908"/>
      <c r="U189" s="908"/>
      <c r="V189" s="908"/>
      <c r="W189" s="908"/>
      <c r="X189" s="908"/>
      <c r="Y189" s="908"/>
      <c r="Z189" s="908"/>
      <c r="AA189" s="908"/>
    </row>
    <row r="190" spans="1:27" ht="14.25" customHeight="1">
      <c r="A190" s="908"/>
      <c r="B190" s="908"/>
      <c r="C190" s="908"/>
      <c r="D190" s="908"/>
      <c r="E190" s="908"/>
      <c r="F190" s="908"/>
      <c r="G190" s="908"/>
      <c r="H190" s="908"/>
      <c r="I190" s="908"/>
      <c r="J190" s="908"/>
      <c r="K190" s="908"/>
      <c r="L190" s="908"/>
      <c r="M190" s="908"/>
      <c r="N190" s="908"/>
      <c r="O190" s="908"/>
      <c r="P190" s="908"/>
      <c r="Q190" s="908"/>
      <c r="R190" s="908"/>
      <c r="S190" s="908"/>
      <c r="T190" s="908"/>
      <c r="U190" s="908"/>
      <c r="V190" s="908"/>
      <c r="W190" s="908"/>
      <c r="X190" s="908"/>
      <c r="Y190" s="908"/>
      <c r="Z190" s="908"/>
      <c r="AA190" s="908"/>
    </row>
    <row r="191" spans="1:27" ht="14.25" customHeight="1">
      <c r="A191" s="908"/>
      <c r="B191" s="908"/>
      <c r="C191" s="908"/>
      <c r="D191" s="908"/>
      <c r="E191" s="908"/>
      <c r="F191" s="908"/>
      <c r="G191" s="908"/>
      <c r="H191" s="908"/>
      <c r="I191" s="908"/>
      <c r="J191" s="908"/>
      <c r="K191" s="908"/>
      <c r="L191" s="908"/>
      <c r="M191" s="908"/>
      <c r="N191" s="908"/>
      <c r="O191" s="908"/>
      <c r="P191" s="908"/>
      <c r="Q191" s="908"/>
      <c r="R191" s="908"/>
      <c r="S191" s="908"/>
      <c r="T191" s="908"/>
      <c r="U191" s="908"/>
      <c r="V191" s="908"/>
      <c r="W191" s="908"/>
      <c r="X191" s="908"/>
      <c r="Y191" s="908"/>
      <c r="Z191" s="908"/>
      <c r="AA191" s="908"/>
    </row>
    <row r="192" spans="1:27" ht="14.25" customHeight="1">
      <c r="A192" s="908"/>
      <c r="B192" s="908"/>
      <c r="C192" s="908"/>
      <c r="D192" s="908"/>
      <c r="E192" s="908"/>
      <c r="F192" s="908"/>
      <c r="G192" s="908"/>
      <c r="H192" s="908"/>
      <c r="I192" s="908"/>
      <c r="J192" s="908"/>
      <c r="K192" s="908"/>
      <c r="L192" s="908"/>
      <c r="M192" s="908"/>
      <c r="N192" s="908"/>
      <c r="O192" s="908"/>
      <c r="P192" s="908"/>
      <c r="Q192" s="908"/>
      <c r="R192" s="908"/>
      <c r="S192" s="908"/>
      <c r="T192" s="908"/>
      <c r="U192" s="908"/>
      <c r="V192" s="908"/>
      <c r="W192" s="908"/>
      <c r="X192" s="908"/>
      <c r="Y192" s="908"/>
      <c r="Z192" s="908"/>
      <c r="AA192" s="908"/>
    </row>
    <row r="193" spans="1:27" ht="14.25" customHeight="1">
      <c r="A193" s="908"/>
      <c r="B193" s="908"/>
      <c r="C193" s="908"/>
      <c r="D193" s="908"/>
      <c r="E193" s="908"/>
      <c r="F193" s="908"/>
      <c r="G193" s="908"/>
      <c r="H193" s="908"/>
      <c r="I193" s="908"/>
      <c r="J193" s="908"/>
      <c r="K193" s="908"/>
      <c r="L193" s="908"/>
      <c r="M193" s="908"/>
      <c r="N193" s="908"/>
      <c r="O193" s="908"/>
      <c r="P193" s="908"/>
      <c r="Q193" s="908"/>
      <c r="R193" s="908"/>
      <c r="S193" s="908"/>
      <c r="T193" s="908"/>
      <c r="U193" s="908"/>
      <c r="V193" s="908"/>
      <c r="W193" s="908"/>
      <c r="X193" s="908"/>
      <c r="Y193" s="908"/>
      <c r="Z193" s="908"/>
      <c r="AA193" s="908"/>
    </row>
    <row r="194" spans="1:27" ht="14.25" customHeight="1">
      <c r="A194" s="908"/>
      <c r="B194" s="908"/>
      <c r="C194" s="908"/>
      <c r="D194" s="908"/>
      <c r="E194" s="908"/>
      <c r="F194" s="908"/>
      <c r="G194" s="908"/>
      <c r="H194" s="908"/>
      <c r="I194" s="908"/>
      <c r="J194" s="908"/>
      <c r="K194" s="908"/>
      <c r="L194" s="908"/>
      <c r="M194" s="908"/>
      <c r="N194" s="908"/>
      <c r="O194" s="908"/>
      <c r="P194" s="908"/>
      <c r="Q194" s="908"/>
      <c r="R194" s="908"/>
      <c r="S194" s="908"/>
      <c r="T194" s="908"/>
      <c r="U194" s="908"/>
      <c r="V194" s="908"/>
      <c r="W194" s="908"/>
      <c r="X194" s="908"/>
      <c r="Y194" s="908"/>
      <c r="Z194" s="908"/>
      <c r="AA194" s="908"/>
    </row>
    <row r="195" spans="1:27" ht="14.25" customHeight="1">
      <c r="A195" s="908"/>
      <c r="B195" s="908"/>
      <c r="C195" s="908"/>
      <c r="D195" s="908"/>
      <c r="E195" s="908"/>
      <c r="F195" s="908"/>
      <c r="G195" s="908"/>
      <c r="H195" s="908"/>
      <c r="I195" s="908"/>
      <c r="J195" s="908"/>
      <c r="K195" s="908"/>
      <c r="L195" s="908"/>
      <c r="M195" s="908"/>
      <c r="N195" s="908"/>
      <c r="O195" s="908"/>
      <c r="P195" s="908"/>
      <c r="Q195" s="908"/>
      <c r="R195" s="908"/>
      <c r="S195" s="908"/>
      <c r="T195" s="908"/>
      <c r="U195" s="908"/>
      <c r="V195" s="908"/>
      <c r="W195" s="908"/>
      <c r="X195" s="908"/>
      <c r="Y195" s="908"/>
      <c r="Z195" s="908"/>
      <c r="AA195" s="908"/>
    </row>
    <row r="196" spans="1:27" ht="14.25" customHeight="1">
      <c r="A196" s="908"/>
      <c r="B196" s="908"/>
      <c r="C196" s="908"/>
      <c r="D196" s="908"/>
      <c r="E196" s="908"/>
      <c r="F196" s="908"/>
      <c r="G196" s="908"/>
      <c r="H196" s="908"/>
      <c r="I196" s="908"/>
      <c r="J196" s="908"/>
      <c r="K196" s="908"/>
      <c r="L196" s="908"/>
      <c r="M196" s="908"/>
      <c r="N196" s="908"/>
      <c r="O196" s="908"/>
      <c r="P196" s="908"/>
      <c r="Q196" s="908"/>
      <c r="R196" s="908"/>
      <c r="S196" s="908"/>
      <c r="T196" s="908"/>
      <c r="U196" s="908"/>
      <c r="V196" s="908"/>
      <c r="W196" s="908"/>
      <c r="X196" s="908"/>
      <c r="Y196" s="908"/>
      <c r="Z196" s="908"/>
      <c r="AA196" s="908"/>
    </row>
    <row r="197" spans="1:27" ht="14.25" customHeight="1">
      <c r="A197" s="908"/>
      <c r="B197" s="908"/>
      <c r="C197" s="908"/>
      <c r="D197" s="908"/>
      <c r="E197" s="908"/>
      <c r="F197" s="908"/>
      <c r="G197" s="908"/>
      <c r="H197" s="908"/>
      <c r="I197" s="908"/>
      <c r="J197" s="908"/>
      <c r="K197" s="908"/>
      <c r="L197" s="908"/>
      <c r="M197" s="908"/>
      <c r="N197" s="908"/>
      <c r="O197" s="908"/>
      <c r="P197" s="908"/>
      <c r="Q197" s="908"/>
      <c r="R197" s="908"/>
      <c r="S197" s="908"/>
      <c r="T197" s="908"/>
      <c r="U197" s="908"/>
      <c r="V197" s="908"/>
      <c r="W197" s="908"/>
      <c r="X197" s="908"/>
      <c r="Y197" s="908"/>
      <c r="Z197" s="908"/>
      <c r="AA197" s="908"/>
    </row>
    <row r="198" spans="1:27" ht="14.25" customHeight="1">
      <c r="A198" s="908"/>
      <c r="B198" s="908"/>
      <c r="C198" s="908"/>
      <c r="D198" s="908"/>
      <c r="E198" s="908"/>
      <c r="F198" s="908"/>
      <c r="G198" s="908"/>
      <c r="H198" s="908"/>
      <c r="I198" s="908"/>
      <c r="J198" s="908"/>
      <c r="K198" s="908"/>
      <c r="L198" s="908"/>
      <c r="M198" s="908"/>
      <c r="N198" s="908"/>
      <c r="O198" s="908"/>
      <c r="P198" s="908"/>
      <c r="Q198" s="908"/>
      <c r="R198" s="908"/>
      <c r="S198" s="908"/>
      <c r="T198" s="908"/>
      <c r="U198" s="908"/>
      <c r="V198" s="908"/>
      <c r="W198" s="908"/>
      <c r="X198" s="908"/>
      <c r="Y198" s="908"/>
      <c r="Z198" s="908"/>
      <c r="AA198" s="908"/>
    </row>
    <row r="199" spans="1:27" ht="14.25" customHeight="1">
      <c r="A199" s="908"/>
      <c r="B199" s="908"/>
      <c r="C199" s="908"/>
      <c r="D199" s="908"/>
      <c r="E199" s="908"/>
      <c r="F199" s="908"/>
      <c r="G199" s="908"/>
      <c r="H199" s="908"/>
      <c r="I199" s="908"/>
      <c r="J199" s="908"/>
      <c r="K199" s="908"/>
      <c r="L199" s="908"/>
      <c r="M199" s="908"/>
      <c r="N199" s="908"/>
      <c r="O199" s="908"/>
      <c r="P199" s="908"/>
      <c r="Q199" s="908"/>
      <c r="R199" s="908"/>
      <c r="S199" s="908"/>
      <c r="T199" s="908"/>
      <c r="U199" s="908"/>
      <c r="V199" s="908"/>
      <c r="W199" s="908"/>
      <c r="X199" s="908"/>
      <c r="Y199" s="908"/>
      <c r="Z199" s="908"/>
      <c r="AA199" s="908"/>
    </row>
    <row r="200" spans="1:27" ht="14.25" customHeight="1">
      <c r="A200" s="908"/>
      <c r="B200" s="908"/>
      <c r="C200" s="908"/>
      <c r="D200" s="908"/>
      <c r="E200" s="908"/>
      <c r="F200" s="908"/>
      <c r="G200" s="908"/>
      <c r="H200" s="908"/>
      <c r="I200" s="908"/>
      <c r="J200" s="908"/>
      <c r="K200" s="908"/>
      <c r="L200" s="908"/>
      <c r="M200" s="908"/>
      <c r="N200" s="908"/>
      <c r="O200" s="908"/>
      <c r="P200" s="908"/>
      <c r="Q200" s="908"/>
      <c r="R200" s="908"/>
      <c r="S200" s="908"/>
      <c r="T200" s="908"/>
      <c r="U200" s="908"/>
      <c r="V200" s="908"/>
      <c r="W200" s="908"/>
      <c r="X200" s="908"/>
      <c r="Y200" s="908"/>
      <c r="Z200" s="908"/>
      <c r="AA200" s="908"/>
    </row>
    <row r="201" spans="1:27" ht="14.25" customHeight="1">
      <c r="A201" s="908"/>
      <c r="B201" s="908"/>
      <c r="C201" s="908"/>
      <c r="D201" s="908"/>
      <c r="E201" s="908"/>
      <c r="F201" s="908"/>
      <c r="G201" s="908"/>
      <c r="H201" s="908"/>
      <c r="I201" s="908"/>
      <c r="J201" s="908"/>
      <c r="K201" s="908"/>
      <c r="L201" s="908"/>
      <c r="M201" s="908"/>
      <c r="N201" s="908"/>
      <c r="O201" s="908"/>
      <c r="P201" s="908"/>
      <c r="Q201" s="908"/>
      <c r="R201" s="908"/>
      <c r="S201" s="908"/>
      <c r="T201" s="908"/>
      <c r="U201" s="908"/>
      <c r="V201" s="908"/>
      <c r="W201" s="908"/>
      <c r="X201" s="908"/>
      <c r="Y201" s="908"/>
      <c r="Z201" s="908"/>
      <c r="AA201" s="908"/>
    </row>
    <row r="202" spans="1:27" ht="14.25" customHeight="1">
      <c r="A202" s="908"/>
      <c r="B202" s="908"/>
      <c r="C202" s="908"/>
      <c r="D202" s="908"/>
      <c r="E202" s="908"/>
      <c r="F202" s="908"/>
      <c r="G202" s="908"/>
      <c r="H202" s="908"/>
      <c r="I202" s="908"/>
      <c r="J202" s="908"/>
      <c r="K202" s="908"/>
      <c r="L202" s="908"/>
      <c r="M202" s="908"/>
      <c r="N202" s="908"/>
      <c r="O202" s="908"/>
      <c r="P202" s="908"/>
      <c r="Q202" s="908"/>
      <c r="R202" s="908"/>
      <c r="S202" s="908"/>
      <c r="T202" s="908"/>
      <c r="U202" s="908"/>
      <c r="V202" s="908"/>
      <c r="W202" s="908"/>
      <c r="X202" s="908"/>
      <c r="Y202" s="908"/>
      <c r="Z202" s="908"/>
      <c r="AA202" s="908"/>
    </row>
    <row r="203" spans="1:27" ht="14.25" customHeight="1">
      <c r="A203" s="908"/>
      <c r="B203" s="908"/>
      <c r="C203" s="908"/>
      <c r="D203" s="908"/>
      <c r="E203" s="908"/>
      <c r="F203" s="908"/>
      <c r="G203" s="908"/>
      <c r="H203" s="908"/>
      <c r="I203" s="908"/>
      <c r="J203" s="908"/>
      <c r="K203" s="908"/>
      <c r="L203" s="908"/>
      <c r="M203" s="908"/>
      <c r="N203" s="908"/>
      <c r="O203" s="908"/>
      <c r="P203" s="908"/>
      <c r="Q203" s="908"/>
      <c r="R203" s="908"/>
      <c r="S203" s="908"/>
      <c r="T203" s="908"/>
      <c r="U203" s="908"/>
      <c r="V203" s="908"/>
      <c r="W203" s="908"/>
      <c r="X203" s="908"/>
      <c r="Y203" s="908"/>
      <c r="Z203" s="908"/>
      <c r="AA203" s="908"/>
    </row>
    <row r="204" spans="1:27" ht="14.25" customHeight="1">
      <c r="A204" s="908"/>
      <c r="B204" s="908"/>
      <c r="C204" s="908"/>
      <c r="D204" s="908"/>
      <c r="E204" s="908"/>
      <c r="F204" s="908"/>
      <c r="G204" s="908"/>
      <c r="H204" s="908"/>
      <c r="I204" s="908"/>
      <c r="J204" s="908"/>
      <c r="K204" s="908"/>
      <c r="L204" s="908"/>
      <c r="M204" s="908"/>
      <c r="N204" s="908"/>
      <c r="O204" s="908"/>
      <c r="P204" s="908"/>
      <c r="Q204" s="908"/>
      <c r="R204" s="908"/>
      <c r="S204" s="908"/>
      <c r="T204" s="908"/>
      <c r="U204" s="908"/>
      <c r="V204" s="908"/>
      <c r="W204" s="908"/>
      <c r="X204" s="908"/>
      <c r="Y204" s="908"/>
      <c r="Z204" s="908"/>
      <c r="AA204" s="908"/>
    </row>
    <row r="205" spans="1:27" ht="14.25" customHeight="1">
      <c r="A205" s="908"/>
      <c r="B205" s="908"/>
      <c r="C205" s="908"/>
      <c r="D205" s="908"/>
      <c r="E205" s="908"/>
      <c r="F205" s="908"/>
      <c r="G205" s="908"/>
      <c r="H205" s="908"/>
      <c r="I205" s="908"/>
      <c r="J205" s="908"/>
      <c r="K205" s="908"/>
      <c r="L205" s="908"/>
      <c r="M205" s="908"/>
      <c r="N205" s="908"/>
      <c r="O205" s="908"/>
      <c r="P205" s="908"/>
      <c r="Q205" s="908"/>
      <c r="R205" s="908"/>
      <c r="S205" s="908"/>
      <c r="T205" s="908"/>
      <c r="U205" s="908"/>
      <c r="V205" s="908"/>
      <c r="W205" s="908"/>
      <c r="X205" s="908"/>
      <c r="Y205" s="908"/>
      <c r="Z205" s="908"/>
      <c r="AA205" s="908"/>
    </row>
    <row r="206" spans="1:27" ht="14.25" customHeight="1">
      <c r="A206" s="908"/>
      <c r="B206" s="908"/>
      <c r="C206" s="908"/>
      <c r="D206" s="908"/>
      <c r="E206" s="908"/>
      <c r="F206" s="908"/>
      <c r="G206" s="908"/>
      <c r="H206" s="908"/>
      <c r="I206" s="908"/>
      <c r="J206" s="908"/>
      <c r="K206" s="908"/>
      <c r="L206" s="908"/>
      <c r="M206" s="908"/>
      <c r="N206" s="908"/>
      <c r="O206" s="908"/>
      <c r="P206" s="908"/>
      <c r="Q206" s="908"/>
      <c r="R206" s="908"/>
      <c r="S206" s="908"/>
      <c r="T206" s="908"/>
      <c r="U206" s="908"/>
      <c r="V206" s="908"/>
      <c r="W206" s="908"/>
      <c r="X206" s="908"/>
      <c r="Y206" s="908"/>
      <c r="Z206" s="908"/>
      <c r="AA206" s="908"/>
    </row>
    <row r="207" spans="1:27" ht="14.25" customHeight="1">
      <c r="A207" s="908"/>
      <c r="B207" s="908"/>
      <c r="C207" s="908"/>
      <c r="D207" s="908"/>
      <c r="E207" s="908"/>
      <c r="F207" s="908"/>
      <c r="G207" s="908"/>
      <c r="H207" s="908"/>
      <c r="I207" s="908"/>
      <c r="J207" s="908"/>
      <c r="K207" s="908"/>
      <c r="L207" s="908"/>
      <c r="M207" s="908"/>
      <c r="N207" s="908"/>
      <c r="O207" s="908"/>
      <c r="P207" s="908"/>
      <c r="Q207" s="908"/>
      <c r="R207" s="908"/>
      <c r="S207" s="908"/>
      <c r="T207" s="908"/>
      <c r="U207" s="908"/>
      <c r="V207" s="908"/>
      <c r="W207" s="908"/>
      <c r="X207" s="908"/>
      <c r="Y207" s="908"/>
      <c r="Z207" s="908"/>
      <c r="AA207" s="908"/>
    </row>
    <row r="208" spans="1:27" ht="14.25" customHeight="1">
      <c r="A208" s="908"/>
      <c r="B208" s="908"/>
      <c r="C208" s="908"/>
      <c r="D208" s="908"/>
      <c r="E208" s="908"/>
      <c r="F208" s="908"/>
      <c r="G208" s="908"/>
      <c r="H208" s="908"/>
      <c r="I208" s="908"/>
      <c r="J208" s="908"/>
      <c r="K208" s="908"/>
      <c r="L208" s="908"/>
      <c r="M208" s="908"/>
      <c r="N208" s="908"/>
      <c r="O208" s="908"/>
      <c r="P208" s="908"/>
      <c r="Q208" s="908"/>
      <c r="R208" s="908"/>
      <c r="S208" s="908"/>
      <c r="T208" s="908"/>
      <c r="U208" s="908"/>
      <c r="V208" s="908"/>
      <c r="W208" s="908"/>
      <c r="X208" s="908"/>
      <c r="Y208" s="908"/>
      <c r="Z208" s="908"/>
      <c r="AA208" s="908"/>
    </row>
    <row r="209" spans="1:27" ht="14.25" customHeight="1">
      <c r="A209" s="908"/>
      <c r="B209" s="908"/>
      <c r="C209" s="908"/>
      <c r="D209" s="908"/>
      <c r="E209" s="908"/>
      <c r="F209" s="908"/>
      <c r="G209" s="908"/>
      <c r="H209" s="908"/>
      <c r="I209" s="908"/>
      <c r="J209" s="908"/>
      <c r="K209" s="908"/>
      <c r="L209" s="908"/>
      <c r="M209" s="908"/>
      <c r="N209" s="908"/>
      <c r="O209" s="908"/>
      <c r="P209" s="908"/>
      <c r="Q209" s="908"/>
      <c r="R209" s="908"/>
      <c r="S209" s="908"/>
      <c r="T209" s="908"/>
      <c r="U209" s="908"/>
      <c r="V209" s="908"/>
      <c r="W209" s="908"/>
      <c r="X209" s="908"/>
      <c r="Y209" s="908"/>
      <c r="Z209" s="908"/>
      <c r="AA209" s="908"/>
    </row>
    <row r="210" spans="1:27" ht="14.25" customHeight="1">
      <c r="A210" s="908"/>
      <c r="B210" s="908"/>
      <c r="C210" s="908"/>
      <c r="D210" s="908"/>
      <c r="E210" s="908"/>
      <c r="F210" s="908"/>
      <c r="G210" s="908"/>
      <c r="H210" s="908"/>
      <c r="I210" s="908"/>
      <c r="J210" s="908"/>
      <c r="K210" s="908"/>
      <c r="L210" s="908"/>
      <c r="M210" s="908"/>
      <c r="N210" s="908"/>
      <c r="O210" s="908"/>
      <c r="P210" s="908"/>
      <c r="Q210" s="908"/>
      <c r="R210" s="908"/>
      <c r="S210" s="908"/>
      <c r="T210" s="908"/>
      <c r="U210" s="908"/>
      <c r="V210" s="908"/>
      <c r="W210" s="908"/>
      <c r="X210" s="908"/>
      <c r="Y210" s="908"/>
      <c r="Z210" s="908"/>
      <c r="AA210" s="908"/>
    </row>
    <row r="211" spans="1:27" ht="14.25" customHeight="1">
      <c r="A211" s="908"/>
      <c r="B211" s="908"/>
      <c r="C211" s="908"/>
      <c r="D211" s="908"/>
      <c r="E211" s="908"/>
      <c r="F211" s="908"/>
      <c r="G211" s="908"/>
      <c r="H211" s="908"/>
      <c r="I211" s="908"/>
      <c r="J211" s="908"/>
      <c r="K211" s="908"/>
      <c r="L211" s="908"/>
      <c r="M211" s="908"/>
      <c r="N211" s="908"/>
      <c r="O211" s="908"/>
      <c r="P211" s="908"/>
      <c r="Q211" s="908"/>
      <c r="R211" s="908"/>
      <c r="S211" s="908"/>
      <c r="T211" s="908"/>
      <c r="U211" s="908"/>
      <c r="V211" s="908"/>
      <c r="W211" s="908"/>
      <c r="X211" s="908"/>
      <c r="Y211" s="908"/>
      <c r="Z211" s="908"/>
      <c r="AA211" s="908"/>
    </row>
    <row r="212" spans="1:27" ht="14.25" customHeight="1">
      <c r="A212" s="908"/>
      <c r="B212" s="908"/>
      <c r="C212" s="908"/>
      <c r="D212" s="908"/>
      <c r="E212" s="908"/>
      <c r="F212" s="908"/>
      <c r="G212" s="908"/>
      <c r="H212" s="908"/>
      <c r="I212" s="908"/>
      <c r="J212" s="908"/>
      <c r="K212" s="908"/>
      <c r="L212" s="908"/>
      <c r="M212" s="908"/>
      <c r="N212" s="908"/>
      <c r="O212" s="908"/>
      <c r="P212" s="908"/>
      <c r="Q212" s="908"/>
      <c r="R212" s="908"/>
      <c r="S212" s="908"/>
      <c r="T212" s="908"/>
      <c r="U212" s="908"/>
      <c r="V212" s="908"/>
      <c r="W212" s="908"/>
      <c r="X212" s="908"/>
      <c r="Y212" s="908"/>
      <c r="Z212" s="908"/>
      <c r="AA212" s="908"/>
    </row>
    <row r="213" spans="1:27" ht="14.25" customHeight="1">
      <c r="A213" s="908"/>
      <c r="B213" s="908"/>
      <c r="C213" s="908"/>
      <c r="D213" s="908"/>
      <c r="E213" s="908"/>
      <c r="F213" s="908"/>
      <c r="G213" s="908"/>
      <c r="H213" s="908"/>
      <c r="I213" s="908"/>
      <c r="J213" s="908"/>
      <c r="K213" s="908"/>
      <c r="L213" s="908"/>
      <c r="M213" s="908"/>
      <c r="N213" s="908"/>
      <c r="O213" s="908"/>
      <c r="P213" s="908"/>
      <c r="Q213" s="908"/>
      <c r="R213" s="908"/>
      <c r="S213" s="908"/>
      <c r="T213" s="908"/>
      <c r="U213" s="908"/>
      <c r="V213" s="908"/>
      <c r="W213" s="908"/>
      <c r="X213" s="908"/>
      <c r="Y213" s="908"/>
      <c r="Z213" s="908"/>
      <c r="AA213" s="908"/>
    </row>
    <row r="214" spans="1:27" ht="14.25" customHeight="1">
      <c r="A214" s="908"/>
      <c r="B214" s="908"/>
      <c r="C214" s="908"/>
      <c r="D214" s="908"/>
      <c r="E214" s="908"/>
      <c r="F214" s="908"/>
      <c r="G214" s="908"/>
      <c r="H214" s="908"/>
      <c r="I214" s="908"/>
      <c r="J214" s="908"/>
      <c r="K214" s="908"/>
      <c r="L214" s="908"/>
      <c r="M214" s="908"/>
      <c r="N214" s="908"/>
      <c r="O214" s="908"/>
      <c r="P214" s="908"/>
      <c r="Q214" s="908"/>
      <c r="R214" s="908"/>
      <c r="S214" s="908"/>
      <c r="T214" s="908"/>
      <c r="U214" s="908"/>
      <c r="V214" s="908"/>
      <c r="W214" s="908"/>
      <c r="X214" s="908"/>
      <c r="Y214" s="908"/>
      <c r="Z214" s="908"/>
      <c r="AA214" s="908"/>
    </row>
    <row r="215" spans="1:27" ht="14.25" customHeight="1">
      <c r="A215" s="908"/>
      <c r="B215" s="908"/>
      <c r="C215" s="908"/>
      <c r="D215" s="908"/>
      <c r="E215" s="908"/>
      <c r="F215" s="908"/>
      <c r="G215" s="908"/>
      <c r="H215" s="908"/>
      <c r="I215" s="908"/>
      <c r="J215" s="908"/>
      <c r="K215" s="908"/>
      <c r="L215" s="908"/>
      <c r="M215" s="908"/>
      <c r="N215" s="908"/>
      <c r="O215" s="908"/>
      <c r="P215" s="908"/>
      <c r="Q215" s="908"/>
      <c r="R215" s="908"/>
      <c r="S215" s="908"/>
      <c r="T215" s="908"/>
      <c r="U215" s="908"/>
      <c r="V215" s="908"/>
      <c r="W215" s="908"/>
      <c r="X215" s="908"/>
      <c r="Y215" s="908"/>
      <c r="Z215" s="908"/>
      <c r="AA215" s="908"/>
    </row>
    <row r="216" spans="1:27" ht="14.25" customHeight="1">
      <c r="A216" s="908"/>
      <c r="B216" s="908"/>
      <c r="C216" s="908"/>
      <c r="D216" s="908"/>
      <c r="E216" s="908"/>
      <c r="F216" s="908"/>
      <c r="G216" s="908"/>
      <c r="H216" s="908"/>
      <c r="I216" s="908"/>
      <c r="J216" s="908"/>
      <c r="K216" s="908"/>
      <c r="L216" s="908"/>
      <c r="M216" s="908"/>
      <c r="N216" s="908"/>
      <c r="O216" s="908"/>
      <c r="P216" s="908"/>
      <c r="Q216" s="908"/>
      <c r="R216" s="908"/>
      <c r="S216" s="908"/>
      <c r="T216" s="908"/>
      <c r="U216" s="908"/>
      <c r="V216" s="908"/>
      <c r="W216" s="908"/>
      <c r="X216" s="908"/>
      <c r="Y216" s="908"/>
      <c r="Z216" s="908"/>
      <c r="AA216" s="908"/>
    </row>
    <row r="217" spans="1:27" ht="14.25" customHeight="1">
      <c r="A217" s="908"/>
      <c r="B217" s="908"/>
      <c r="C217" s="908"/>
      <c r="D217" s="908"/>
      <c r="E217" s="908"/>
      <c r="F217" s="908"/>
      <c r="G217" s="908"/>
      <c r="H217" s="908"/>
      <c r="I217" s="908"/>
      <c r="J217" s="908"/>
      <c r="K217" s="908"/>
      <c r="L217" s="908"/>
      <c r="M217" s="908"/>
      <c r="N217" s="908"/>
      <c r="O217" s="908"/>
      <c r="P217" s="908"/>
      <c r="Q217" s="908"/>
      <c r="R217" s="908"/>
      <c r="S217" s="908"/>
      <c r="T217" s="908"/>
      <c r="U217" s="908"/>
      <c r="V217" s="908"/>
      <c r="W217" s="908"/>
      <c r="X217" s="908"/>
      <c r="Y217" s="908"/>
      <c r="Z217" s="908"/>
      <c r="AA217" s="908"/>
    </row>
    <row r="218" spans="1:27" ht="14.25" customHeight="1">
      <c r="A218" s="908"/>
      <c r="B218" s="908"/>
      <c r="C218" s="908"/>
      <c r="D218" s="908"/>
      <c r="E218" s="908"/>
      <c r="F218" s="908"/>
      <c r="G218" s="908"/>
      <c r="H218" s="908"/>
      <c r="I218" s="908"/>
      <c r="J218" s="908"/>
      <c r="K218" s="908"/>
      <c r="L218" s="908"/>
      <c r="M218" s="908"/>
      <c r="N218" s="908"/>
      <c r="O218" s="908"/>
      <c r="P218" s="908"/>
      <c r="Q218" s="908"/>
      <c r="R218" s="908"/>
      <c r="S218" s="908"/>
      <c r="T218" s="908"/>
      <c r="U218" s="908"/>
      <c r="V218" s="908"/>
      <c r="W218" s="908"/>
      <c r="X218" s="908"/>
      <c r="Y218" s="908"/>
      <c r="Z218" s="908"/>
      <c r="AA218" s="908"/>
    </row>
    <row r="219" spans="1:27" ht="14.25" customHeight="1">
      <c r="A219" s="908"/>
      <c r="B219" s="908"/>
      <c r="C219" s="908"/>
      <c r="D219" s="908"/>
      <c r="E219" s="908"/>
      <c r="F219" s="908"/>
      <c r="G219" s="908"/>
      <c r="H219" s="908"/>
      <c r="I219" s="908"/>
      <c r="J219" s="908"/>
      <c r="K219" s="908"/>
      <c r="L219" s="908"/>
      <c r="M219" s="908"/>
      <c r="N219" s="908"/>
      <c r="O219" s="908"/>
      <c r="P219" s="908"/>
      <c r="Q219" s="908"/>
      <c r="R219" s="908"/>
      <c r="S219" s="908"/>
      <c r="T219" s="908"/>
      <c r="U219" s="908"/>
      <c r="V219" s="908"/>
      <c r="W219" s="908"/>
      <c r="X219" s="908"/>
      <c r="Y219" s="908"/>
      <c r="Z219" s="908"/>
      <c r="AA219" s="908"/>
    </row>
    <row r="220" spans="1:27" ht="14.25" customHeight="1">
      <c r="A220" s="908"/>
      <c r="B220" s="908"/>
      <c r="C220" s="908"/>
      <c r="D220" s="908"/>
      <c r="E220" s="908"/>
      <c r="F220" s="908"/>
      <c r="G220" s="908"/>
      <c r="H220" s="908"/>
      <c r="I220" s="908"/>
      <c r="J220" s="908"/>
      <c r="K220" s="908"/>
      <c r="L220" s="908"/>
      <c r="M220" s="908"/>
      <c r="N220" s="908"/>
      <c r="O220" s="908"/>
      <c r="P220" s="908"/>
      <c r="Q220" s="908"/>
      <c r="R220" s="908"/>
      <c r="S220" s="908"/>
      <c r="T220" s="908"/>
      <c r="U220" s="908"/>
      <c r="V220" s="908"/>
      <c r="W220" s="908"/>
      <c r="X220" s="908"/>
      <c r="Y220" s="908"/>
      <c r="Z220" s="908"/>
      <c r="AA220" s="908"/>
    </row>
    <row r="221" spans="1:27" ht="14.25" customHeight="1">
      <c r="A221" s="908"/>
      <c r="B221" s="908"/>
      <c r="C221" s="908"/>
      <c r="D221" s="908"/>
      <c r="E221" s="908"/>
      <c r="F221" s="908"/>
      <c r="G221" s="908"/>
      <c r="H221" s="908"/>
      <c r="I221" s="908"/>
      <c r="J221" s="908"/>
      <c r="K221" s="908"/>
      <c r="L221" s="908"/>
      <c r="M221" s="908"/>
      <c r="N221" s="908"/>
      <c r="O221" s="908"/>
      <c r="P221" s="908"/>
      <c r="Q221" s="908"/>
      <c r="R221" s="908"/>
      <c r="S221" s="908"/>
      <c r="T221" s="908"/>
      <c r="U221" s="908"/>
      <c r="V221" s="908"/>
      <c r="W221" s="908"/>
      <c r="X221" s="908"/>
      <c r="Y221" s="908"/>
      <c r="Z221" s="908"/>
      <c r="AA221" s="908"/>
    </row>
    <row r="222" spans="1:27" ht="14.25" customHeight="1">
      <c r="A222" s="908"/>
      <c r="B222" s="908"/>
      <c r="C222" s="908"/>
      <c r="D222" s="908"/>
      <c r="E222" s="908"/>
      <c r="F222" s="908"/>
      <c r="G222" s="908"/>
      <c r="H222" s="908"/>
      <c r="I222" s="908"/>
      <c r="J222" s="908"/>
      <c r="K222" s="908"/>
      <c r="L222" s="908"/>
      <c r="M222" s="908"/>
      <c r="N222" s="908"/>
      <c r="O222" s="908"/>
      <c r="P222" s="908"/>
      <c r="Q222" s="908"/>
      <c r="R222" s="908"/>
      <c r="S222" s="908"/>
      <c r="T222" s="908"/>
      <c r="U222" s="908"/>
      <c r="V222" s="908"/>
      <c r="W222" s="908"/>
      <c r="X222" s="908"/>
      <c r="Y222" s="908"/>
      <c r="Z222" s="908"/>
      <c r="AA222" s="908"/>
    </row>
    <row r="223" spans="1:27" ht="14.25" customHeight="1">
      <c r="A223" s="908"/>
      <c r="B223" s="908"/>
      <c r="C223" s="908"/>
      <c r="D223" s="908"/>
      <c r="E223" s="908"/>
      <c r="F223" s="908"/>
      <c r="G223" s="908"/>
      <c r="H223" s="908"/>
      <c r="I223" s="908"/>
      <c r="J223" s="908"/>
      <c r="K223" s="908"/>
      <c r="L223" s="908"/>
      <c r="M223" s="908"/>
      <c r="N223" s="908"/>
      <c r="O223" s="908"/>
      <c r="P223" s="908"/>
      <c r="Q223" s="908"/>
      <c r="R223" s="908"/>
      <c r="S223" s="908"/>
      <c r="T223" s="908"/>
      <c r="U223" s="908"/>
      <c r="V223" s="908"/>
      <c r="W223" s="908"/>
      <c r="X223" s="908"/>
      <c r="Y223" s="908"/>
      <c r="Z223" s="908"/>
      <c r="AA223" s="908"/>
    </row>
    <row r="224" spans="1:27" ht="14.25" customHeight="1">
      <c r="A224" s="908"/>
      <c r="B224" s="908"/>
      <c r="C224" s="908"/>
      <c r="D224" s="908"/>
      <c r="E224" s="908"/>
      <c r="F224" s="908"/>
      <c r="G224" s="908"/>
      <c r="H224" s="908"/>
      <c r="I224" s="908"/>
      <c r="J224" s="908"/>
      <c r="K224" s="908"/>
      <c r="L224" s="908"/>
      <c r="M224" s="908"/>
      <c r="N224" s="908"/>
      <c r="O224" s="908"/>
      <c r="P224" s="908"/>
      <c r="Q224" s="908"/>
      <c r="R224" s="908"/>
      <c r="S224" s="908"/>
      <c r="T224" s="908"/>
      <c r="U224" s="908"/>
      <c r="V224" s="908"/>
      <c r="W224" s="908"/>
      <c r="X224" s="908"/>
      <c r="Y224" s="908"/>
      <c r="Z224" s="908"/>
      <c r="AA224" s="908"/>
    </row>
    <row r="225" spans="1:27" ht="14.25" customHeight="1">
      <c r="A225" s="908"/>
      <c r="B225" s="908"/>
      <c r="C225" s="908"/>
      <c r="D225" s="908"/>
      <c r="E225" s="908"/>
      <c r="F225" s="908"/>
      <c r="G225" s="908"/>
      <c r="H225" s="908"/>
      <c r="I225" s="908"/>
      <c r="J225" s="908"/>
      <c r="K225" s="908"/>
      <c r="L225" s="908"/>
      <c r="M225" s="908"/>
      <c r="N225" s="908"/>
      <c r="O225" s="908"/>
      <c r="P225" s="908"/>
      <c r="Q225" s="908"/>
      <c r="R225" s="908"/>
      <c r="S225" s="908"/>
      <c r="T225" s="908"/>
      <c r="U225" s="908"/>
      <c r="V225" s="908"/>
      <c r="W225" s="908"/>
      <c r="X225" s="908"/>
      <c r="Y225" s="908"/>
      <c r="Z225" s="908"/>
      <c r="AA225" s="908"/>
    </row>
    <row r="226" spans="1:27" ht="14.25" customHeight="1">
      <c r="A226" s="908"/>
      <c r="B226" s="908"/>
      <c r="C226" s="908"/>
      <c r="D226" s="908"/>
      <c r="E226" s="908"/>
      <c r="F226" s="908"/>
      <c r="G226" s="908"/>
      <c r="H226" s="908"/>
      <c r="I226" s="908"/>
      <c r="J226" s="908"/>
      <c r="K226" s="908"/>
      <c r="L226" s="908"/>
      <c r="M226" s="908"/>
      <c r="N226" s="908"/>
      <c r="O226" s="908"/>
      <c r="P226" s="908"/>
      <c r="Q226" s="908"/>
      <c r="R226" s="908"/>
      <c r="S226" s="908"/>
      <c r="T226" s="908"/>
      <c r="U226" s="908"/>
      <c r="V226" s="908"/>
      <c r="W226" s="908"/>
      <c r="X226" s="908"/>
      <c r="Y226" s="908"/>
      <c r="Z226" s="908"/>
      <c r="AA226" s="908"/>
    </row>
    <row r="227" spans="1:27" ht="14.25" customHeight="1">
      <c r="A227" s="908"/>
      <c r="B227" s="908"/>
      <c r="C227" s="908"/>
      <c r="D227" s="908"/>
      <c r="E227" s="908"/>
      <c r="F227" s="908"/>
      <c r="G227" s="908"/>
      <c r="H227" s="908"/>
      <c r="I227" s="908"/>
      <c r="J227" s="908"/>
      <c r="K227" s="908"/>
      <c r="L227" s="908"/>
      <c r="M227" s="908"/>
      <c r="N227" s="908"/>
      <c r="O227" s="908"/>
      <c r="P227" s="908"/>
      <c r="Q227" s="908"/>
      <c r="R227" s="908"/>
      <c r="S227" s="908"/>
      <c r="T227" s="908"/>
      <c r="U227" s="908"/>
      <c r="V227" s="908"/>
      <c r="W227" s="908"/>
      <c r="X227" s="908"/>
      <c r="Y227" s="908"/>
      <c r="Z227" s="908"/>
      <c r="AA227" s="908"/>
    </row>
    <row r="228" spans="1:27" ht="14.25" customHeight="1">
      <c r="A228" s="908"/>
      <c r="B228" s="908"/>
      <c r="C228" s="908"/>
      <c r="D228" s="908"/>
      <c r="E228" s="908"/>
      <c r="F228" s="908"/>
      <c r="G228" s="908"/>
      <c r="H228" s="908"/>
      <c r="I228" s="908"/>
      <c r="J228" s="908"/>
      <c r="K228" s="908"/>
      <c r="L228" s="908"/>
      <c r="M228" s="908"/>
      <c r="N228" s="908"/>
      <c r="O228" s="908"/>
      <c r="P228" s="908"/>
      <c r="Q228" s="908"/>
      <c r="R228" s="908"/>
      <c r="S228" s="908"/>
      <c r="T228" s="908"/>
      <c r="U228" s="908"/>
      <c r="V228" s="908"/>
      <c r="W228" s="908"/>
      <c r="X228" s="908"/>
      <c r="Y228" s="908"/>
      <c r="Z228" s="908"/>
      <c r="AA228" s="908"/>
    </row>
    <row r="229" spans="1:27" ht="14.25" customHeight="1">
      <c r="A229" s="908"/>
      <c r="B229" s="908"/>
      <c r="C229" s="908"/>
      <c r="D229" s="908"/>
      <c r="E229" s="908"/>
      <c r="F229" s="908"/>
      <c r="G229" s="908"/>
      <c r="H229" s="908"/>
      <c r="I229" s="908"/>
      <c r="J229" s="908"/>
      <c r="K229" s="908"/>
      <c r="L229" s="908"/>
      <c r="M229" s="908"/>
      <c r="N229" s="908"/>
      <c r="O229" s="908"/>
      <c r="P229" s="908"/>
      <c r="Q229" s="908"/>
      <c r="R229" s="908"/>
      <c r="S229" s="908"/>
      <c r="T229" s="908"/>
      <c r="U229" s="908"/>
      <c r="V229" s="908"/>
      <c r="W229" s="908"/>
      <c r="X229" s="908"/>
      <c r="Y229" s="908"/>
      <c r="Z229" s="908"/>
      <c r="AA229" s="908"/>
    </row>
    <row r="230" spans="1:27" ht="14.25" customHeight="1">
      <c r="A230" s="908"/>
      <c r="B230" s="908"/>
      <c r="C230" s="908"/>
      <c r="D230" s="908"/>
      <c r="E230" s="908"/>
      <c r="F230" s="908"/>
      <c r="G230" s="908"/>
      <c r="H230" s="908"/>
      <c r="I230" s="908"/>
      <c r="J230" s="908"/>
      <c r="K230" s="908"/>
      <c r="L230" s="908"/>
      <c r="M230" s="908"/>
      <c r="N230" s="908"/>
      <c r="O230" s="908"/>
      <c r="P230" s="908"/>
      <c r="Q230" s="908"/>
      <c r="R230" s="908"/>
      <c r="S230" s="908"/>
      <c r="T230" s="908"/>
      <c r="U230" s="908"/>
      <c r="V230" s="908"/>
      <c r="W230" s="908"/>
      <c r="X230" s="908"/>
      <c r="Y230" s="908"/>
      <c r="Z230" s="908"/>
      <c r="AA230" s="908"/>
    </row>
    <row r="231" spans="1:27" ht="14.25" customHeight="1">
      <c r="A231" s="908"/>
      <c r="B231" s="908"/>
      <c r="C231" s="908"/>
      <c r="D231" s="908"/>
      <c r="E231" s="908"/>
      <c r="F231" s="908"/>
      <c r="G231" s="908"/>
      <c r="H231" s="908"/>
      <c r="I231" s="908"/>
      <c r="J231" s="908"/>
      <c r="K231" s="908"/>
      <c r="L231" s="908"/>
      <c r="M231" s="908"/>
      <c r="N231" s="908"/>
      <c r="O231" s="908"/>
      <c r="P231" s="908"/>
      <c r="Q231" s="908"/>
      <c r="R231" s="908"/>
      <c r="S231" s="908"/>
      <c r="T231" s="908"/>
      <c r="U231" s="908"/>
      <c r="V231" s="908"/>
      <c r="W231" s="908"/>
      <c r="X231" s="908"/>
      <c r="Y231" s="908"/>
      <c r="Z231" s="908"/>
      <c r="AA231" s="908"/>
    </row>
    <row r="232" spans="1:27" ht="14.25" customHeight="1">
      <c r="A232" s="908"/>
      <c r="B232" s="908"/>
      <c r="C232" s="908"/>
      <c r="D232" s="908"/>
      <c r="E232" s="908"/>
      <c r="F232" s="908"/>
      <c r="G232" s="908"/>
      <c r="H232" s="908"/>
      <c r="I232" s="908"/>
      <c r="J232" s="908"/>
      <c r="K232" s="908"/>
      <c r="L232" s="908"/>
      <c r="M232" s="908"/>
      <c r="N232" s="908"/>
      <c r="O232" s="908"/>
      <c r="P232" s="908"/>
      <c r="Q232" s="908"/>
      <c r="R232" s="908"/>
      <c r="S232" s="908"/>
      <c r="T232" s="908"/>
      <c r="U232" s="908"/>
      <c r="V232" s="908"/>
      <c r="W232" s="908"/>
      <c r="X232" s="908"/>
      <c r="Y232" s="908"/>
      <c r="Z232" s="908"/>
      <c r="AA232" s="908"/>
    </row>
    <row r="233" spans="1:27" ht="14.25" customHeight="1">
      <c r="A233" s="908"/>
      <c r="B233" s="908"/>
      <c r="C233" s="908"/>
      <c r="D233" s="908"/>
      <c r="E233" s="908"/>
      <c r="F233" s="908"/>
      <c r="G233" s="908"/>
      <c r="H233" s="908"/>
      <c r="I233" s="908"/>
      <c r="J233" s="908"/>
      <c r="K233" s="908"/>
      <c r="L233" s="908"/>
      <c r="M233" s="908"/>
      <c r="N233" s="908"/>
      <c r="O233" s="908"/>
      <c r="P233" s="908"/>
      <c r="Q233" s="908"/>
      <c r="R233" s="908"/>
      <c r="S233" s="908"/>
      <c r="T233" s="908"/>
      <c r="U233" s="908"/>
      <c r="V233" s="908"/>
      <c r="W233" s="908"/>
      <c r="X233" s="908"/>
      <c r="Y233" s="908"/>
      <c r="Z233" s="908"/>
      <c r="AA233" s="908"/>
    </row>
    <row r="234" spans="1:27" ht="14.25" customHeight="1">
      <c r="A234" s="908"/>
      <c r="B234" s="908"/>
      <c r="C234" s="908"/>
      <c r="D234" s="908"/>
      <c r="E234" s="908"/>
      <c r="F234" s="908"/>
      <c r="G234" s="908"/>
      <c r="H234" s="908"/>
      <c r="I234" s="908"/>
      <c r="J234" s="908"/>
      <c r="K234" s="908"/>
      <c r="L234" s="908"/>
      <c r="M234" s="908"/>
      <c r="N234" s="908"/>
      <c r="O234" s="908"/>
      <c r="P234" s="908"/>
      <c r="Q234" s="908"/>
      <c r="R234" s="908"/>
      <c r="S234" s="908"/>
      <c r="T234" s="908"/>
      <c r="U234" s="908"/>
      <c r="V234" s="908"/>
      <c r="W234" s="908"/>
      <c r="X234" s="908"/>
      <c r="Y234" s="908"/>
      <c r="Z234" s="908"/>
      <c r="AA234" s="908"/>
    </row>
    <row r="235" spans="1:27" ht="14.25" customHeight="1">
      <c r="A235" s="908"/>
      <c r="B235" s="908"/>
      <c r="C235" s="908"/>
      <c r="D235" s="908"/>
      <c r="E235" s="908"/>
      <c r="F235" s="908"/>
      <c r="G235" s="908"/>
      <c r="H235" s="908"/>
      <c r="I235" s="908"/>
      <c r="J235" s="908"/>
      <c r="K235" s="908"/>
      <c r="L235" s="908"/>
      <c r="M235" s="908"/>
      <c r="N235" s="908"/>
      <c r="O235" s="908"/>
      <c r="P235" s="908"/>
      <c r="Q235" s="908"/>
      <c r="R235" s="908"/>
      <c r="S235" s="908"/>
      <c r="T235" s="908"/>
      <c r="U235" s="908"/>
      <c r="V235" s="908"/>
      <c r="W235" s="908"/>
      <c r="X235" s="908"/>
      <c r="Y235" s="908"/>
      <c r="Z235" s="908"/>
      <c r="AA235" s="908"/>
    </row>
    <row r="236" spans="1:27" ht="14.25" customHeight="1">
      <c r="A236" s="908"/>
      <c r="B236" s="908"/>
      <c r="C236" s="908"/>
      <c r="D236" s="908"/>
      <c r="E236" s="908"/>
      <c r="F236" s="908"/>
      <c r="G236" s="908"/>
      <c r="H236" s="908"/>
      <c r="I236" s="908"/>
      <c r="J236" s="908"/>
      <c r="K236" s="908"/>
      <c r="L236" s="908"/>
      <c r="M236" s="908"/>
      <c r="N236" s="908"/>
      <c r="O236" s="908"/>
      <c r="P236" s="908"/>
      <c r="Q236" s="908"/>
      <c r="R236" s="908"/>
      <c r="S236" s="908"/>
      <c r="T236" s="908"/>
      <c r="U236" s="908"/>
      <c r="V236" s="908"/>
      <c r="W236" s="908"/>
      <c r="X236" s="908"/>
      <c r="Y236" s="908"/>
      <c r="Z236" s="908"/>
      <c r="AA236" s="908"/>
    </row>
    <row r="237" spans="1:27" ht="14.25" customHeight="1">
      <c r="A237" s="908"/>
      <c r="B237" s="908"/>
      <c r="C237" s="908"/>
      <c r="D237" s="908"/>
      <c r="E237" s="908"/>
      <c r="F237" s="908"/>
      <c r="G237" s="908"/>
      <c r="H237" s="908"/>
      <c r="I237" s="908"/>
      <c r="J237" s="908"/>
      <c r="K237" s="908"/>
      <c r="L237" s="908"/>
      <c r="M237" s="908"/>
      <c r="N237" s="908"/>
      <c r="O237" s="908"/>
      <c r="P237" s="908"/>
      <c r="Q237" s="908"/>
      <c r="R237" s="908"/>
      <c r="S237" s="908"/>
      <c r="T237" s="908"/>
      <c r="U237" s="908"/>
      <c r="V237" s="908"/>
      <c r="W237" s="908"/>
      <c r="X237" s="908"/>
      <c r="Y237" s="908"/>
      <c r="Z237" s="908"/>
      <c r="AA237" s="908"/>
    </row>
    <row r="238" spans="1:27" ht="14.25" customHeight="1">
      <c r="A238" s="908"/>
      <c r="B238" s="908"/>
      <c r="C238" s="908"/>
      <c r="D238" s="908"/>
      <c r="E238" s="908"/>
      <c r="F238" s="908"/>
      <c r="G238" s="908"/>
      <c r="H238" s="908"/>
      <c r="I238" s="908"/>
      <c r="J238" s="908"/>
      <c r="K238" s="908"/>
      <c r="L238" s="908"/>
      <c r="M238" s="908"/>
      <c r="N238" s="908"/>
      <c r="O238" s="908"/>
      <c r="P238" s="908"/>
      <c r="Q238" s="908"/>
      <c r="R238" s="908"/>
      <c r="S238" s="908"/>
      <c r="T238" s="908"/>
      <c r="U238" s="908"/>
      <c r="V238" s="908"/>
      <c r="W238" s="908"/>
      <c r="X238" s="908"/>
      <c r="Y238" s="908"/>
      <c r="Z238" s="908"/>
      <c r="AA238" s="908"/>
    </row>
    <row r="239" spans="1:27" ht="14.25" customHeight="1">
      <c r="A239" s="908"/>
      <c r="B239" s="908"/>
      <c r="C239" s="908"/>
      <c r="D239" s="908"/>
      <c r="E239" s="908"/>
      <c r="F239" s="908"/>
      <c r="G239" s="908"/>
      <c r="H239" s="908"/>
      <c r="I239" s="908"/>
      <c r="J239" s="908"/>
      <c r="K239" s="908"/>
      <c r="L239" s="908"/>
      <c r="M239" s="908"/>
      <c r="N239" s="908"/>
      <c r="O239" s="908"/>
      <c r="P239" s="908"/>
      <c r="Q239" s="908"/>
      <c r="R239" s="908"/>
      <c r="S239" s="908"/>
      <c r="T239" s="908"/>
      <c r="U239" s="908"/>
      <c r="V239" s="908"/>
      <c r="W239" s="908"/>
      <c r="X239" s="908"/>
      <c r="Y239" s="908"/>
      <c r="Z239" s="908"/>
      <c r="AA239" s="908"/>
    </row>
    <row r="240" spans="1:27" ht="14.25" customHeight="1">
      <c r="A240" s="908"/>
      <c r="B240" s="908"/>
      <c r="C240" s="908"/>
      <c r="D240" s="908"/>
      <c r="E240" s="908"/>
      <c r="F240" s="908"/>
      <c r="G240" s="908"/>
      <c r="H240" s="908"/>
      <c r="I240" s="908"/>
      <c r="J240" s="908"/>
      <c r="K240" s="908"/>
      <c r="L240" s="908"/>
      <c r="M240" s="908"/>
      <c r="N240" s="908"/>
      <c r="O240" s="908"/>
      <c r="P240" s="908"/>
      <c r="Q240" s="908"/>
      <c r="R240" s="908"/>
      <c r="S240" s="908"/>
      <c r="T240" s="908"/>
      <c r="U240" s="908"/>
      <c r="V240" s="908"/>
      <c r="W240" s="908"/>
      <c r="X240" s="908"/>
      <c r="Y240" s="908"/>
      <c r="Z240" s="908"/>
      <c r="AA240" s="908"/>
    </row>
    <row r="241" spans="1:27" ht="14.25" customHeight="1">
      <c r="A241" s="908"/>
      <c r="B241" s="908"/>
      <c r="C241" s="908"/>
      <c r="D241" s="908"/>
      <c r="E241" s="908"/>
      <c r="F241" s="908"/>
      <c r="G241" s="908"/>
      <c r="H241" s="908"/>
      <c r="I241" s="908"/>
      <c r="J241" s="908"/>
      <c r="K241" s="908"/>
      <c r="L241" s="908"/>
      <c r="M241" s="908"/>
      <c r="N241" s="908"/>
      <c r="O241" s="908"/>
      <c r="P241" s="908"/>
      <c r="Q241" s="908"/>
      <c r="R241" s="908"/>
      <c r="S241" s="908"/>
      <c r="T241" s="908"/>
      <c r="U241" s="908"/>
      <c r="V241" s="908"/>
      <c r="W241" s="908"/>
      <c r="X241" s="908"/>
      <c r="Y241" s="908"/>
      <c r="Z241" s="908"/>
      <c r="AA241" s="908"/>
    </row>
    <row r="242" spans="1:27" ht="14.25" customHeight="1">
      <c r="A242" s="908"/>
      <c r="B242" s="908"/>
      <c r="C242" s="908"/>
      <c r="D242" s="908"/>
      <c r="E242" s="908"/>
      <c r="F242" s="908"/>
      <c r="G242" s="908"/>
      <c r="H242" s="908"/>
      <c r="I242" s="908"/>
      <c r="J242" s="908"/>
      <c r="K242" s="908"/>
      <c r="L242" s="908"/>
      <c r="M242" s="908"/>
      <c r="N242" s="908"/>
      <c r="O242" s="908"/>
      <c r="P242" s="908"/>
      <c r="Q242" s="908"/>
      <c r="R242" s="908"/>
      <c r="S242" s="908"/>
      <c r="T242" s="908"/>
      <c r="U242" s="908"/>
      <c r="V242" s="908"/>
      <c r="W242" s="908"/>
      <c r="X242" s="908"/>
      <c r="Y242" s="908"/>
      <c r="Z242" s="908"/>
      <c r="AA242" s="908"/>
    </row>
    <row r="243" spans="1:27" ht="14.25" customHeight="1">
      <c r="A243" s="908"/>
      <c r="B243" s="908"/>
      <c r="C243" s="908"/>
      <c r="D243" s="908"/>
      <c r="E243" s="908"/>
      <c r="F243" s="908"/>
      <c r="G243" s="908"/>
      <c r="H243" s="908"/>
      <c r="I243" s="908"/>
      <c r="J243" s="908"/>
      <c r="K243" s="908"/>
      <c r="L243" s="908"/>
      <c r="M243" s="908"/>
      <c r="N243" s="908"/>
      <c r="O243" s="908"/>
      <c r="P243" s="908"/>
      <c r="Q243" s="908"/>
      <c r="R243" s="908"/>
      <c r="S243" s="908"/>
      <c r="T243" s="908"/>
      <c r="U243" s="908"/>
      <c r="V243" s="908"/>
      <c r="W243" s="908"/>
      <c r="X243" s="908"/>
      <c r="Y243" s="908"/>
      <c r="Z243" s="908"/>
      <c r="AA243" s="908"/>
    </row>
    <row r="244" spans="1:27" ht="14.25" customHeight="1">
      <c r="A244" s="908"/>
      <c r="B244" s="908"/>
      <c r="C244" s="908"/>
      <c r="D244" s="908"/>
      <c r="E244" s="908"/>
      <c r="F244" s="908"/>
      <c r="G244" s="908"/>
      <c r="H244" s="908"/>
      <c r="I244" s="908"/>
      <c r="J244" s="908"/>
      <c r="K244" s="908"/>
      <c r="L244" s="908"/>
      <c r="M244" s="908"/>
      <c r="N244" s="908"/>
      <c r="O244" s="908"/>
      <c r="P244" s="908"/>
      <c r="Q244" s="908"/>
      <c r="R244" s="908"/>
      <c r="S244" s="908"/>
      <c r="T244" s="908"/>
      <c r="U244" s="908"/>
      <c r="V244" s="908"/>
      <c r="W244" s="908"/>
      <c r="X244" s="908"/>
      <c r="Y244" s="908"/>
      <c r="Z244" s="908"/>
      <c r="AA244" s="908"/>
    </row>
    <row r="245" spans="1:27" ht="14.25" customHeight="1">
      <c r="A245" s="908"/>
      <c r="B245" s="908"/>
      <c r="C245" s="908"/>
      <c r="D245" s="908"/>
      <c r="E245" s="908"/>
      <c r="F245" s="908"/>
      <c r="G245" s="908"/>
      <c r="H245" s="908"/>
      <c r="I245" s="908"/>
      <c r="J245" s="908"/>
      <c r="K245" s="908"/>
      <c r="L245" s="908"/>
      <c r="M245" s="908"/>
      <c r="N245" s="908"/>
      <c r="O245" s="908"/>
      <c r="P245" s="908"/>
      <c r="Q245" s="908"/>
      <c r="R245" s="908"/>
      <c r="S245" s="908"/>
      <c r="T245" s="908"/>
      <c r="U245" s="908"/>
      <c r="V245" s="908"/>
      <c r="W245" s="908"/>
      <c r="X245" s="908"/>
      <c r="Y245" s="908"/>
      <c r="Z245" s="908"/>
      <c r="AA245" s="908"/>
    </row>
    <row r="246" spans="1:27" ht="14.25" customHeight="1">
      <c r="A246" s="908"/>
      <c r="B246" s="908"/>
      <c r="C246" s="908"/>
      <c r="D246" s="908"/>
      <c r="E246" s="908"/>
      <c r="F246" s="908"/>
      <c r="G246" s="908"/>
      <c r="H246" s="908"/>
      <c r="I246" s="908"/>
      <c r="J246" s="908"/>
      <c r="K246" s="908"/>
      <c r="L246" s="908"/>
      <c r="M246" s="908"/>
      <c r="N246" s="908"/>
      <c r="O246" s="908"/>
      <c r="P246" s="908"/>
      <c r="Q246" s="908"/>
      <c r="R246" s="908"/>
      <c r="S246" s="908"/>
      <c r="T246" s="908"/>
      <c r="U246" s="908"/>
      <c r="V246" s="908"/>
      <c r="W246" s="908"/>
      <c r="X246" s="908"/>
      <c r="Y246" s="908"/>
      <c r="Z246" s="908"/>
      <c r="AA246" s="908"/>
    </row>
    <row r="247" spans="1:27" ht="14.25" customHeight="1">
      <c r="A247" s="908"/>
      <c r="B247" s="908"/>
      <c r="C247" s="908"/>
      <c r="D247" s="908"/>
      <c r="E247" s="908"/>
      <c r="F247" s="908"/>
      <c r="G247" s="908"/>
      <c r="H247" s="908"/>
      <c r="I247" s="908"/>
      <c r="J247" s="908"/>
      <c r="K247" s="908"/>
      <c r="L247" s="908"/>
      <c r="M247" s="908"/>
      <c r="N247" s="908"/>
      <c r="O247" s="908"/>
      <c r="P247" s="908"/>
      <c r="Q247" s="908"/>
      <c r="R247" s="908"/>
      <c r="S247" s="908"/>
      <c r="T247" s="908"/>
      <c r="U247" s="908"/>
      <c r="V247" s="908"/>
      <c r="W247" s="908"/>
      <c r="X247" s="908"/>
      <c r="Y247" s="908"/>
      <c r="Z247" s="908"/>
      <c r="AA247" s="908"/>
    </row>
    <row r="248" spans="1:27" ht="14.25" customHeight="1">
      <c r="A248" s="908"/>
      <c r="B248" s="908"/>
      <c r="C248" s="908"/>
      <c r="D248" s="908"/>
      <c r="E248" s="908"/>
      <c r="F248" s="908"/>
      <c r="G248" s="908"/>
      <c r="H248" s="908"/>
      <c r="I248" s="908"/>
      <c r="J248" s="908"/>
      <c r="K248" s="908"/>
      <c r="L248" s="908"/>
      <c r="M248" s="908"/>
      <c r="N248" s="908"/>
      <c r="O248" s="908"/>
      <c r="P248" s="908"/>
      <c r="Q248" s="908"/>
      <c r="R248" s="908"/>
      <c r="S248" s="908"/>
      <c r="T248" s="908"/>
      <c r="U248" s="908"/>
      <c r="V248" s="908"/>
      <c r="W248" s="908"/>
      <c r="X248" s="908"/>
      <c r="Y248" s="908"/>
      <c r="Z248" s="908"/>
      <c r="AA248" s="908"/>
    </row>
    <row r="249" spans="1:27" ht="14.25" customHeight="1">
      <c r="A249" s="908"/>
      <c r="B249" s="908"/>
      <c r="C249" s="908"/>
      <c r="D249" s="908"/>
      <c r="E249" s="908"/>
      <c r="F249" s="908"/>
      <c r="G249" s="908"/>
      <c r="H249" s="908"/>
      <c r="I249" s="908"/>
      <c r="J249" s="908"/>
      <c r="K249" s="908"/>
      <c r="L249" s="908"/>
      <c r="M249" s="908"/>
      <c r="N249" s="908"/>
      <c r="O249" s="908"/>
      <c r="P249" s="908"/>
      <c r="Q249" s="908"/>
      <c r="R249" s="908"/>
      <c r="S249" s="908"/>
      <c r="T249" s="908"/>
      <c r="U249" s="908"/>
      <c r="V249" s="908"/>
      <c r="W249" s="908"/>
      <c r="X249" s="908"/>
      <c r="Y249" s="908"/>
      <c r="Z249" s="908"/>
      <c r="AA249" s="908"/>
    </row>
    <row r="250" spans="1:27" ht="14.25" customHeight="1">
      <c r="A250" s="908"/>
      <c r="B250" s="908"/>
      <c r="C250" s="908"/>
      <c r="D250" s="908"/>
      <c r="E250" s="908"/>
      <c r="F250" s="908"/>
      <c r="G250" s="908"/>
      <c r="H250" s="908"/>
      <c r="I250" s="908"/>
      <c r="J250" s="908"/>
      <c r="K250" s="908"/>
      <c r="L250" s="908"/>
      <c r="M250" s="908"/>
      <c r="N250" s="908"/>
      <c r="O250" s="908"/>
      <c r="P250" s="908"/>
      <c r="Q250" s="908"/>
      <c r="R250" s="908"/>
      <c r="S250" s="908"/>
      <c r="T250" s="908"/>
      <c r="U250" s="908"/>
      <c r="V250" s="908"/>
      <c r="W250" s="908"/>
      <c r="X250" s="908"/>
      <c r="Y250" s="908"/>
      <c r="Z250" s="908"/>
      <c r="AA250" s="908"/>
    </row>
    <row r="251" spans="1:27" ht="14.25" customHeight="1">
      <c r="A251" s="908"/>
      <c r="B251" s="908"/>
      <c r="C251" s="908"/>
      <c r="D251" s="908"/>
      <c r="E251" s="908"/>
      <c r="F251" s="908"/>
      <c r="G251" s="908"/>
      <c r="H251" s="908"/>
      <c r="I251" s="908"/>
      <c r="J251" s="908"/>
      <c r="K251" s="908"/>
      <c r="L251" s="908"/>
      <c r="M251" s="908"/>
      <c r="N251" s="908"/>
      <c r="O251" s="908"/>
      <c r="P251" s="908"/>
      <c r="Q251" s="908"/>
      <c r="R251" s="908"/>
      <c r="S251" s="908"/>
      <c r="T251" s="908"/>
      <c r="U251" s="908"/>
      <c r="V251" s="908"/>
      <c r="W251" s="908"/>
      <c r="X251" s="908"/>
      <c r="Y251" s="908"/>
      <c r="Z251" s="908"/>
      <c r="AA251" s="908"/>
    </row>
    <row r="252" spans="1:27" ht="14.25" customHeight="1">
      <c r="A252" s="908"/>
      <c r="B252" s="908"/>
      <c r="C252" s="908"/>
      <c r="D252" s="908"/>
      <c r="E252" s="908"/>
      <c r="F252" s="908"/>
      <c r="G252" s="908"/>
      <c r="H252" s="908"/>
      <c r="I252" s="908"/>
      <c r="J252" s="908"/>
      <c r="K252" s="908"/>
      <c r="L252" s="908"/>
      <c r="M252" s="908"/>
      <c r="N252" s="908"/>
      <c r="O252" s="908"/>
      <c r="P252" s="908"/>
      <c r="Q252" s="908"/>
      <c r="R252" s="908"/>
      <c r="S252" s="908"/>
      <c r="T252" s="908"/>
      <c r="U252" s="908"/>
      <c r="V252" s="908"/>
      <c r="W252" s="908"/>
      <c r="X252" s="908"/>
      <c r="Y252" s="908"/>
      <c r="Z252" s="908"/>
      <c r="AA252" s="908"/>
    </row>
    <row r="253" spans="1:27" ht="14.25" customHeight="1">
      <c r="A253" s="908"/>
      <c r="B253" s="908"/>
      <c r="C253" s="908"/>
      <c r="D253" s="908"/>
      <c r="E253" s="908"/>
      <c r="F253" s="908"/>
      <c r="G253" s="908"/>
      <c r="H253" s="908"/>
      <c r="I253" s="908"/>
      <c r="J253" s="908"/>
      <c r="K253" s="908"/>
      <c r="L253" s="908"/>
      <c r="M253" s="908"/>
      <c r="N253" s="908"/>
      <c r="O253" s="908"/>
      <c r="P253" s="908"/>
      <c r="Q253" s="908"/>
      <c r="R253" s="908"/>
      <c r="S253" s="908"/>
      <c r="T253" s="908"/>
      <c r="U253" s="908"/>
      <c r="V253" s="908"/>
      <c r="W253" s="908"/>
      <c r="X253" s="908"/>
      <c r="Y253" s="908"/>
      <c r="Z253" s="908"/>
      <c r="AA253" s="908"/>
    </row>
    <row r="254" spans="1:27" ht="14.25" customHeight="1">
      <c r="A254" s="908"/>
      <c r="B254" s="908"/>
      <c r="C254" s="908"/>
      <c r="D254" s="908"/>
      <c r="E254" s="908"/>
      <c r="F254" s="908"/>
      <c r="G254" s="908"/>
      <c r="H254" s="908"/>
      <c r="I254" s="908"/>
      <c r="J254" s="908"/>
      <c r="K254" s="908"/>
      <c r="L254" s="908"/>
      <c r="M254" s="908"/>
      <c r="N254" s="908"/>
      <c r="O254" s="908"/>
      <c r="P254" s="908"/>
      <c r="Q254" s="908"/>
      <c r="R254" s="908"/>
      <c r="S254" s="908"/>
      <c r="T254" s="908"/>
      <c r="U254" s="908"/>
      <c r="V254" s="908"/>
      <c r="W254" s="908"/>
      <c r="X254" s="908"/>
      <c r="Y254" s="908"/>
      <c r="Z254" s="908"/>
      <c r="AA254" s="908"/>
    </row>
    <row r="255" spans="1:27" ht="14.25" customHeight="1">
      <c r="A255" s="908"/>
      <c r="B255" s="908"/>
      <c r="C255" s="908"/>
      <c r="D255" s="908"/>
      <c r="E255" s="908"/>
      <c r="F255" s="908"/>
      <c r="G255" s="908"/>
      <c r="H255" s="908"/>
      <c r="I255" s="908"/>
      <c r="J255" s="908"/>
      <c r="K255" s="908"/>
      <c r="L255" s="908"/>
      <c r="M255" s="908"/>
      <c r="N255" s="908"/>
      <c r="O255" s="908"/>
      <c r="P255" s="908"/>
      <c r="Q255" s="908"/>
      <c r="R255" s="908"/>
      <c r="S255" s="908"/>
      <c r="T255" s="908"/>
      <c r="U255" s="908"/>
      <c r="V255" s="908"/>
      <c r="W255" s="908"/>
      <c r="X255" s="908"/>
      <c r="Y255" s="908"/>
      <c r="Z255" s="908"/>
      <c r="AA255" s="908"/>
    </row>
    <row r="256" spans="1:2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2">
    <mergeCell ref="A1:J1"/>
    <mergeCell ref="A2:A3"/>
    <mergeCell ref="B2:B3"/>
    <mergeCell ref="C2:C3"/>
    <mergeCell ref="D2:J2"/>
    <mergeCell ref="A7:C7"/>
    <mergeCell ref="A9:J9"/>
    <mergeCell ref="D10:J10"/>
    <mergeCell ref="A17:J17"/>
    <mergeCell ref="D18:J18"/>
    <mergeCell ref="A10:A11"/>
    <mergeCell ref="B10:B11"/>
    <mergeCell ref="C10:C11"/>
    <mergeCell ref="A15:C15"/>
    <mergeCell ref="A23:C23"/>
    <mergeCell ref="A18:A19"/>
    <mergeCell ref="A26:A27"/>
    <mergeCell ref="B26:B27"/>
    <mergeCell ref="C26:C27"/>
    <mergeCell ref="B18:B19"/>
    <mergeCell ref="C18:C19"/>
    <mergeCell ref="A55:C55"/>
    <mergeCell ref="A25:J25"/>
    <mergeCell ref="D26:J26"/>
    <mergeCell ref="A33:J33"/>
    <mergeCell ref="D34:J34"/>
    <mergeCell ref="A31:C31"/>
    <mergeCell ref="A34:A35"/>
    <mergeCell ref="B34:B35"/>
    <mergeCell ref="A49:J49"/>
    <mergeCell ref="D50:J50"/>
    <mergeCell ref="C34:C35"/>
    <mergeCell ref="A39:C39"/>
    <mergeCell ref="A41:J41"/>
    <mergeCell ref="A42:A43"/>
    <mergeCell ref="B42:B43"/>
    <mergeCell ref="C42:C43"/>
    <mergeCell ref="D42:J42"/>
    <mergeCell ref="A47:C47"/>
    <mergeCell ref="A50:A51"/>
    <mergeCell ref="B50:B51"/>
    <mergeCell ref="C50:C51"/>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13"/>
  <sheetViews>
    <sheetView workbookViewId="0">
      <selection activeCell="A45" sqref="A45:B45"/>
    </sheetView>
  </sheetViews>
  <sheetFormatPr baseColWidth="10" defaultColWidth="14.453125" defaultRowHeight="15" customHeight="1"/>
  <cols>
    <col min="1" max="1" width="34.81640625" customWidth="1"/>
    <col min="2" max="2" width="84.81640625" customWidth="1"/>
    <col min="3" max="3" width="0.81640625" customWidth="1"/>
    <col min="4" max="4" width="39.08984375" customWidth="1"/>
    <col min="5" max="5" width="84.81640625" customWidth="1"/>
    <col min="6" max="6" width="11.54296875" customWidth="1"/>
    <col min="7" max="7" width="31.81640625" customWidth="1"/>
    <col min="8" max="8" width="79.1796875" customWidth="1"/>
    <col min="9" max="9" width="0.81640625" customWidth="1"/>
    <col min="10" max="10" width="24.1796875" customWidth="1"/>
    <col min="11" max="11" width="70.1796875" customWidth="1"/>
    <col min="12" max="12" width="11.54296875" customWidth="1"/>
    <col min="13" max="13" width="30.81640625" customWidth="1"/>
    <col min="14" max="14" width="89.54296875" customWidth="1"/>
    <col min="15" max="15" width="0.81640625" customWidth="1"/>
    <col min="16" max="16" width="24.1796875" customWidth="1"/>
    <col min="17" max="17" width="73.1796875" customWidth="1"/>
    <col min="18" max="26" width="11.54296875" customWidth="1"/>
  </cols>
  <sheetData>
    <row r="1" spans="1:26" ht="14.25" customHeight="1" thickBot="1">
      <c r="A1" s="1445" t="s">
        <v>1662</v>
      </c>
      <c r="B1" s="1446"/>
      <c r="C1" s="908"/>
      <c r="D1" s="1447" t="s">
        <v>1661</v>
      </c>
      <c r="E1" s="1448"/>
      <c r="F1" s="908"/>
      <c r="I1" s="908"/>
      <c r="L1" s="908"/>
      <c r="M1" s="1449" t="s">
        <v>1354</v>
      </c>
      <c r="N1" s="1299"/>
      <c r="O1" s="908"/>
      <c r="P1" s="1428" t="s">
        <v>1354</v>
      </c>
      <c r="Q1" s="1299"/>
      <c r="R1" s="908"/>
      <c r="S1" s="908"/>
      <c r="T1" s="908"/>
      <c r="U1" s="908"/>
      <c r="V1" s="908"/>
      <c r="W1" s="908"/>
      <c r="X1" s="908"/>
      <c r="Y1" s="908"/>
      <c r="Z1" s="908"/>
    </row>
    <row r="2" spans="1:26" ht="14.25" customHeight="1" thickBot="1">
      <c r="A2" s="1286" t="s">
        <v>37</v>
      </c>
      <c r="B2" s="1287" t="s">
        <v>1754</v>
      </c>
      <c r="C2" s="908"/>
      <c r="D2" s="1131" t="s">
        <v>1356</v>
      </c>
      <c r="E2" s="924" t="s">
        <v>1357</v>
      </c>
      <c r="F2" s="908"/>
      <c r="I2" s="908"/>
      <c r="L2" s="908"/>
      <c r="M2" s="925" t="s">
        <v>1356</v>
      </c>
      <c r="N2" s="926" t="s">
        <v>1358</v>
      </c>
      <c r="O2" s="908"/>
      <c r="P2" s="927" t="s">
        <v>1356</v>
      </c>
      <c r="Q2" s="928" t="s">
        <v>1357</v>
      </c>
      <c r="R2" s="908"/>
      <c r="S2" s="908"/>
      <c r="T2" s="908"/>
      <c r="U2" s="908"/>
      <c r="V2" s="908"/>
      <c r="W2" s="908"/>
      <c r="X2" s="908"/>
      <c r="Y2" s="908"/>
      <c r="Z2" s="908"/>
    </row>
    <row r="3" spans="1:26" ht="12.75" customHeight="1">
      <c r="A3" s="1429" t="s">
        <v>1359</v>
      </c>
      <c r="B3" s="1142" t="s">
        <v>300</v>
      </c>
      <c r="C3" s="908"/>
      <c r="D3" s="1429" t="s">
        <v>1659</v>
      </c>
      <c r="E3" s="1130" t="s">
        <v>66</v>
      </c>
      <c r="F3" s="908"/>
      <c r="I3" s="908"/>
      <c r="L3" s="908"/>
      <c r="M3" s="1444" t="s">
        <v>1360</v>
      </c>
      <c r="N3" s="929" t="s">
        <v>1361</v>
      </c>
      <c r="O3" s="908"/>
      <c r="P3" s="930" t="s">
        <v>1362</v>
      </c>
      <c r="Q3" s="931" t="s">
        <v>1363</v>
      </c>
      <c r="R3" s="908"/>
      <c r="S3" s="908"/>
      <c r="T3" s="908"/>
      <c r="U3" s="908"/>
      <c r="V3" s="908"/>
      <c r="W3" s="908"/>
      <c r="X3" s="908"/>
      <c r="Y3" s="908"/>
      <c r="Z3" s="908"/>
    </row>
    <row r="4" spans="1:26" ht="12.75" customHeight="1">
      <c r="A4" s="1450"/>
      <c r="B4" s="1142" t="s">
        <v>355</v>
      </c>
      <c r="C4" s="908"/>
      <c r="D4" s="1429"/>
      <c r="E4" s="1130" t="s">
        <v>77</v>
      </c>
      <c r="F4" s="908"/>
      <c r="I4" s="908"/>
      <c r="L4" s="908"/>
      <c r="M4" s="1438"/>
      <c r="N4" s="932"/>
      <c r="O4" s="908"/>
      <c r="P4" s="933"/>
      <c r="Q4" s="934"/>
      <c r="R4" s="908"/>
      <c r="S4" s="908"/>
      <c r="T4" s="908"/>
      <c r="U4" s="908"/>
      <c r="V4" s="908"/>
      <c r="W4" s="908"/>
      <c r="X4" s="908"/>
      <c r="Y4" s="908"/>
      <c r="Z4" s="908"/>
    </row>
    <row r="5" spans="1:26" ht="14.25" customHeight="1">
      <c r="A5" s="1143" t="s">
        <v>1364</v>
      </c>
      <c r="B5" s="1142" t="s">
        <v>200</v>
      </c>
      <c r="C5" s="908"/>
      <c r="D5" s="1429"/>
      <c r="E5" s="1130" t="s">
        <v>46</v>
      </c>
      <c r="F5" s="908"/>
      <c r="I5" s="908"/>
      <c r="L5" s="908"/>
      <c r="M5" s="1438"/>
      <c r="N5" s="935" t="s">
        <v>1365</v>
      </c>
      <c r="O5" s="908"/>
      <c r="P5" s="1437"/>
      <c r="Q5" s="936" t="s">
        <v>1366</v>
      </c>
      <c r="R5" s="908"/>
      <c r="S5" s="908"/>
      <c r="T5" s="908"/>
      <c r="U5" s="908"/>
      <c r="V5" s="908"/>
      <c r="W5" s="908"/>
      <c r="X5" s="908"/>
      <c r="Y5" s="908"/>
      <c r="Z5" s="908"/>
    </row>
    <row r="6" spans="1:26" ht="14.25" customHeight="1" thickBot="1">
      <c r="A6" s="1143" t="s">
        <v>1367</v>
      </c>
      <c r="B6" s="1142" t="s">
        <v>222</v>
      </c>
      <c r="C6" s="908"/>
      <c r="D6" s="1443" t="s">
        <v>1658</v>
      </c>
      <c r="E6" s="1130" t="s">
        <v>93</v>
      </c>
      <c r="F6" s="908"/>
      <c r="G6" s="908"/>
      <c r="H6" s="908"/>
      <c r="I6" s="908"/>
      <c r="J6" s="908"/>
      <c r="K6" s="908"/>
      <c r="L6" s="908"/>
      <c r="M6" s="1354"/>
      <c r="N6" s="937" t="s">
        <v>1368</v>
      </c>
      <c r="O6" s="908"/>
      <c r="P6" s="1438"/>
      <c r="Q6" s="936" t="s">
        <v>1369</v>
      </c>
      <c r="R6" s="908"/>
      <c r="S6" s="908"/>
      <c r="T6" s="908"/>
      <c r="U6" s="908"/>
      <c r="V6" s="908"/>
      <c r="W6" s="908"/>
      <c r="X6" s="908"/>
      <c r="Y6" s="908"/>
      <c r="Z6" s="908"/>
    </row>
    <row r="7" spans="1:26" ht="14.25" customHeight="1" thickBot="1">
      <c r="A7" s="1431" t="s">
        <v>1657</v>
      </c>
      <c r="B7" s="1146" t="s">
        <v>114</v>
      </c>
      <c r="C7" s="908"/>
      <c r="D7" s="1443"/>
      <c r="E7" s="1130" t="s">
        <v>143</v>
      </c>
      <c r="F7" s="908"/>
      <c r="G7" s="908"/>
      <c r="H7" s="908"/>
      <c r="I7" s="908"/>
      <c r="J7" s="908"/>
      <c r="K7" s="908"/>
      <c r="L7" s="908"/>
      <c r="M7" s="938" t="s">
        <v>1370</v>
      </c>
      <c r="N7" s="939" t="s">
        <v>1371</v>
      </c>
      <c r="O7" s="908"/>
      <c r="P7" s="940" t="s">
        <v>1372</v>
      </c>
      <c r="Q7" s="941" t="s">
        <v>1373</v>
      </c>
      <c r="R7" s="908"/>
      <c r="S7" s="908"/>
      <c r="T7" s="908"/>
      <c r="U7" s="908"/>
      <c r="V7" s="908"/>
      <c r="W7" s="908"/>
      <c r="X7" s="908"/>
      <c r="Y7" s="908"/>
      <c r="Z7" s="908"/>
    </row>
    <row r="8" spans="1:26" ht="14.25" customHeight="1" thickBot="1">
      <c r="A8" s="1431"/>
      <c r="B8" s="1146" t="s">
        <v>325</v>
      </c>
      <c r="C8" s="908"/>
      <c r="D8" s="1443"/>
      <c r="E8" s="1130" t="s">
        <v>285</v>
      </c>
      <c r="F8" s="908"/>
      <c r="G8" s="908"/>
      <c r="H8" s="908"/>
      <c r="I8" s="908"/>
      <c r="J8" s="908"/>
      <c r="K8" s="908"/>
      <c r="L8" s="908"/>
      <c r="M8" s="942"/>
      <c r="N8" s="929"/>
      <c r="O8" s="908"/>
      <c r="P8" s="940"/>
      <c r="Q8" s="941"/>
      <c r="R8" s="908"/>
      <c r="S8" s="908"/>
      <c r="T8" s="908"/>
      <c r="U8" s="908"/>
      <c r="V8" s="908"/>
      <c r="W8" s="908"/>
      <c r="X8" s="908"/>
      <c r="Y8" s="908"/>
      <c r="Z8" s="908"/>
    </row>
    <row r="9" spans="1:26" ht="14.25" customHeight="1" thickBot="1">
      <c r="A9" s="1431"/>
      <c r="B9" s="1147" t="s">
        <v>130</v>
      </c>
      <c r="C9" s="908"/>
      <c r="D9" s="1133" t="s">
        <v>1388</v>
      </c>
      <c r="E9" s="1132" t="s">
        <v>377</v>
      </c>
      <c r="F9" s="908"/>
      <c r="G9" s="908"/>
      <c r="H9" s="908"/>
      <c r="I9" s="908"/>
      <c r="J9" s="908"/>
      <c r="K9" s="908"/>
      <c r="L9" s="908"/>
      <c r="M9" s="942" t="s">
        <v>1374</v>
      </c>
      <c r="N9" s="929" t="s">
        <v>1375</v>
      </c>
      <c r="O9" s="908"/>
      <c r="P9" s="943" t="s">
        <v>1376</v>
      </c>
      <c r="Q9" s="941" t="s">
        <v>1377</v>
      </c>
      <c r="R9" s="908"/>
      <c r="S9" s="908"/>
      <c r="T9" s="908"/>
      <c r="U9" s="908"/>
      <c r="V9" s="908"/>
      <c r="W9" s="908"/>
      <c r="X9" s="908"/>
      <c r="Y9" s="908"/>
      <c r="Z9" s="908"/>
    </row>
    <row r="10" spans="1:26" ht="14.25" customHeight="1" thickBot="1">
      <c r="A10" s="1144" t="s">
        <v>1385</v>
      </c>
      <c r="B10" s="1146" t="s">
        <v>156</v>
      </c>
      <c r="C10" s="908"/>
      <c r="D10" s="1133" t="s">
        <v>1656</v>
      </c>
      <c r="E10" s="1132" t="s">
        <v>264</v>
      </c>
      <c r="F10" s="908"/>
      <c r="G10" s="908"/>
      <c r="H10" s="908"/>
      <c r="I10" s="908"/>
      <c r="J10" s="908"/>
      <c r="K10" s="908"/>
      <c r="L10" s="908"/>
      <c r="M10" s="1444" t="s">
        <v>1378</v>
      </c>
      <c r="N10" s="929" t="s">
        <v>1379</v>
      </c>
      <c r="O10" s="908"/>
      <c r="P10" s="943" t="s">
        <v>1380</v>
      </c>
      <c r="Q10" s="941" t="s">
        <v>1381</v>
      </c>
      <c r="R10" s="908"/>
      <c r="S10" s="908"/>
      <c r="T10" s="908"/>
      <c r="U10" s="908"/>
      <c r="V10" s="908"/>
      <c r="W10" s="908"/>
      <c r="X10" s="908"/>
      <c r="Y10" s="908"/>
      <c r="Z10" s="908"/>
    </row>
    <row r="11" spans="1:26" ht="14.25" customHeight="1">
      <c r="A11" s="1431" t="s">
        <v>1660</v>
      </c>
      <c r="B11" s="1146" t="s">
        <v>367</v>
      </c>
      <c r="C11" s="908"/>
      <c r="D11" s="1135" t="s">
        <v>1393</v>
      </c>
      <c r="E11" s="1136" t="s">
        <v>178</v>
      </c>
      <c r="F11" s="908"/>
      <c r="G11" s="908"/>
      <c r="H11" s="908"/>
      <c r="I11" s="908"/>
      <c r="J11" s="908"/>
      <c r="K11" s="908"/>
      <c r="L11" s="908"/>
      <c r="M11" s="1451"/>
      <c r="N11" s="1127"/>
      <c r="O11" s="908"/>
      <c r="P11" s="1128"/>
      <c r="Q11" s="1129"/>
      <c r="R11" s="908"/>
      <c r="S11" s="908"/>
      <c r="T11" s="908"/>
      <c r="U11" s="908"/>
      <c r="V11" s="908"/>
      <c r="W11" s="908"/>
      <c r="X11" s="908"/>
      <c r="Y11" s="908"/>
      <c r="Z11" s="908"/>
    </row>
    <row r="12" spans="1:26" ht="14.25" customHeight="1" thickBot="1">
      <c r="A12" s="1431"/>
      <c r="B12" s="1146" t="s">
        <v>232</v>
      </c>
      <c r="C12" s="908"/>
      <c r="D12" s="1134" t="s">
        <v>1396</v>
      </c>
      <c r="E12" s="1141" t="s">
        <v>395</v>
      </c>
      <c r="F12" s="908"/>
      <c r="G12" s="908"/>
      <c r="H12" s="908"/>
      <c r="I12" s="908"/>
      <c r="J12" s="908"/>
      <c r="K12" s="908"/>
      <c r="L12" s="908"/>
      <c r="M12" s="1354"/>
      <c r="N12" s="937" t="s">
        <v>1382</v>
      </c>
      <c r="O12" s="908"/>
      <c r="P12" s="908"/>
      <c r="Q12" s="908"/>
      <c r="R12" s="908"/>
      <c r="S12" s="908"/>
      <c r="T12" s="908"/>
      <c r="U12" s="908"/>
      <c r="V12" s="908"/>
      <c r="W12" s="908"/>
      <c r="X12" s="908"/>
      <c r="Y12" s="908"/>
      <c r="Z12" s="908"/>
    </row>
    <row r="13" spans="1:26" ht="14.25" customHeight="1" thickBot="1">
      <c r="A13" s="1431" t="s">
        <v>1399</v>
      </c>
      <c r="B13" s="1146" t="s">
        <v>232</v>
      </c>
      <c r="C13" s="908"/>
      <c r="D13" s="1137"/>
      <c r="E13" s="1138"/>
      <c r="F13" s="908"/>
      <c r="G13" s="908"/>
      <c r="H13" s="908"/>
      <c r="I13" s="908"/>
      <c r="J13" s="908"/>
      <c r="K13" s="908"/>
      <c r="L13" s="908"/>
      <c r="M13" s="944"/>
      <c r="N13" s="945"/>
      <c r="O13" s="908"/>
      <c r="P13" s="908"/>
      <c r="Q13" s="908"/>
      <c r="R13" s="908"/>
      <c r="S13" s="908"/>
      <c r="T13" s="908"/>
      <c r="U13" s="908"/>
      <c r="V13" s="908"/>
      <c r="W13" s="908"/>
      <c r="X13" s="908"/>
      <c r="Y13" s="908"/>
      <c r="Z13" s="908"/>
    </row>
    <row r="14" spans="1:26" ht="14.25" customHeight="1" thickBot="1">
      <c r="A14" s="1431"/>
      <c r="B14" s="1146" t="s">
        <v>254</v>
      </c>
      <c r="C14" s="908"/>
      <c r="D14" s="1137"/>
      <c r="E14" s="1138"/>
      <c r="F14" s="908"/>
      <c r="G14" s="908"/>
      <c r="H14" s="908"/>
      <c r="I14" s="908"/>
      <c r="J14" s="908"/>
      <c r="K14" s="908"/>
      <c r="L14" s="908"/>
      <c r="M14" s="938" t="s">
        <v>1383</v>
      </c>
      <c r="N14" s="939" t="s">
        <v>1384</v>
      </c>
      <c r="O14" s="908"/>
      <c r="P14" s="908"/>
      <c r="Q14" s="908"/>
      <c r="R14" s="908"/>
      <c r="S14" s="908"/>
      <c r="T14" s="908"/>
      <c r="U14" s="908"/>
      <c r="V14" s="908"/>
      <c r="W14" s="908"/>
      <c r="X14" s="908"/>
      <c r="Y14" s="908"/>
      <c r="Z14" s="908"/>
    </row>
    <row r="15" spans="1:26" ht="14.25" customHeight="1" thickBot="1">
      <c r="A15" s="908"/>
      <c r="B15" s="908"/>
      <c r="C15" s="908"/>
      <c r="D15" s="1139"/>
      <c r="E15" s="1138"/>
      <c r="F15" s="908"/>
      <c r="G15" s="908"/>
      <c r="H15" s="908"/>
      <c r="I15" s="908"/>
      <c r="J15" s="908"/>
      <c r="K15" s="908"/>
      <c r="L15" s="908"/>
      <c r="M15" s="938" t="s">
        <v>1386</v>
      </c>
      <c r="N15" s="939" t="s">
        <v>1387</v>
      </c>
      <c r="O15" s="908"/>
      <c r="P15" s="908"/>
      <c r="Q15" s="908"/>
      <c r="R15" s="908"/>
      <c r="S15" s="908"/>
      <c r="T15" s="908"/>
      <c r="U15" s="908"/>
      <c r="V15" s="908"/>
      <c r="W15" s="908"/>
      <c r="X15" s="908"/>
      <c r="Y15" s="908"/>
      <c r="Z15" s="908"/>
    </row>
    <row r="16" spans="1:26" ht="14.25" customHeight="1" thickBot="1">
      <c r="A16" s="908"/>
      <c r="B16" s="908"/>
      <c r="C16" s="908"/>
      <c r="D16" s="1139"/>
      <c r="E16" s="1138"/>
      <c r="F16" s="908"/>
      <c r="G16" s="908"/>
      <c r="H16" s="908"/>
      <c r="I16" s="908"/>
      <c r="J16" s="908"/>
      <c r="K16" s="908"/>
      <c r="L16" s="908"/>
      <c r="M16" s="938" t="s">
        <v>1389</v>
      </c>
      <c r="N16" s="939" t="s">
        <v>1390</v>
      </c>
      <c r="O16" s="908"/>
      <c r="P16" s="908"/>
      <c r="Q16" s="908"/>
      <c r="R16" s="908"/>
      <c r="S16" s="908"/>
      <c r="T16" s="908"/>
      <c r="U16" s="908"/>
      <c r="V16" s="908"/>
      <c r="W16" s="908"/>
      <c r="X16" s="908"/>
      <c r="Y16" s="908"/>
      <c r="Z16" s="908"/>
    </row>
    <row r="17" spans="1:26" ht="14.25" customHeight="1" thickBot="1">
      <c r="A17" s="908"/>
      <c r="B17" s="908"/>
      <c r="C17" s="908"/>
      <c r="D17" s="1422"/>
      <c r="E17" s="1138"/>
      <c r="F17" s="908"/>
      <c r="G17" s="908"/>
      <c r="H17" s="908"/>
      <c r="I17" s="908"/>
      <c r="J17" s="908"/>
      <c r="K17" s="908"/>
      <c r="L17" s="908"/>
      <c r="M17" s="938"/>
      <c r="N17" s="946"/>
      <c r="O17" s="908"/>
      <c r="P17" s="908"/>
      <c r="Q17" s="908"/>
      <c r="R17" s="908"/>
      <c r="S17" s="908"/>
      <c r="T17" s="908"/>
      <c r="U17" s="908"/>
      <c r="V17" s="908"/>
      <c r="W17" s="908"/>
      <c r="X17" s="908"/>
      <c r="Y17" s="908"/>
      <c r="Z17" s="908"/>
    </row>
    <row r="18" spans="1:26" ht="14.25" customHeight="1" thickBot="1">
      <c r="A18" s="908"/>
      <c r="B18" s="908"/>
      <c r="C18" s="908"/>
      <c r="D18" s="1421"/>
      <c r="E18" s="1138"/>
      <c r="F18" s="908"/>
      <c r="G18" s="908"/>
      <c r="H18" s="908"/>
      <c r="I18" s="908"/>
      <c r="J18" s="908"/>
      <c r="K18" s="908"/>
      <c r="L18" s="908"/>
      <c r="M18" s="938"/>
      <c r="N18" s="946"/>
      <c r="O18" s="908"/>
      <c r="P18" s="908"/>
      <c r="Q18" s="908"/>
      <c r="R18" s="908"/>
      <c r="S18" s="908"/>
      <c r="T18" s="908"/>
      <c r="U18" s="908"/>
      <c r="V18" s="908"/>
      <c r="W18" s="908"/>
      <c r="X18" s="908"/>
      <c r="Y18" s="908"/>
      <c r="Z18" s="908"/>
    </row>
    <row r="19" spans="1:26" ht="14.25" customHeight="1" thickBot="1">
      <c r="A19" s="908"/>
      <c r="B19" s="908"/>
      <c r="C19" s="908"/>
      <c r="D19" s="1421"/>
      <c r="E19" s="1138"/>
      <c r="F19" s="908"/>
      <c r="G19" s="908"/>
      <c r="H19" s="908"/>
      <c r="I19" s="908"/>
      <c r="J19" s="908"/>
      <c r="K19" s="908"/>
      <c r="L19" s="908"/>
      <c r="M19" s="938" t="s">
        <v>1391</v>
      </c>
      <c r="N19" s="939" t="s">
        <v>1392</v>
      </c>
      <c r="O19" s="908"/>
      <c r="P19" s="908"/>
      <c r="Q19" s="908"/>
      <c r="R19" s="908"/>
      <c r="S19" s="908"/>
      <c r="T19" s="908"/>
      <c r="U19" s="908"/>
      <c r="V19" s="908"/>
      <c r="W19" s="908"/>
      <c r="X19" s="908"/>
      <c r="Y19" s="908"/>
      <c r="Z19" s="908"/>
    </row>
    <row r="20" spans="1:26" ht="14.25" customHeight="1" thickBot="1">
      <c r="A20" s="908"/>
      <c r="B20" s="908"/>
      <c r="C20" s="908"/>
      <c r="D20" s="1139"/>
      <c r="E20" s="1138"/>
      <c r="F20" s="908"/>
      <c r="G20" s="908"/>
      <c r="H20" s="908"/>
      <c r="I20" s="908"/>
      <c r="J20" s="908"/>
      <c r="K20" s="908"/>
      <c r="L20" s="908"/>
      <c r="M20" s="938" t="s">
        <v>1394</v>
      </c>
      <c r="N20" s="939" t="s">
        <v>1395</v>
      </c>
      <c r="O20" s="908"/>
      <c r="P20" s="908"/>
      <c r="Q20" s="908"/>
      <c r="R20" s="908"/>
      <c r="S20" s="908"/>
      <c r="T20" s="908"/>
      <c r="U20" s="908"/>
      <c r="V20" s="908"/>
      <c r="W20" s="908"/>
      <c r="X20" s="908"/>
      <c r="Y20" s="908"/>
      <c r="Z20" s="908"/>
    </row>
    <row r="21" spans="1:26" ht="13.5" customHeight="1" thickBot="1">
      <c r="A21" s="908"/>
      <c r="B21" s="908"/>
      <c r="C21" s="908"/>
      <c r="D21" s="1140"/>
      <c r="E21" s="1138"/>
      <c r="F21" s="908"/>
      <c r="G21" s="908"/>
      <c r="H21" s="908"/>
      <c r="I21" s="908"/>
      <c r="J21" s="908"/>
      <c r="K21" s="908"/>
      <c r="L21" s="908"/>
      <c r="M21" s="938" t="s">
        <v>1397</v>
      </c>
      <c r="N21" s="939" t="s">
        <v>1398</v>
      </c>
      <c r="O21" s="908"/>
      <c r="P21" s="908"/>
      <c r="Q21" s="908"/>
      <c r="R21" s="908"/>
      <c r="S21" s="908"/>
      <c r="T21" s="908"/>
      <c r="U21" s="908"/>
      <c r="V21" s="908"/>
      <c r="W21" s="908"/>
      <c r="X21" s="908"/>
      <c r="Y21" s="908"/>
      <c r="Z21" s="908"/>
    </row>
    <row r="22" spans="1:26" ht="14.25" customHeight="1">
      <c r="A22" s="908"/>
      <c r="B22" s="908"/>
      <c r="C22" s="908"/>
      <c r="D22" s="1422"/>
      <c r="E22" s="1138"/>
      <c r="F22" s="908"/>
      <c r="G22" s="908"/>
      <c r="H22" s="908"/>
      <c r="I22" s="908"/>
      <c r="J22" s="908"/>
      <c r="K22" s="908"/>
      <c r="L22" s="908"/>
      <c r="M22" s="1444" t="s">
        <v>1400</v>
      </c>
      <c r="N22" s="929" t="s">
        <v>1401</v>
      </c>
      <c r="O22" s="908"/>
      <c r="P22" s="908"/>
      <c r="Q22" s="908"/>
      <c r="R22" s="908"/>
      <c r="S22" s="908"/>
      <c r="T22" s="908"/>
      <c r="U22" s="908"/>
      <c r="V22" s="908"/>
      <c r="W22" s="908"/>
      <c r="X22" s="908"/>
      <c r="Y22" s="908"/>
      <c r="Z22" s="908"/>
    </row>
    <row r="23" spans="1:26" ht="14.25" customHeight="1">
      <c r="A23" s="908"/>
      <c r="B23" s="908"/>
      <c r="C23" s="908"/>
      <c r="D23" s="1421"/>
      <c r="E23" s="1138"/>
      <c r="F23" s="908"/>
      <c r="G23" s="908"/>
      <c r="H23" s="908"/>
      <c r="I23" s="908"/>
      <c r="J23" s="908"/>
      <c r="K23" s="908"/>
      <c r="L23" s="908"/>
      <c r="M23" s="1438"/>
      <c r="N23" s="935" t="s">
        <v>1402</v>
      </c>
      <c r="O23" s="908"/>
      <c r="P23" s="908"/>
      <c r="Q23" s="908"/>
      <c r="R23" s="908"/>
      <c r="S23" s="908"/>
      <c r="T23" s="908"/>
      <c r="U23" s="908"/>
      <c r="V23" s="908"/>
      <c r="W23" s="908"/>
      <c r="X23" s="908"/>
      <c r="Y23" s="908"/>
      <c r="Z23" s="908"/>
    </row>
    <row r="24" spans="1:26" ht="14.25" customHeight="1">
      <c r="C24" s="908"/>
      <c r="D24" s="908"/>
      <c r="E24" s="908"/>
      <c r="F24" s="908"/>
      <c r="G24" s="908"/>
      <c r="H24" s="908"/>
      <c r="I24" s="908"/>
      <c r="J24" s="908"/>
      <c r="K24" s="908"/>
      <c r="L24" s="908"/>
      <c r="M24" s="1438"/>
      <c r="N24" s="935" t="s">
        <v>1403</v>
      </c>
      <c r="O24" s="908"/>
      <c r="P24" s="908"/>
      <c r="Q24" s="908"/>
      <c r="R24" s="908"/>
      <c r="S24" s="908"/>
      <c r="T24" s="908"/>
      <c r="U24" s="908"/>
      <c r="V24" s="908"/>
      <c r="W24" s="908"/>
      <c r="X24" s="908"/>
      <c r="Y24" s="908"/>
      <c r="Z24" s="908"/>
    </row>
    <row r="25" spans="1:26" ht="14.25" customHeight="1">
      <c r="A25" s="1441" t="s">
        <v>1667</v>
      </c>
      <c r="B25" s="1442"/>
      <c r="C25" s="908"/>
      <c r="D25" s="1428" t="s">
        <v>1666</v>
      </c>
      <c r="E25" s="1299"/>
      <c r="F25" s="908"/>
      <c r="G25" s="908"/>
      <c r="H25" s="908"/>
      <c r="I25" s="908"/>
      <c r="J25" s="908"/>
      <c r="K25" s="908"/>
      <c r="L25" s="908"/>
      <c r="M25" s="1354"/>
      <c r="N25" s="937" t="s">
        <v>1404</v>
      </c>
      <c r="O25" s="908"/>
      <c r="P25" s="908"/>
      <c r="Q25" s="908"/>
      <c r="R25" s="908"/>
      <c r="S25" s="908"/>
      <c r="T25" s="908"/>
      <c r="U25" s="908"/>
      <c r="V25" s="908"/>
      <c r="W25" s="908"/>
      <c r="X25" s="908"/>
      <c r="Y25" s="908"/>
      <c r="Z25" s="908"/>
    </row>
    <row r="26" spans="1:26" ht="14.25" customHeight="1">
      <c r="A26" s="1288" t="s">
        <v>37</v>
      </c>
      <c r="B26" s="1289" t="s">
        <v>1755</v>
      </c>
      <c r="C26" s="908"/>
      <c r="D26" s="927" t="s">
        <v>37</v>
      </c>
      <c r="E26" s="928" t="s">
        <v>1405</v>
      </c>
      <c r="F26" s="908"/>
      <c r="G26" s="908"/>
      <c r="H26" s="908"/>
      <c r="I26" s="908"/>
      <c r="J26" s="908"/>
      <c r="K26" s="908"/>
      <c r="L26" s="908"/>
      <c r="M26" s="908"/>
      <c r="N26" s="908"/>
      <c r="O26" s="908"/>
      <c r="P26" s="908"/>
      <c r="Q26" s="908"/>
      <c r="R26" s="908"/>
      <c r="S26" s="908"/>
      <c r="T26" s="908"/>
      <c r="U26" s="908"/>
      <c r="V26" s="908"/>
      <c r="W26" s="908"/>
      <c r="X26" s="908"/>
      <c r="Y26" s="908"/>
      <c r="Z26" s="908"/>
    </row>
    <row r="27" spans="1:26" ht="14.25" customHeight="1">
      <c r="A27" s="571" t="s">
        <v>614</v>
      </c>
      <c r="B27" s="770" t="s">
        <v>644</v>
      </c>
      <c r="C27" s="908"/>
      <c r="D27" s="1416" t="s">
        <v>1664</v>
      </c>
      <c r="E27" s="1141" t="s">
        <v>495</v>
      </c>
      <c r="F27" s="908"/>
      <c r="G27" s="908"/>
      <c r="H27" s="908"/>
      <c r="I27" s="908"/>
      <c r="J27" s="908"/>
      <c r="K27" s="908"/>
      <c r="L27" s="908"/>
      <c r="M27" s="908"/>
      <c r="N27" s="908"/>
      <c r="O27" s="908"/>
      <c r="P27" s="908"/>
      <c r="Q27" s="908"/>
      <c r="R27" s="908"/>
      <c r="S27" s="908"/>
      <c r="T27" s="908"/>
      <c r="U27" s="908"/>
      <c r="V27" s="908"/>
      <c r="W27" s="908"/>
      <c r="X27" s="908"/>
      <c r="Y27" s="908"/>
      <c r="Z27" s="908"/>
    </row>
    <row r="28" spans="1:26" ht="14.25" customHeight="1">
      <c r="A28" s="571" t="s">
        <v>1406</v>
      </c>
      <c r="B28" s="770" t="s">
        <v>628</v>
      </c>
      <c r="C28" s="908"/>
      <c r="D28" s="1416"/>
      <c r="E28" s="1141" t="s">
        <v>697</v>
      </c>
      <c r="F28" s="908"/>
      <c r="G28" s="908"/>
      <c r="H28" s="908"/>
      <c r="I28" s="908"/>
      <c r="J28" s="908"/>
      <c r="K28" s="908"/>
      <c r="L28" s="908"/>
      <c r="M28" s="908"/>
      <c r="N28" s="908"/>
      <c r="O28" s="908"/>
      <c r="P28" s="908"/>
      <c r="Q28" s="908"/>
      <c r="R28" s="908"/>
      <c r="S28" s="908"/>
      <c r="T28" s="908"/>
      <c r="U28" s="908"/>
      <c r="V28" s="908"/>
      <c r="W28" s="908"/>
      <c r="X28" s="908"/>
      <c r="Y28" s="908"/>
      <c r="Z28" s="908"/>
    </row>
    <row r="29" spans="1:26" ht="14.25" customHeight="1">
      <c r="A29" s="1439" t="s">
        <v>1407</v>
      </c>
      <c r="B29" s="770" t="s">
        <v>621</v>
      </c>
      <c r="C29" s="908"/>
      <c r="D29" s="1416" t="s">
        <v>1756</v>
      </c>
      <c r="E29" s="1141" t="s">
        <v>572</v>
      </c>
      <c r="F29" s="908"/>
      <c r="G29" s="908"/>
      <c r="H29" s="908"/>
      <c r="I29" s="908"/>
      <c r="J29" s="908"/>
      <c r="K29" s="908"/>
      <c r="L29" s="908"/>
      <c r="M29" s="908"/>
      <c r="N29" s="908"/>
      <c r="O29" s="908"/>
      <c r="P29" s="908"/>
      <c r="Q29" s="908"/>
      <c r="R29" s="908"/>
      <c r="S29" s="908"/>
      <c r="T29" s="908"/>
      <c r="U29" s="908"/>
      <c r="V29" s="908"/>
      <c r="W29" s="908"/>
      <c r="X29" s="908"/>
      <c r="Y29" s="908"/>
      <c r="Z29" s="908"/>
    </row>
    <row r="30" spans="1:26" ht="14.25" customHeight="1">
      <c r="A30" s="1312"/>
      <c r="B30" s="948" t="s">
        <v>658</v>
      </c>
      <c r="C30" s="908"/>
      <c r="D30" s="1416"/>
      <c r="E30" s="1141" t="s">
        <v>534</v>
      </c>
      <c r="F30" s="908"/>
      <c r="G30" s="908"/>
      <c r="H30" s="908"/>
      <c r="I30" s="908"/>
      <c r="J30" s="908"/>
      <c r="K30" s="908"/>
      <c r="L30" s="908"/>
      <c r="M30" s="908"/>
      <c r="N30" s="908"/>
      <c r="O30" s="908"/>
      <c r="P30" s="908"/>
      <c r="Q30" s="908"/>
      <c r="R30" s="908"/>
      <c r="S30" s="908"/>
      <c r="T30" s="908"/>
      <c r="U30" s="908"/>
      <c r="V30" s="908"/>
      <c r="W30" s="908"/>
      <c r="X30" s="908"/>
      <c r="Y30" s="908"/>
      <c r="Z30" s="908"/>
    </row>
    <row r="31" spans="1:26" ht="15.75" customHeight="1">
      <c r="A31" s="1312"/>
      <c r="B31" s="948" t="s">
        <v>682</v>
      </c>
      <c r="C31" s="908"/>
      <c r="D31" s="1420"/>
      <c r="E31" s="1138"/>
      <c r="F31" s="908"/>
      <c r="G31" s="908"/>
      <c r="H31" s="908"/>
      <c r="I31" s="908"/>
      <c r="J31" s="908"/>
      <c r="K31" s="908"/>
      <c r="L31" s="908"/>
      <c r="M31" s="908"/>
      <c r="N31" s="908"/>
      <c r="O31" s="908"/>
      <c r="P31" s="908"/>
      <c r="Q31" s="908"/>
      <c r="R31" s="908"/>
      <c r="S31" s="908"/>
      <c r="T31" s="908"/>
      <c r="U31" s="908"/>
      <c r="V31" s="908"/>
      <c r="W31" s="908"/>
      <c r="X31" s="908"/>
      <c r="Y31" s="908"/>
      <c r="Z31" s="908"/>
    </row>
    <row r="32" spans="1:26" ht="14.25" customHeight="1">
      <c r="A32" s="1293"/>
      <c r="B32" s="948" t="s">
        <v>692</v>
      </c>
      <c r="C32" s="908"/>
      <c r="D32" s="1423"/>
      <c r="E32" s="1138"/>
      <c r="F32" s="908"/>
      <c r="G32" s="908"/>
      <c r="H32" s="908"/>
      <c r="I32" s="908"/>
      <c r="J32" s="908"/>
      <c r="K32" s="908"/>
      <c r="L32" s="908"/>
      <c r="M32" s="908"/>
      <c r="N32" s="908"/>
      <c r="O32" s="908"/>
      <c r="P32" s="908"/>
      <c r="Q32" s="908"/>
      <c r="R32" s="908"/>
      <c r="S32" s="908"/>
      <c r="T32" s="908"/>
      <c r="U32" s="908"/>
      <c r="V32" s="908"/>
      <c r="W32" s="908"/>
      <c r="X32" s="908"/>
      <c r="Y32" s="908"/>
      <c r="Z32" s="908"/>
    </row>
    <row r="33" spans="1:26" ht="14.25" customHeight="1">
      <c r="A33" s="1424" t="s">
        <v>1408</v>
      </c>
      <c r="B33" s="948" t="s">
        <v>553</v>
      </c>
      <c r="C33" s="908"/>
      <c r="D33" s="1423"/>
      <c r="E33" s="1138"/>
      <c r="F33" s="908"/>
      <c r="G33" s="908"/>
      <c r="H33" s="908"/>
      <c r="I33" s="908"/>
      <c r="J33" s="908"/>
      <c r="K33" s="908"/>
      <c r="L33" s="908"/>
      <c r="M33" s="908"/>
      <c r="N33" s="908"/>
      <c r="O33" s="908"/>
      <c r="P33" s="908"/>
      <c r="Q33" s="908"/>
      <c r="R33" s="908"/>
      <c r="S33" s="908"/>
      <c r="T33" s="908"/>
      <c r="U33" s="908"/>
      <c r="V33" s="908"/>
      <c r="W33" s="908"/>
      <c r="X33" s="908"/>
      <c r="Y33" s="908"/>
      <c r="Z33" s="908"/>
    </row>
    <row r="34" spans="1:26" ht="14.25" customHeight="1">
      <c r="A34" s="1425"/>
      <c r="B34" s="1148" t="s">
        <v>566</v>
      </c>
      <c r="C34" s="908"/>
      <c r="D34" s="1423"/>
      <c r="E34" s="1138"/>
      <c r="F34" s="908"/>
      <c r="G34" s="908"/>
      <c r="H34" s="908"/>
      <c r="I34" s="908"/>
      <c r="J34" s="908"/>
      <c r="K34" s="908"/>
      <c r="L34" s="908"/>
      <c r="M34" s="908"/>
      <c r="N34" s="908"/>
      <c r="O34" s="908"/>
      <c r="P34" s="908"/>
      <c r="Q34" s="908"/>
      <c r="R34" s="908"/>
      <c r="S34" s="908"/>
      <c r="T34" s="908"/>
      <c r="U34" s="908"/>
      <c r="V34" s="908"/>
      <c r="W34" s="908"/>
      <c r="X34" s="908"/>
      <c r="Y34" s="908"/>
      <c r="Z34" s="908"/>
    </row>
    <row r="35" spans="1:26" ht="14.25" customHeight="1">
      <c r="A35" s="1429" t="s">
        <v>1756</v>
      </c>
      <c r="B35" s="1149" t="s">
        <v>442</v>
      </c>
      <c r="C35" s="908"/>
      <c r="D35" s="1423"/>
      <c r="E35" s="1138"/>
      <c r="F35" s="908"/>
      <c r="G35" s="908"/>
      <c r="H35" s="908"/>
      <c r="I35" s="908"/>
      <c r="J35" s="908"/>
      <c r="K35" s="908"/>
      <c r="L35" s="908"/>
      <c r="M35" s="908"/>
      <c r="N35" s="908"/>
      <c r="O35" s="908"/>
      <c r="P35" s="908"/>
      <c r="Q35" s="908"/>
      <c r="R35" s="908"/>
      <c r="S35" s="908"/>
      <c r="T35" s="908"/>
      <c r="U35" s="908"/>
      <c r="V35" s="908"/>
      <c r="W35" s="908"/>
      <c r="X35" s="908"/>
      <c r="Y35" s="908"/>
      <c r="Z35" s="908"/>
    </row>
    <row r="36" spans="1:26" ht="14.25" customHeight="1">
      <c r="A36" s="1429"/>
      <c r="B36" s="1141" t="s">
        <v>460</v>
      </c>
      <c r="C36" s="908"/>
      <c r="D36" s="1423"/>
      <c r="E36" s="1138"/>
      <c r="F36" s="908"/>
      <c r="G36" s="908"/>
      <c r="H36" s="908"/>
      <c r="I36" s="908"/>
      <c r="J36" s="908"/>
      <c r="K36" s="908"/>
      <c r="L36" s="908"/>
      <c r="M36" s="908"/>
      <c r="N36" s="908"/>
      <c r="O36" s="908"/>
      <c r="P36" s="908"/>
      <c r="Q36" s="908"/>
      <c r="R36" s="908"/>
      <c r="S36" s="908"/>
      <c r="T36" s="908"/>
      <c r="U36" s="908"/>
      <c r="V36" s="908"/>
      <c r="W36" s="908"/>
      <c r="X36" s="908"/>
      <c r="Y36" s="908"/>
      <c r="Z36" s="908"/>
    </row>
    <row r="37" spans="1:26" ht="14.25" customHeight="1">
      <c r="A37" s="1429" t="s">
        <v>1665</v>
      </c>
      <c r="B37" s="1145" t="s">
        <v>421</v>
      </c>
      <c r="C37" s="908"/>
      <c r="D37" s="908"/>
      <c r="E37" s="908"/>
      <c r="F37" s="908"/>
      <c r="G37" s="908"/>
      <c r="H37" s="908"/>
      <c r="I37" s="908"/>
      <c r="J37" s="908"/>
      <c r="K37" s="908"/>
      <c r="L37" s="908"/>
      <c r="M37" s="908"/>
      <c r="N37" s="908"/>
      <c r="O37" s="908"/>
      <c r="P37" s="908"/>
      <c r="Q37" s="908"/>
      <c r="R37" s="908"/>
      <c r="S37" s="908"/>
      <c r="T37" s="908"/>
      <c r="U37" s="908"/>
      <c r="V37" s="908"/>
      <c r="W37" s="908"/>
      <c r="X37" s="908"/>
      <c r="Y37" s="908"/>
      <c r="Z37" s="908"/>
    </row>
    <row r="38" spans="1:26" ht="14.25" customHeight="1">
      <c r="A38" s="1429"/>
      <c r="B38" s="1145" t="s">
        <v>595</v>
      </c>
      <c r="C38" s="908"/>
      <c r="D38" s="908"/>
      <c r="E38" s="908"/>
      <c r="F38" s="908"/>
      <c r="G38" s="908"/>
      <c r="H38" s="908"/>
      <c r="I38" s="908"/>
      <c r="J38" s="908"/>
      <c r="K38" s="908"/>
      <c r="L38" s="908"/>
      <c r="M38" s="908"/>
      <c r="N38" s="908"/>
      <c r="O38" s="908"/>
      <c r="P38" s="908"/>
      <c r="Q38" s="908"/>
      <c r="R38" s="908"/>
      <c r="S38" s="908"/>
      <c r="T38" s="908"/>
      <c r="U38" s="908"/>
      <c r="V38" s="908"/>
      <c r="W38" s="908"/>
      <c r="X38" s="908"/>
      <c r="Y38" s="908"/>
      <c r="Z38" s="908"/>
    </row>
    <row r="39" spans="1:26" ht="14.25" customHeight="1">
      <c r="A39" s="1429"/>
      <c r="B39" s="1145" t="s">
        <v>512</v>
      </c>
      <c r="C39" s="908"/>
      <c r="D39" s="908"/>
      <c r="E39" s="908"/>
      <c r="F39" s="908"/>
      <c r="G39" s="908"/>
      <c r="H39" s="908"/>
      <c r="I39" s="908"/>
      <c r="J39" s="908"/>
      <c r="K39" s="908"/>
      <c r="L39" s="908"/>
      <c r="M39" s="908"/>
      <c r="N39" s="908"/>
      <c r="O39" s="908"/>
      <c r="P39" s="908"/>
      <c r="Q39" s="908"/>
      <c r="R39" s="908"/>
      <c r="S39" s="908"/>
      <c r="T39" s="908"/>
      <c r="U39" s="908"/>
      <c r="V39" s="908"/>
      <c r="W39" s="908"/>
      <c r="X39" s="908"/>
      <c r="Y39" s="908"/>
      <c r="Z39" s="908"/>
    </row>
    <row r="40" spans="1:26" ht="14.25" customHeight="1">
      <c r="A40" s="1429"/>
      <c r="B40" s="1145" t="s">
        <v>524</v>
      </c>
      <c r="C40" s="908"/>
      <c r="D40" s="908"/>
      <c r="E40" s="908"/>
      <c r="F40" s="908"/>
      <c r="G40" s="908"/>
      <c r="H40" s="908"/>
      <c r="I40" s="908"/>
      <c r="J40" s="908"/>
      <c r="K40" s="908"/>
      <c r="L40" s="908"/>
      <c r="M40" s="908"/>
      <c r="N40" s="908"/>
      <c r="O40" s="908"/>
      <c r="P40" s="908"/>
      <c r="Q40" s="908"/>
      <c r="R40" s="908"/>
      <c r="S40" s="908"/>
      <c r="T40" s="908"/>
      <c r="U40" s="908"/>
      <c r="V40" s="908"/>
      <c r="W40" s="908"/>
      <c r="X40" s="908"/>
      <c r="Y40" s="908"/>
      <c r="Z40" s="908"/>
    </row>
    <row r="41" spans="1:26" ht="14.25" customHeight="1">
      <c r="A41" s="1429"/>
      <c r="B41" s="1151" t="s">
        <v>475</v>
      </c>
      <c r="C41" s="908"/>
      <c r="D41" s="908"/>
      <c r="E41" s="908"/>
      <c r="F41" s="908"/>
      <c r="G41" s="908"/>
      <c r="H41" s="908"/>
      <c r="I41" s="908"/>
      <c r="J41" s="908"/>
      <c r="K41" s="908"/>
      <c r="L41" s="908"/>
      <c r="M41" s="908"/>
      <c r="N41" s="908"/>
      <c r="O41" s="908"/>
      <c r="P41" s="908"/>
      <c r="Q41" s="908"/>
      <c r="R41" s="908"/>
      <c r="S41" s="908"/>
      <c r="T41" s="908"/>
      <c r="U41" s="908"/>
      <c r="V41" s="908"/>
      <c r="W41" s="908"/>
      <c r="X41" s="908"/>
      <c r="Y41" s="908"/>
      <c r="Z41" s="908"/>
    </row>
    <row r="42" spans="1:26" ht="14.25" customHeight="1">
      <c r="A42" s="1429" t="s">
        <v>1409</v>
      </c>
      <c r="B42" s="1151" t="s">
        <v>609</v>
      </c>
      <c r="C42" s="908"/>
      <c r="D42" s="908"/>
      <c r="E42" s="908"/>
      <c r="F42" s="908"/>
      <c r="G42" s="908"/>
      <c r="H42" s="908"/>
      <c r="I42" s="908"/>
      <c r="J42" s="908"/>
      <c r="K42" s="908"/>
      <c r="L42" s="908"/>
      <c r="M42" s="908"/>
      <c r="N42" s="908"/>
      <c r="O42" s="908"/>
      <c r="P42" s="908"/>
      <c r="Q42" s="908"/>
      <c r="R42" s="908"/>
      <c r="S42" s="908"/>
      <c r="T42" s="908"/>
      <c r="U42" s="908"/>
      <c r="V42" s="908"/>
      <c r="W42" s="908"/>
      <c r="X42" s="908"/>
      <c r="Y42" s="908"/>
      <c r="Z42" s="908"/>
    </row>
    <row r="43" spans="1:26" ht="14.25" customHeight="1">
      <c r="A43" s="1429"/>
      <c r="B43" s="1151" t="s">
        <v>670</v>
      </c>
      <c r="C43" s="908"/>
      <c r="D43" s="908"/>
      <c r="E43" s="908"/>
      <c r="F43" s="908"/>
      <c r="G43" s="908"/>
      <c r="H43" s="908"/>
      <c r="I43" s="908"/>
      <c r="J43" s="908"/>
      <c r="K43" s="908"/>
      <c r="L43" s="908"/>
      <c r="M43" s="908"/>
      <c r="N43" s="908"/>
      <c r="O43" s="908"/>
      <c r="P43" s="908"/>
      <c r="Q43" s="908"/>
      <c r="R43" s="908"/>
      <c r="S43" s="908"/>
      <c r="T43" s="908"/>
      <c r="U43" s="908"/>
      <c r="V43" s="908"/>
      <c r="W43" s="908"/>
      <c r="X43" s="908"/>
      <c r="Y43" s="908"/>
      <c r="Z43" s="908"/>
    </row>
    <row r="44" spans="1:26" ht="14.25" customHeight="1" thickBot="1">
      <c r="A44" s="908"/>
      <c r="B44" s="908"/>
      <c r="C44" s="908"/>
      <c r="D44" s="908"/>
      <c r="E44" s="908"/>
      <c r="F44" s="908"/>
      <c r="G44" s="908"/>
      <c r="H44" s="908"/>
      <c r="I44" s="908"/>
      <c r="J44" s="908"/>
      <c r="K44" s="908"/>
      <c r="L44" s="908"/>
      <c r="M44" s="908"/>
      <c r="N44" s="908"/>
      <c r="O44" s="908"/>
      <c r="P44" s="908"/>
      <c r="Q44" s="908"/>
      <c r="R44" s="908"/>
      <c r="S44" s="908"/>
      <c r="T44" s="908"/>
      <c r="U44" s="908"/>
      <c r="V44" s="908"/>
      <c r="W44" s="908"/>
      <c r="X44" s="908"/>
      <c r="Y44" s="908"/>
      <c r="Z44" s="908"/>
    </row>
    <row r="45" spans="1:26" ht="14.25" customHeight="1" thickBot="1">
      <c r="A45" s="1418" t="s">
        <v>1667</v>
      </c>
      <c r="B45" s="1419"/>
      <c r="C45" s="908"/>
      <c r="D45" s="908"/>
      <c r="E45" s="908"/>
      <c r="F45" s="908"/>
      <c r="G45" s="908"/>
      <c r="H45" s="908"/>
      <c r="I45" s="908"/>
      <c r="J45" s="908"/>
      <c r="K45" s="908"/>
      <c r="L45" s="908"/>
      <c r="M45" s="908"/>
      <c r="N45" s="908"/>
      <c r="O45" s="908"/>
      <c r="P45" s="908"/>
      <c r="Q45" s="908"/>
      <c r="R45" s="908"/>
      <c r="S45" s="908"/>
      <c r="T45" s="908"/>
      <c r="U45" s="908"/>
      <c r="V45" s="908"/>
      <c r="W45" s="908"/>
      <c r="X45" s="908"/>
      <c r="Y45" s="908"/>
      <c r="Z45" s="908"/>
    </row>
    <row r="46" spans="1:26" ht="14.25" customHeight="1">
      <c r="A46" s="925" t="s">
        <v>37</v>
      </c>
      <c r="B46" s="926" t="s">
        <v>1355</v>
      </c>
      <c r="C46" s="908"/>
      <c r="D46" s="908"/>
      <c r="E46" s="908"/>
      <c r="F46" s="908"/>
      <c r="G46" s="908"/>
      <c r="H46" s="908"/>
      <c r="I46" s="908"/>
      <c r="J46" s="908"/>
      <c r="K46" s="908"/>
      <c r="L46" s="908"/>
      <c r="M46" s="908"/>
      <c r="N46" s="908"/>
      <c r="O46" s="908"/>
      <c r="P46" s="908"/>
      <c r="Q46" s="908"/>
      <c r="R46" s="908"/>
      <c r="S46" s="908"/>
      <c r="T46" s="908"/>
      <c r="U46" s="908"/>
      <c r="V46" s="908"/>
      <c r="W46" s="908"/>
      <c r="X46" s="908"/>
      <c r="Y46" s="908"/>
      <c r="Z46" s="908"/>
    </row>
    <row r="47" spans="1:26" ht="14.25" customHeight="1">
      <c r="A47" s="1417" t="s">
        <v>1756</v>
      </c>
      <c r="B47" s="1132" t="s">
        <v>481</v>
      </c>
      <c r="C47" s="908"/>
      <c r="D47" s="908"/>
      <c r="E47" s="908"/>
      <c r="F47" s="908"/>
      <c r="G47" s="908"/>
      <c r="H47" s="908"/>
      <c r="I47" s="908"/>
      <c r="J47" s="908"/>
      <c r="K47" s="908"/>
      <c r="L47" s="908"/>
      <c r="M47" s="908"/>
      <c r="N47" s="908"/>
      <c r="O47" s="908"/>
      <c r="P47" s="908"/>
      <c r="Q47" s="908"/>
      <c r="R47" s="908"/>
      <c r="S47" s="908"/>
      <c r="T47" s="908"/>
      <c r="U47" s="908"/>
      <c r="V47" s="908"/>
      <c r="W47" s="908"/>
      <c r="X47" s="908"/>
      <c r="Y47" s="908"/>
      <c r="Z47" s="908"/>
    </row>
    <row r="48" spans="1:26" ht="14.25" customHeight="1">
      <c r="A48" s="1417"/>
      <c r="B48" s="1132" t="s">
        <v>585</v>
      </c>
      <c r="C48" s="908"/>
      <c r="D48" s="908"/>
      <c r="E48" s="908"/>
      <c r="F48" s="908"/>
      <c r="G48" s="908"/>
      <c r="H48" s="908"/>
      <c r="I48" s="908"/>
      <c r="J48" s="908"/>
      <c r="K48" s="908"/>
      <c r="L48" s="908"/>
      <c r="M48" s="908"/>
      <c r="N48" s="908"/>
      <c r="O48" s="908"/>
      <c r="P48" s="908"/>
      <c r="Q48" s="908"/>
      <c r="R48" s="908"/>
      <c r="S48" s="908"/>
      <c r="T48" s="908"/>
      <c r="U48" s="908"/>
      <c r="V48" s="908"/>
      <c r="W48" s="908"/>
      <c r="X48" s="908"/>
      <c r="Y48" s="908"/>
      <c r="Z48" s="908"/>
    </row>
    <row r="49" spans="1:26" ht="14.25" customHeight="1" thickBot="1">
      <c r="A49" s="908"/>
      <c r="B49" s="908"/>
      <c r="C49" s="908"/>
      <c r="D49" s="908"/>
      <c r="E49" s="908"/>
      <c r="F49" s="908"/>
      <c r="G49" s="908"/>
      <c r="H49" s="908"/>
      <c r="I49" s="908"/>
      <c r="J49" s="908"/>
      <c r="K49" s="908"/>
      <c r="L49" s="908"/>
      <c r="M49" s="908"/>
      <c r="N49" s="908"/>
      <c r="O49" s="908"/>
      <c r="P49" s="908"/>
      <c r="Q49" s="908"/>
      <c r="R49" s="908"/>
      <c r="S49" s="908"/>
      <c r="T49" s="908"/>
      <c r="U49" s="908"/>
      <c r="V49" s="908"/>
      <c r="W49" s="908"/>
      <c r="X49" s="908"/>
      <c r="Y49" s="908"/>
      <c r="Z49" s="908"/>
    </row>
    <row r="50" spans="1:26" ht="14.25" customHeight="1" thickBot="1">
      <c r="A50" s="1426" t="s">
        <v>1668</v>
      </c>
      <c r="B50" s="1427"/>
      <c r="C50" s="908"/>
      <c r="D50" s="1428" t="s">
        <v>1669</v>
      </c>
      <c r="E50" s="1299"/>
      <c r="F50" s="908"/>
      <c r="G50" s="908"/>
      <c r="H50" s="908"/>
      <c r="I50" s="908"/>
      <c r="J50" s="908"/>
      <c r="K50" s="908"/>
      <c r="L50" s="908"/>
      <c r="M50" s="908"/>
      <c r="N50" s="908"/>
      <c r="O50" s="908"/>
      <c r="P50" s="908"/>
      <c r="Q50" s="908"/>
      <c r="R50" s="908"/>
      <c r="S50" s="908"/>
      <c r="T50" s="908"/>
      <c r="U50" s="908"/>
      <c r="V50" s="908"/>
      <c r="W50" s="908"/>
      <c r="X50" s="908"/>
      <c r="Y50" s="908"/>
      <c r="Z50" s="908"/>
    </row>
    <row r="51" spans="1:26" ht="14.25" customHeight="1">
      <c r="A51" s="1286" t="s">
        <v>37</v>
      </c>
      <c r="B51" s="1287" t="s">
        <v>1754</v>
      </c>
      <c r="C51" s="908"/>
      <c r="D51" s="927" t="s">
        <v>37</v>
      </c>
      <c r="E51" s="928" t="s">
        <v>1405</v>
      </c>
      <c r="F51" s="908"/>
      <c r="G51" s="908"/>
      <c r="H51" s="908"/>
      <c r="I51" s="908"/>
      <c r="J51" s="908"/>
      <c r="K51" s="908"/>
      <c r="L51" s="908"/>
      <c r="M51" s="908"/>
      <c r="N51" s="908"/>
      <c r="O51" s="908"/>
      <c r="P51" s="908"/>
      <c r="Q51" s="908"/>
      <c r="R51" s="908"/>
      <c r="S51" s="908"/>
      <c r="T51" s="908"/>
      <c r="U51" s="908"/>
      <c r="V51" s="908"/>
      <c r="W51" s="908"/>
      <c r="X51" s="908"/>
      <c r="Y51" s="908"/>
      <c r="Z51" s="908"/>
    </row>
    <row r="52" spans="1:26" ht="14.25" customHeight="1">
      <c r="A52" s="1435" t="s">
        <v>1673</v>
      </c>
      <c r="B52" s="770" t="s">
        <v>760</v>
      </c>
      <c r="C52" s="908"/>
      <c r="D52" s="1417" t="s">
        <v>1670</v>
      </c>
      <c r="E52" s="1132" t="s">
        <v>798</v>
      </c>
      <c r="F52" s="908"/>
      <c r="G52" s="908"/>
      <c r="H52" s="908"/>
      <c r="I52" s="908"/>
      <c r="J52" s="908"/>
      <c r="K52" s="908"/>
      <c r="L52" s="908"/>
      <c r="M52" s="908"/>
      <c r="N52" s="908"/>
      <c r="O52" s="908"/>
      <c r="P52" s="908"/>
      <c r="Q52" s="908"/>
      <c r="R52" s="908"/>
      <c r="S52" s="908"/>
      <c r="T52" s="908"/>
      <c r="U52" s="908"/>
      <c r="V52" s="908"/>
      <c r="W52" s="908"/>
      <c r="X52" s="908"/>
      <c r="Y52" s="908"/>
      <c r="Z52" s="908"/>
    </row>
    <row r="53" spans="1:26" ht="14.25" customHeight="1">
      <c r="A53" s="1440"/>
      <c r="B53" s="770" t="s">
        <v>724</v>
      </c>
      <c r="C53" s="908"/>
      <c r="D53" s="1417"/>
      <c r="E53" s="1132" t="s">
        <v>810</v>
      </c>
      <c r="F53" s="908"/>
      <c r="G53" s="908"/>
      <c r="H53" s="908"/>
      <c r="I53" s="908"/>
      <c r="J53" s="908"/>
      <c r="K53" s="908"/>
      <c r="L53" s="908"/>
      <c r="M53" s="908"/>
      <c r="N53" s="908"/>
      <c r="O53" s="908"/>
      <c r="P53" s="908"/>
      <c r="Q53" s="908"/>
      <c r="R53" s="908"/>
      <c r="S53" s="908"/>
      <c r="T53" s="908"/>
      <c r="U53" s="908"/>
      <c r="V53" s="908"/>
      <c r="W53" s="908"/>
      <c r="X53" s="908"/>
      <c r="Y53" s="908"/>
      <c r="Z53" s="908"/>
    </row>
    <row r="54" spans="1:26" ht="25" customHeight="1">
      <c r="A54" s="1440"/>
      <c r="B54" s="770" t="s">
        <v>740</v>
      </c>
      <c r="C54" s="908"/>
      <c r="D54" s="1417"/>
      <c r="E54" s="1156" t="s">
        <v>822</v>
      </c>
      <c r="F54" s="908"/>
      <c r="G54" s="908"/>
      <c r="H54" s="908"/>
      <c r="I54" s="908"/>
      <c r="J54" s="908"/>
      <c r="K54" s="908"/>
      <c r="L54" s="908"/>
      <c r="M54" s="908"/>
      <c r="N54" s="908"/>
      <c r="O54" s="908"/>
      <c r="P54" s="908"/>
      <c r="Q54" s="908"/>
      <c r="R54" s="908"/>
      <c r="S54" s="908"/>
      <c r="T54" s="908"/>
      <c r="U54" s="908"/>
      <c r="V54" s="908"/>
      <c r="W54" s="908"/>
      <c r="X54" s="908"/>
      <c r="Y54" s="908"/>
      <c r="Z54" s="908"/>
    </row>
    <row r="55" spans="1:26" ht="14.25" customHeight="1">
      <c r="A55" s="1440"/>
      <c r="B55" s="770" t="s">
        <v>751</v>
      </c>
      <c r="C55" s="908"/>
      <c r="D55" s="1432"/>
      <c r="E55" s="1136" t="s">
        <v>1145</v>
      </c>
      <c r="F55" s="908"/>
      <c r="G55" s="908"/>
      <c r="H55" s="908"/>
      <c r="I55" s="908"/>
      <c r="J55" s="908"/>
      <c r="K55" s="908"/>
      <c r="L55" s="908"/>
      <c r="M55" s="908"/>
      <c r="N55" s="908"/>
      <c r="O55" s="908"/>
      <c r="P55" s="908"/>
      <c r="Q55" s="908"/>
      <c r="R55" s="908"/>
      <c r="S55" s="908"/>
      <c r="T55" s="908"/>
      <c r="U55" s="908"/>
      <c r="V55" s="908"/>
      <c r="W55" s="908"/>
      <c r="X55" s="908"/>
      <c r="Y55" s="908"/>
      <c r="Z55" s="908"/>
    </row>
    <row r="56" spans="1:26" ht="14.25" customHeight="1">
      <c r="A56" s="1440"/>
      <c r="B56" s="770" t="s">
        <v>1178</v>
      </c>
      <c r="C56" s="908"/>
      <c r="D56" s="1429" t="s">
        <v>1672</v>
      </c>
      <c r="E56" s="1141" t="s">
        <v>1068</v>
      </c>
      <c r="F56" s="908"/>
      <c r="G56" s="908"/>
      <c r="H56" s="908"/>
      <c r="I56" s="908"/>
      <c r="J56" s="908"/>
      <c r="K56" s="908"/>
      <c r="L56" s="908"/>
      <c r="M56" s="908"/>
      <c r="N56" s="908"/>
      <c r="O56" s="908"/>
      <c r="P56" s="908"/>
      <c r="Q56" s="908"/>
      <c r="R56" s="908"/>
      <c r="S56" s="908"/>
      <c r="T56" s="908"/>
      <c r="U56" s="908"/>
      <c r="V56" s="908"/>
      <c r="W56" s="908"/>
      <c r="X56" s="908"/>
      <c r="Y56" s="908"/>
      <c r="Z56" s="908"/>
    </row>
    <row r="57" spans="1:26" ht="12" customHeight="1">
      <c r="A57" s="1293"/>
      <c r="B57" s="770" t="s">
        <v>768</v>
      </c>
      <c r="C57" s="908"/>
      <c r="D57" s="1429"/>
      <c r="E57" s="1141" t="s">
        <v>1094</v>
      </c>
      <c r="F57" s="908"/>
      <c r="G57" s="908"/>
      <c r="H57" s="908"/>
      <c r="I57" s="908"/>
      <c r="J57" s="908"/>
      <c r="K57" s="908"/>
      <c r="L57" s="908"/>
      <c r="M57" s="908"/>
      <c r="N57" s="908"/>
      <c r="O57" s="908"/>
      <c r="P57" s="908"/>
      <c r="Q57" s="908"/>
      <c r="R57" s="908"/>
      <c r="S57" s="908"/>
      <c r="T57" s="908"/>
      <c r="U57" s="908"/>
      <c r="V57" s="908"/>
      <c r="W57" s="908"/>
      <c r="X57" s="908"/>
      <c r="Y57" s="908"/>
      <c r="Z57" s="908"/>
    </row>
    <row r="58" spans="1:26" ht="16.5" customHeight="1">
      <c r="A58" s="1424" t="s">
        <v>1671</v>
      </c>
      <c r="B58" s="770" t="s">
        <v>893</v>
      </c>
      <c r="C58" s="908"/>
      <c r="D58" s="1429"/>
      <c r="E58" s="1141" t="s">
        <v>1190</v>
      </c>
      <c r="F58" s="908"/>
      <c r="G58" s="908"/>
      <c r="H58" s="908"/>
      <c r="I58" s="908"/>
      <c r="J58" s="908"/>
      <c r="K58" s="908"/>
      <c r="L58" s="908"/>
      <c r="M58" s="908"/>
      <c r="N58" s="908"/>
      <c r="O58" s="908"/>
      <c r="P58" s="908"/>
      <c r="Q58" s="908"/>
      <c r="R58" s="908"/>
      <c r="S58" s="908"/>
      <c r="T58" s="908"/>
      <c r="U58" s="908"/>
      <c r="V58" s="908"/>
      <c r="W58" s="908"/>
      <c r="X58" s="908"/>
      <c r="Y58" s="908"/>
      <c r="Z58" s="908"/>
    </row>
    <row r="59" spans="1:26" ht="14.25" customHeight="1">
      <c r="A59" s="1312"/>
      <c r="B59" s="770" t="s">
        <v>915</v>
      </c>
      <c r="C59" s="908"/>
      <c r="D59" s="1429"/>
      <c r="E59" s="1141" t="s">
        <v>1252</v>
      </c>
      <c r="F59" s="908"/>
      <c r="G59" s="908"/>
      <c r="H59" s="908"/>
      <c r="I59" s="908"/>
      <c r="J59" s="908"/>
      <c r="K59" s="908"/>
      <c r="L59" s="908"/>
      <c r="M59" s="908"/>
      <c r="N59" s="908"/>
      <c r="O59" s="908"/>
      <c r="P59" s="908"/>
      <c r="Q59" s="908"/>
      <c r="R59" s="908"/>
      <c r="S59" s="908"/>
      <c r="T59" s="908"/>
      <c r="U59" s="908"/>
      <c r="V59" s="908"/>
      <c r="W59" s="908"/>
      <c r="X59" s="908"/>
      <c r="Y59" s="908"/>
      <c r="Z59" s="908"/>
    </row>
    <row r="60" spans="1:26" ht="14.25" customHeight="1">
      <c r="A60" s="1312"/>
      <c r="B60" s="770" t="s">
        <v>1157</v>
      </c>
      <c r="C60" s="908"/>
      <c r="D60" s="1433" t="s">
        <v>1714</v>
      </c>
      <c r="E60" s="1155" t="s">
        <v>947</v>
      </c>
      <c r="F60" s="908"/>
      <c r="G60" s="908"/>
      <c r="H60" s="908"/>
      <c r="I60" s="908"/>
      <c r="J60" s="908"/>
      <c r="K60" s="908"/>
      <c r="L60" s="908"/>
      <c r="M60" s="908"/>
      <c r="N60" s="908"/>
      <c r="O60" s="908"/>
      <c r="P60" s="908"/>
      <c r="Q60" s="908"/>
      <c r="R60" s="908"/>
      <c r="S60" s="908"/>
      <c r="T60" s="908"/>
      <c r="U60" s="908"/>
      <c r="V60" s="908"/>
      <c r="W60" s="908"/>
      <c r="X60" s="908"/>
      <c r="Y60" s="908"/>
      <c r="Z60" s="908"/>
    </row>
    <row r="61" spans="1:26" ht="14.25" customHeight="1">
      <c r="A61" s="1425"/>
      <c r="B61" s="770" t="s">
        <v>1200</v>
      </c>
      <c r="C61" s="908"/>
      <c r="D61" s="1434"/>
      <c r="E61" s="1152" t="s">
        <v>967</v>
      </c>
      <c r="F61" s="908"/>
      <c r="G61" s="908"/>
      <c r="H61" s="908"/>
      <c r="I61" s="908"/>
      <c r="J61" s="908"/>
      <c r="K61" s="908"/>
      <c r="L61" s="908"/>
      <c r="M61" s="908"/>
      <c r="N61" s="908"/>
      <c r="O61" s="908"/>
      <c r="P61" s="908"/>
      <c r="Q61" s="908"/>
      <c r="R61" s="908"/>
      <c r="S61" s="908"/>
      <c r="T61" s="908"/>
      <c r="U61" s="908"/>
      <c r="V61" s="908"/>
      <c r="W61" s="908"/>
      <c r="X61" s="908"/>
      <c r="Y61" s="908"/>
      <c r="Z61" s="908"/>
    </row>
    <row r="62" spans="1:26" ht="29.5" customHeight="1">
      <c r="A62" s="1425"/>
      <c r="B62" s="572" t="s">
        <v>874</v>
      </c>
      <c r="C62" s="908"/>
      <c r="D62" s="1416" t="s">
        <v>1675</v>
      </c>
      <c r="E62" s="1141" t="s">
        <v>1084</v>
      </c>
      <c r="F62" s="908"/>
      <c r="G62" s="908"/>
      <c r="H62" s="908"/>
      <c r="I62" s="908"/>
      <c r="J62" s="908"/>
      <c r="K62" s="908"/>
      <c r="L62" s="908"/>
      <c r="M62" s="908"/>
      <c r="N62" s="908"/>
      <c r="O62" s="908"/>
      <c r="P62" s="908"/>
      <c r="Q62" s="908"/>
      <c r="R62" s="908"/>
      <c r="S62" s="908"/>
      <c r="T62" s="908"/>
      <c r="U62" s="908"/>
      <c r="V62" s="908"/>
      <c r="W62" s="908"/>
      <c r="X62" s="908"/>
      <c r="Y62" s="908"/>
      <c r="Z62" s="908"/>
    </row>
    <row r="63" spans="1:26" ht="14.25" customHeight="1">
      <c r="A63" s="1293"/>
      <c r="B63" s="770" t="s">
        <v>926</v>
      </c>
      <c r="C63" s="908"/>
      <c r="D63" s="1416"/>
      <c r="E63" s="1141" t="s">
        <v>1104</v>
      </c>
      <c r="F63" s="908"/>
      <c r="G63" s="908"/>
      <c r="H63" s="908"/>
      <c r="I63" s="908"/>
      <c r="J63" s="908"/>
      <c r="K63" s="908"/>
      <c r="L63" s="908"/>
      <c r="M63" s="908"/>
      <c r="N63" s="908"/>
      <c r="O63" s="908"/>
      <c r="P63" s="908"/>
      <c r="Q63" s="908"/>
      <c r="R63" s="908"/>
      <c r="S63" s="908"/>
      <c r="T63" s="908"/>
      <c r="U63" s="908"/>
      <c r="V63" s="908"/>
      <c r="W63" s="908"/>
      <c r="X63" s="908"/>
      <c r="Y63" s="908"/>
      <c r="Z63" s="908"/>
    </row>
    <row r="64" spans="1:26" ht="26.25" customHeight="1">
      <c r="A64" s="947" t="s">
        <v>1713</v>
      </c>
      <c r="B64" s="572" t="s">
        <v>938</v>
      </c>
      <c r="C64" s="908"/>
      <c r="D64" s="1416"/>
      <c r="E64" s="1157" t="s">
        <v>1221</v>
      </c>
      <c r="F64" s="908"/>
      <c r="G64" s="908"/>
      <c r="H64" s="908"/>
      <c r="I64" s="908"/>
      <c r="J64" s="908"/>
      <c r="K64" s="908"/>
      <c r="L64" s="908"/>
      <c r="M64" s="908"/>
      <c r="N64" s="908"/>
      <c r="O64" s="908"/>
      <c r="P64" s="908"/>
      <c r="Q64" s="908"/>
      <c r="R64" s="908"/>
      <c r="S64" s="908"/>
      <c r="T64" s="908"/>
      <c r="U64" s="908"/>
      <c r="V64" s="908"/>
      <c r="W64" s="908"/>
      <c r="X64" s="908"/>
      <c r="Y64" s="908"/>
      <c r="Z64" s="908"/>
    </row>
    <row r="65" spans="1:26" ht="14.25" customHeight="1">
      <c r="A65" s="571" t="s">
        <v>1410</v>
      </c>
      <c r="B65" s="770" t="s">
        <v>1208</v>
      </c>
      <c r="C65" s="908"/>
      <c r="D65" s="1416"/>
      <c r="E65" s="1141" t="s">
        <v>1232</v>
      </c>
      <c r="F65" s="908"/>
      <c r="G65" s="908"/>
      <c r="H65" s="908"/>
      <c r="I65" s="908"/>
      <c r="J65" s="908"/>
      <c r="K65" s="908"/>
      <c r="L65" s="908"/>
      <c r="M65" s="908"/>
      <c r="N65" s="908"/>
      <c r="O65" s="908"/>
      <c r="P65" s="908"/>
      <c r="Q65" s="908"/>
      <c r="R65" s="908"/>
      <c r="S65" s="908"/>
      <c r="T65" s="908"/>
      <c r="U65" s="908"/>
      <c r="V65" s="908"/>
      <c r="W65" s="908"/>
      <c r="X65" s="908"/>
      <c r="Y65" s="908"/>
      <c r="Z65" s="908"/>
    </row>
    <row r="66" spans="1:26" ht="14.25" customHeight="1">
      <c r="A66" s="1435" t="s">
        <v>1411</v>
      </c>
      <c r="B66" s="770" t="s">
        <v>1239</v>
      </c>
      <c r="C66" s="908"/>
      <c r="D66" s="1443" t="s">
        <v>1677</v>
      </c>
      <c r="E66" s="1141" t="s">
        <v>861</v>
      </c>
      <c r="F66" s="908"/>
      <c r="G66" s="908"/>
      <c r="H66" s="908"/>
      <c r="I66" s="908"/>
      <c r="J66" s="908"/>
      <c r="K66" s="908"/>
      <c r="L66" s="908"/>
      <c r="M66" s="908"/>
      <c r="N66" s="908"/>
      <c r="O66" s="908"/>
      <c r="P66" s="908"/>
      <c r="Q66" s="908"/>
      <c r="R66" s="908"/>
      <c r="S66" s="908"/>
      <c r="T66" s="908"/>
      <c r="U66" s="908"/>
      <c r="V66" s="908"/>
      <c r="W66" s="908"/>
      <c r="X66" s="908"/>
      <c r="Y66" s="908"/>
      <c r="Z66" s="908"/>
    </row>
    <row r="67" spans="1:26" ht="14.25" customHeight="1">
      <c r="A67" s="1293"/>
      <c r="B67" s="770" t="s">
        <v>1245</v>
      </c>
      <c r="C67" s="908"/>
      <c r="D67" s="1443"/>
      <c r="E67" s="1141" t="s">
        <v>1165</v>
      </c>
      <c r="F67" s="908"/>
      <c r="G67" s="908"/>
      <c r="H67" s="908"/>
      <c r="I67" s="908"/>
      <c r="J67" s="908"/>
      <c r="K67" s="908"/>
      <c r="L67" s="908"/>
      <c r="M67" s="908"/>
      <c r="N67" s="908"/>
      <c r="O67" s="908"/>
      <c r="P67" s="908"/>
      <c r="Q67" s="908"/>
      <c r="R67" s="908"/>
      <c r="S67" s="908"/>
      <c r="T67" s="908"/>
      <c r="U67" s="908"/>
      <c r="V67" s="908"/>
      <c r="W67" s="908"/>
      <c r="X67" s="908"/>
      <c r="Y67" s="908"/>
      <c r="Z67" s="908"/>
    </row>
    <row r="68" spans="1:26" ht="29.5" customHeight="1">
      <c r="A68" s="1424" t="s">
        <v>1674</v>
      </c>
      <c r="B68" s="770" t="s">
        <v>1036</v>
      </c>
      <c r="C68" s="908"/>
      <c r="D68" s="1443"/>
      <c r="E68" s="1157" t="s">
        <v>1263</v>
      </c>
      <c r="F68" s="908"/>
      <c r="G68" s="908"/>
      <c r="H68" s="908"/>
      <c r="I68" s="908"/>
      <c r="J68" s="908"/>
      <c r="K68" s="908"/>
      <c r="L68" s="908"/>
      <c r="M68" s="908"/>
      <c r="N68" s="908"/>
      <c r="O68" s="908"/>
      <c r="P68" s="908"/>
      <c r="Q68" s="908"/>
      <c r="R68" s="908"/>
      <c r="S68" s="908"/>
      <c r="T68" s="908"/>
      <c r="U68" s="908"/>
      <c r="V68" s="908"/>
      <c r="W68" s="908"/>
      <c r="X68" s="908"/>
      <c r="Y68" s="908"/>
      <c r="Z68" s="908"/>
    </row>
    <row r="69" spans="1:26" ht="15" customHeight="1">
      <c r="A69" s="1436"/>
      <c r="B69" s="770" t="s">
        <v>1045</v>
      </c>
      <c r="C69" s="908"/>
      <c r="D69" s="1443"/>
      <c r="E69" s="1157" t="s">
        <v>1267</v>
      </c>
      <c r="F69" s="908"/>
      <c r="G69" s="908"/>
      <c r="H69" s="908"/>
      <c r="I69" s="908"/>
      <c r="J69" s="908"/>
      <c r="K69" s="908"/>
      <c r="L69" s="908"/>
      <c r="M69" s="908"/>
      <c r="N69" s="908"/>
      <c r="O69" s="908"/>
      <c r="P69" s="908"/>
      <c r="Q69" s="908"/>
      <c r="R69" s="908"/>
      <c r="S69" s="908"/>
      <c r="T69" s="908"/>
      <c r="U69" s="908"/>
      <c r="V69" s="908"/>
      <c r="W69" s="908"/>
      <c r="X69" s="908"/>
      <c r="Y69" s="908"/>
      <c r="Z69" s="908"/>
    </row>
    <row r="70" spans="1:26" ht="16" customHeight="1">
      <c r="A70" s="1436"/>
      <c r="B70" s="770" t="s">
        <v>1052</v>
      </c>
      <c r="C70" s="908"/>
      <c r="D70" s="1443"/>
      <c r="E70" s="1157" t="s">
        <v>1273</v>
      </c>
      <c r="F70" s="908"/>
      <c r="G70" s="908"/>
      <c r="H70" s="908"/>
      <c r="I70" s="908"/>
      <c r="J70" s="908"/>
      <c r="K70" s="908"/>
      <c r="L70" s="908"/>
      <c r="M70" s="908"/>
      <c r="N70" s="908"/>
      <c r="O70" s="908"/>
      <c r="P70" s="908"/>
      <c r="Q70" s="908"/>
      <c r="R70" s="908"/>
      <c r="S70" s="908"/>
      <c r="T70" s="908"/>
      <c r="U70" s="908"/>
      <c r="V70" s="908"/>
      <c r="W70" s="908"/>
      <c r="X70" s="908"/>
      <c r="Y70" s="908"/>
      <c r="Z70" s="908"/>
    </row>
    <row r="71" spans="1:26" ht="14.25" customHeight="1">
      <c r="A71" s="1293"/>
      <c r="B71" s="770" t="s">
        <v>1020</v>
      </c>
      <c r="C71" s="908"/>
      <c r="D71" s="1137"/>
      <c r="E71" s="1138"/>
      <c r="F71" s="908"/>
      <c r="G71" s="908"/>
      <c r="H71" s="908"/>
      <c r="I71" s="908"/>
      <c r="J71" s="908"/>
      <c r="K71" s="908"/>
      <c r="L71" s="908"/>
      <c r="M71" s="908"/>
      <c r="N71" s="908"/>
      <c r="O71" s="908"/>
      <c r="P71" s="908"/>
      <c r="Q71" s="908"/>
      <c r="R71" s="908"/>
      <c r="S71" s="908"/>
      <c r="T71" s="908"/>
      <c r="U71" s="908"/>
      <c r="V71" s="908"/>
      <c r="W71" s="908"/>
      <c r="X71" s="908"/>
      <c r="Y71" s="908"/>
      <c r="Z71" s="908"/>
    </row>
    <row r="72" spans="1:26" ht="27.75" customHeight="1">
      <c r="A72" s="947" t="s">
        <v>1412</v>
      </c>
      <c r="B72" s="770" t="s">
        <v>1001</v>
      </c>
      <c r="C72" s="908"/>
      <c r="D72" s="1137"/>
      <c r="E72" s="1138"/>
      <c r="F72" s="908"/>
      <c r="G72" s="908"/>
      <c r="H72" s="908"/>
      <c r="I72" s="908"/>
      <c r="J72" s="908"/>
      <c r="K72" s="908"/>
      <c r="L72" s="908"/>
      <c r="M72" s="908"/>
      <c r="N72" s="908"/>
      <c r="O72" s="908"/>
      <c r="P72" s="908"/>
      <c r="Q72" s="908"/>
      <c r="R72" s="908"/>
      <c r="S72" s="908"/>
      <c r="T72" s="908"/>
      <c r="U72" s="908"/>
      <c r="V72" s="908"/>
      <c r="W72" s="908"/>
      <c r="X72" s="908"/>
      <c r="Y72" s="908"/>
      <c r="Z72" s="908"/>
    </row>
    <row r="73" spans="1:26" ht="14.25" customHeight="1">
      <c r="A73" s="571" t="s">
        <v>1413</v>
      </c>
      <c r="B73" s="770" t="s">
        <v>991</v>
      </c>
      <c r="C73" s="908"/>
      <c r="D73" s="1137"/>
      <c r="E73" s="1138"/>
      <c r="F73" s="908"/>
      <c r="G73" s="908"/>
      <c r="H73" s="908"/>
      <c r="I73" s="908"/>
      <c r="J73" s="908"/>
      <c r="K73" s="908"/>
      <c r="L73" s="908"/>
      <c r="M73" s="908"/>
      <c r="N73" s="908"/>
      <c r="O73" s="908"/>
      <c r="P73" s="908"/>
      <c r="Q73" s="908"/>
      <c r="R73" s="908"/>
      <c r="S73" s="908"/>
      <c r="T73" s="908"/>
      <c r="U73" s="908"/>
      <c r="V73" s="908"/>
      <c r="W73" s="908"/>
      <c r="X73" s="908"/>
      <c r="Y73" s="908"/>
      <c r="Z73" s="908"/>
    </row>
    <row r="74" spans="1:26" ht="14.25" customHeight="1">
      <c r="A74" s="571" t="s">
        <v>1414</v>
      </c>
      <c r="B74" s="770" t="s">
        <v>955</v>
      </c>
      <c r="C74" s="908"/>
      <c r="D74" s="1137"/>
      <c r="E74" s="1138"/>
      <c r="F74" s="908"/>
      <c r="G74" s="908"/>
      <c r="H74" s="908"/>
      <c r="I74" s="908"/>
      <c r="J74" s="908"/>
      <c r="K74" s="908"/>
      <c r="L74" s="908"/>
      <c r="M74" s="908"/>
      <c r="N74" s="908"/>
      <c r="O74" s="908"/>
      <c r="P74" s="908"/>
      <c r="Q74" s="908"/>
      <c r="R74" s="908"/>
      <c r="S74" s="908"/>
      <c r="T74" s="908"/>
      <c r="U74" s="908"/>
      <c r="V74" s="908"/>
      <c r="W74" s="908"/>
      <c r="X74" s="908"/>
      <c r="Y74" s="908"/>
      <c r="Z74" s="908"/>
    </row>
    <row r="75" spans="1:26" ht="14.25" customHeight="1">
      <c r="A75" s="571" t="s">
        <v>1415</v>
      </c>
      <c r="B75" s="770" t="s">
        <v>1010</v>
      </c>
      <c r="C75" s="908"/>
      <c r="D75" s="1137"/>
      <c r="E75" s="1138"/>
      <c r="F75" s="908"/>
      <c r="G75" s="908"/>
      <c r="H75" s="908"/>
      <c r="I75" s="908"/>
      <c r="J75" s="908"/>
      <c r="K75" s="908"/>
      <c r="L75" s="908"/>
      <c r="M75" s="908"/>
      <c r="N75" s="908"/>
      <c r="O75" s="908"/>
      <c r="P75" s="908"/>
      <c r="Q75" s="908"/>
      <c r="R75" s="908"/>
      <c r="S75" s="908"/>
      <c r="T75" s="908"/>
      <c r="U75" s="908"/>
      <c r="V75" s="908"/>
      <c r="W75" s="908"/>
      <c r="X75" s="908"/>
      <c r="Y75" s="908"/>
      <c r="Z75" s="908"/>
    </row>
    <row r="76" spans="1:26" ht="14.25" customHeight="1">
      <c r="A76" s="1435" t="s">
        <v>1416</v>
      </c>
      <c r="B76" s="770" t="s">
        <v>1113</v>
      </c>
      <c r="C76" s="908"/>
      <c r="D76" s="1422"/>
      <c r="E76" s="1138"/>
      <c r="F76" s="908"/>
      <c r="G76" s="908"/>
      <c r="H76" s="908"/>
      <c r="I76" s="908"/>
      <c r="J76" s="908"/>
      <c r="K76" s="908"/>
      <c r="L76" s="908"/>
      <c r="M76" s="908"/>
      <c r="N76" s="908"/>
      <c r="O76" s="908"/>
      <c r="P76" s="908"/>
      <c r="Q76" s="908"/>
      <c r="R76" s="908"/>
      <c r="S76" s="908"/>
      <c r="T76" s="908"/>
      <c r="U76" s="908"/>
      <c r="V76" s="908"/>
      <c r="W76" s="908"/>
      <c r="X76" s="908"/>
      <c r="Y76" s="908"/>
      <c r="Z76" s="908"/>
    </row>
    <row r="77" spans="1:26" ht="14.25" customHeight="1">
      <c r="A77" s="1312"/>
      <c r="B77" s="770" t="s">
        <v>1063</v>
      </c>
      <c r="C77" s="908"/>
      <c r="D77" s="1421"/>
      <c r="E77" s="1138"/>
      <c r="F77" s="908"/>
      <c r="G77" s="908"/>
      <c r="H77" s="908"/>
      <c r="I77" s="908"/>
      <c r="J77" s="908"/>
      <c r="K77" s="908"/>
      <c r="L77" s="908"/>
      <c r="M77" s="908"/>
      <c r="N77" s="908"/>
      <c r="O77" s="908"/>
      <c r="P77" s="908"/>
      <c r="Q77" s="908"/>
      <c r="R77" s="908"/>
      <c r="S77" s="908"/>
      <c r="T77" s="908"/>
      <c r="U77" s="908"/>
      <c r="V77" s="908"/>
      <c r="W77" s="908"/>
      <c r="X77" s="908"/>
      <c r="Y77" s="908"/>
      <c r="Z77" s="908"/>
    </row>
    <row r="78" spans="1:26" ht="14.25" customHeight="1">
      <c r="A78" s="1425"/>
      <c r="B78" s="1152" t="s">
        <v>1029</v>
      </c>
      <c r="C78" s="908"/>
      <c r="D78" s="1421"/>
      <c r="E78" s="1138"/>
      <c r="F78" s="908"/>
      <c r="G78" s="908"/>
      <c r="H78" s="908"/>
      <c r="I78" s="908"/>
      <c r="J78" s="908"/>
      <c r="K78" s="908"/>
      <c r="L78" s="908"/>
      <c r="M78" s="908"/>
      <c r="N78" s="908"/>
      <c r="O78" s="908"/>
      <c r="P78" s="908"/>
      <c r="Q78" s="908"/>
      <c r="R78" s="908"/>
      <c r="S78" s="908"/>
      <c r="T78" s="908"/>
      <c r="U78" s="908"/>
      <c r="V78" s="908"/>
      <c r="W78" s="908"/>
      <c r="X78" s="908"/>
      <c r="Y78" s="908"/>
      <c r="Z78" s="908"/>
    </row>
    <row r="79" spans="1:26" ht="14" customHeight="1">
      <c r="A79" s="1430" t="s">
        <v>1757</v>
      </c>
      <c r="B79" s="1145" t="s">
        <v>783</v>
      </c>
      <c r="C79" s="908"/>
      <c r="D79" s="1420"/>
      <c r="E79" s="1138"/>
      <c r="F79" s="908"/>
      <c r="G79" s="908"/>
      <c r="H79" s="908"/>
      <c r="I79" s="908"/>
      <c r="J79" s="908"/>
      <c r="K79" s="908"/>
      <c r="L79" s="908"/>
      <c r="M79" s="908"/>
      <c r="N79" s="908"/>
      <c r="O79" s="908"/>
      <c r="P79" s="908"/>
      <c r="Q79" s="908"/>
      <c r="R79" s="908"/>
      <c r="S79" s="908"/>
      <c r="T79" s="908"/>
      <c r="U79" s="908"/>
      <c r="V79" s="908"/>
      <c r="W79" s="908"/>
      <c r="X79" s="908"/>
      <c r="Y79" s="908"/>
      <c r="Z79" s="908"/>
    </row>
    <row r="80" spans="1:26" ht="14.25" customHeight="1">
      <c r="A80" s="1430"/>
      <c r="B80" s="1145" t="s">
        <v>843</v>
      </c>
      <c r="C80" s="908"/>
      <c r="D80" s="1421"/>
      <c r="E80" s="1138"/>
      <c r="F80" s="908"/>
      <c r="G80" s="908"/>
      <c r="H80" s="908"/>
      <c r="I80" s="908"/>
      <c r="J80" s="908"/>
      <c r="K80" s="908"/>
      <c r="L80" s="908"/>
      <c r="M80" s="908"/>
      <c r="N80" s="908"/>
      <c r="O80" s="908"/>
      <c r="P80" s="908"/>
      <c r="Q80" s="908"/>
      <c r="R80" s="908"/>
      <c r="S80" s="908"/>
      <c r="T80" s="908"/>
      <c r="U80" s="908"/>
      <c r="V80" s="908"/>
      <c r="W80" s="908"/>
      <c r="X80" s="908"/>
      <c r="Y80" s="908"/>
      <c r="Z80" s="908"/>
    </row>
    <row r="81" spans="1:26" ht="14.25" customHeight="1">
      <c r="A81" s="1430"/>
      <c r="B81" s="1154" t="s">
        <v>1134</v>
      </c>
      <c r="C81" s="908"/>
      <c r="D81" s="1421"/>
      <c r="E81" s="1138"/>
      <c r="F81" s="908"/>
      <c r="G81" s="908"/>
      <c r="H81" s="908"/>
      <c r="I81" s="908"/>
      <c r="J81" s="908"/>
      <c r="K81" s="908"/>
      <c r="L81" s="908"/>
      <c r="M81" s="908"/>
      <c r="N81" s="908"/>
      <c r="O81" s="908"/>
      <c r="P81" s="908"/>
      <c r="Q81" s="908"/>
      <c r="R81" s="908"/>
      <c r="S81" s="908"/>
      <c r="T81" s="908"/>
      <c r="U81" s="908"/>
      <c r="V81" s="908"/>
      <c r="W81" s="908"/>
      <c r="X81" s="908"/>
      <c r="Y81" s="908"/>
      <c r="Z81" s="908"/>
    </row>
    <row r="82" spans="1:26" ht="25.5" customHeight="1">
      <c r="A82" s="1431" t="s">
        <v>1676</v>
      </c>
      <c r="B82" s="1153" t="s">
        <v>837</v>
      </c>
      <c r="C82" s="908"/>
      <c r="D82" s="1421"/>
      <c r="E82" s="1138"/>
      <c r="F82" s="908"/>
      <c r="G82" s="908"/>
      <c r="H82" s="908"/>
      <c r="I82" s="908"/>
      <c r="J82" s="908"/>
      <c r="K82" s="908"/>
      <c r="L82" s="908"/>
      <c r="M82" s="908"/>
      <c r="N82" s="908"/>
      <c r="O82" s="908"/>
      <c r="P82" s="908"/>
      <c r="Q82" s="908"/>
      <c r="R82" s="908"/>
      <c r="S82" s="908"/>
      <c r="T82" s="908"/>
      <c r="U82" s="908"/>
      <c r="V82" s="908"/>
      <c r="W82" s="908"/>
      <c r="X82" s="908"/>
      <c r="Y82" s="908"/>
      <c r="Z82" s="908"/>
    </row>
    <row r="83" spans="1:26" ht="14.25" customHeight="1">
      <c r="A83" s="1431"/>
      <c r="B83" s="1145" t="s">
        <v>906</v>
      </c>
      <c r="C83" s="908"/>
      <c r="D83" s="1421"/>
      <c r="E83" s="1138"/>
      <c r="F83" s="908"/>
      <c r="G83" s="908"/>
      <c r="H83" s="908"/>
      <c r="I83" s="908"/>
      <c r="J83" s="908"/>
      <c r="K83" s="908"/>
      <c r="L83" s="908"/>
      <c r="M83" s="908"/>
      <c r="N83" s="908"/>
      <c r="O83" s="908"/>
      <c r="P83" s="908"/>
      <c r="Q83" s="908"/>
      <c r="R83" s="908"/>
      <c r="S83" s="908"/>
      <c r="T83" s="908"/>
      <c r="U83" s="908"/>
      <c r="V83" s="908"/>
      <c r="W83" s="908"/>
      <c r="X83" s="908"/>
      <c r="Y83" s="908"/>
      <c r="Z83" s="908"/>
    </row>
    <row r="84" spans="1:26" ht="14.25" customHeight="1">
      <c r="A84" s="1431"/>
      <c r="B84" s="1145" t="s">
        <v>974</v>
      </c>
      <c r="C84" s="908"/>
      <c r="D84" s="1139"/>
      <c r="E84" s="1138"/>
      <c r="F84" s="908"/>
      <c r="G84" s="908"/>
      <c r="H84" s="908"/>
      <c r="I84" s="908"/>
      <c r="J84" s="908"/>
      <c r="K84" s="908"/>
      <c r="L84" s="908"/>
      <c r="M84" s="908"/>
      <c r="N84" s="908"/>
      <c r="O84" s="908"/>
      <c r="P84" s="908"/>
      <c r="Q84" s="908"/>
      <c r="R84" s="908"/>
      <c r="S84" s="908"/>
      <c r="T84" s="908"/>
      <c r="U84" s="908"/>
      <c r="V84" s="908"/>
      <c r="W84" s="908"/>
      <c r="X84" s="908"/>
      <c r="Y84" s="908"/>
      <c r="Z84" s="908"/>
    </row>
    <row r="85" spans="1:26" ht="16.5" customHeight="1">
      <c r="A85" s="1431"/>
      <c r="B85" s="1145" t="s">
        <v>980</v>
      </c>
      <c r="C85" s="908"/>
      <c r="D85" s="1422"/>
      <c r="E85" s="1150"/>
      <c r="F85" s="908"/>
      <c r="G85" s="908"/>
      <c r="H85" s="908"/>
      <c r="I85" s="908"/>
      <c r="J85" s="908"/>
      <c r="K85" s="908"/>
      <c r="L85" s="908"/>
      <c r="M85" s="908"/>
      <c r="N85" s="908"/>
      <c r="O85" s="908"/>
      <c r="P85" s="908"/>
      <c r="Q85" s="908"/>
      <c r="R85" s="908"/>
      <c r="S85" s="908"/>
      <c r="T85" s="908"/>
      <c r="U85" s="908"/>
      <c r="V85" s="908"/>
      <c r="W85" s="908"/>
      <c r="X85" s="908"/>
      <c r="Y85" s="908"/>
      <c r="Z85" s="908"/>
    </row>
    <row r="86" spans="1:26" ht="34" customHeight="1">
      <c r="A86" s="1431"/>
      <c r="B86" s="1153" t="s">
        <v>1260</v>
      </c>
      <c r="C86" s="908"/>
      <c r="D86" s="1421"/>
      <c r="E86" s="1138"/>
      <c r="F86" s="908"/>
      <c r="G86" s="908"/>
      <c r="H86" s="908"/>
      <c r="I86" s="908"/>
      <c r="J86" s="908"/>
      <c r="K86" s="908"/>
      <c r="L86" s="908"/>
      <c r="M86" s="908"/>
      <c r="N86" s="908"/>
      <c r="O86" s="908"/>
      <c r="P86" s="908"/>
      <c r="Q86" s="908"/>
      <c r="R86" s="908"/>
      <c r="S86" s="908"/>
      <c r="T86" s="908"/>
      <c r="U86" s="908"/>
      <c r="V86" s="908"/>
      <c r="W86" s="908"/>
      <c r="X86" s="908"/>
      <c r="Y86" s="908"/>
      <c r="Z86" s="908"/>
    </row>
    <row r="87" spans="1:26" ht="14.25" customHeight="1" thickBot="1">
      <c r="A87" s="908"/>
      <c r="B87" s="908"/>
      <c r="C87" s="908"/>
      <c r="D87" s="1421"/>
      <c r="E87" s="1138"/>
      <c r="F87" s="908"/>
      <c r="G87" s="908"/>
      <c r="H87" s="908"/>
      <c r="I87" s="908"/>
      <c r="J87" s="908"/>
      <c r="K87" s="908"/>
      <c r="L87" s="908"/>
      <c r="M87" s="908"/>
      <c r="N87" s="908"/>
      <c r="O87" s="908"/>
      <c r="P87" s="908"/>
      <c r="Q87" s="908"/>
      <c r="R87" s="908"/>
      <c r="S87" s="908"/>
      <c r="T87" s="908"/>
      <c r="U87" s="908"/>
      <c r="V87" s="908"/>
      <c r="W87" s="908"/>
      <c r="X87" s="908"/>
      <c r="Y87" s="908"/>
      <c r="Z87" s="908"/>
    </row>
    <row r="88" spans="1:26" ht="14.25" customHeight="1" thickBot="1">
      <c r="A88" s="1418" t="s">
        <v>1668</v>
      </c>
      <c r="B88" s="1419"/>
      <c r="C88" s="908"/>
      <c r="D88" s="1421"/>
      <c r="E88" s="1138"/>
      <c r="F88" s="908"/>
      <c r="G88" s="908"/>
      <c r="H88" s="908"/>
      <c r="I88" s="908"/>
      <c r="J88" s="908"/>
      <c r="K88" s="908"/>
      <c r="L88" s="908"/>
      <c r="M88" s="908"/>
      <c r="N88" s="908"/>
      <c r="O88" s="908"/>
      <c r="P88" s="908"/>
      <c r="Q88" s="908"/>
      <c r="R88" s="908"/>
      <c r="S88" s="908"/>
      <c r="T88" s="908"/>
      <c r="U88" s="908"/>
      <c r="V88" s="908"/>
      <c r="W88" s="908"/>
      <c r="X88" s="908"/>
      <c r="Y88" s="908"/>
      <c r="Z88" s="908"/>
    </row>
    <row r="89" spans="1:26" ht="14.25" customHeight="1">
      <c r="A89" s="925" t="s">
        <v>37</v>
      </c>
      <c r="B89" s="926" t="s">
        <v>1355</v>
      </c>
      <c r="C89" s="908"/>
      <c r="D89" s="1421"/>
      <c r="E89" s="1138"/>
      <c r="F89" s="908"/>
      <c r="G89" s="908"/>
      <c r="H89" s="908"/>
      <c r="I89" s="908"/>
      <c r="J89" s="908"/>
      <c r="K89" s="908"/>
      <c r="L89" s="908"/>
      <c r="M89" s="908"/>
      <c r="N89" s="908"/>
      <c r="O89" s="908"/>
      <c r="P89" s="908"/>
      <c r="Q89" s="908"/>
      <c r="R89" s="908"/>
      <c r="S89" s="908"/>
      <c r="T89" s="908"/>
      <c r="U89" s="908"/>
      <c r="V89" s="908"/>
      <c r="W89" s="908"/>
      <c r="X89" s="908"/>
      <c r="Y89" s="908"/>
      <c r="Z89" s="908"/>
    </row>
    <row r="90" spans="1:26" ht="34" customHeight="1">
      <c r="A90" s="1203" t="s">
        <v>1663</v>
      </c>
      <c r="B90" s="1156" t="s">
        <v>1121</v>
      </c>
      <c r="C90" s="908"/>
      <c r="D90" s="1421"/>
      <c r="E90" s="1138"/>
      <c r="F90" s="908"/>
      <c r="G90" s="908"/>
      <c r="H90" s="908"/>
      <c r="I90" s="908"/>
      <c r="J90" s="908"/>
      <c r="K90" s="908"/>
      <c r="L90" s="908"/>
      <c r="M90" s="908"/>
      <c r="N90" s="908"/>
      <c r="O90" s="908"/>
      <c r="P90" s="908"/>
      <c r="Q90" s="908"/>
      <c r="R90" s="908"/>
      <c r="S90" s="908"/>
      <c r="T90" s="908"/>
      <c r="U90" s="908"/>
      <c r="V90" s="908"/>
      <c r="W90" s="908"/>
      <c r="X90" s="908"/>
      <c r="Y90" s="908"/>
      <c r="Z90" s="908"/>
    </row>
    <row r="91" spans="1:26" ht="14.25" customHeight="1">
      <c r="A91" s="908"/>
      <c r="B91" s="908"/>
      <c r="C91" s="908"/>
      <c r="D91" s="1421"/>
      <c r="E91" s="1138"/>
      <c r="F91" s="908"/>
      <c r="G91" s="908"/>
      <c r="H91" s="908"/>
      <c r="I91" s="908"/>
      <c r="J91" s="908"/>
      <c r="K91" s="908"/>
      <c r="L91" s="908"/>
      <c r="M91" s="908"/>
      <c r="N91" s="908"/>
      <c r="O91" s="908"/>
      <c r="P91" s="908"/>
      <c r="Q91" s="908"/>
      <c r="R91" s="908"/>
      <c r="S91" s="908"/>
      <c r="T91" s="908"/>
      <c r="U91" s="908"/>
      <c r="V91" s="908"/>
      <c r="W91" s="908"/>
      <c r="X91" s="908"/>
      <c r="Y91" s="908"/>
      <c r="Z91" s="908"/>
    </row>
    <row r="92" spans="1:26" ht="14.25" customHeight="1">
      <c r="A92" s="908"/>
      <c r="B92" s="908"/>
      <c r="C92" s="908"/>
      <c r="D92" s="1421"/>
      <c r="E92" s="1138"/>
      <c r="F92" s="908"/>
      <c r="G92" s="908"/>
      <c r="H92" s="908"/>
      <c r="I92" s="908"/>
      <c r="J92" s="908"/>
      <c r="K92" s="908"/>
      <c r="L92" s="908"/>
      <c r="M92" s="908"/>
      <c r="N92" s="908"/>
      <c r="O92" s="908"/>
      <c r="P92" s="908"/>
      <c r="Q92" s="908"/>
      <c r="R92" s="908"/>
      <c r="S92" s="908"/>
      <c r="T92" s="908"/>
      <c r="U92" s="908"/>
      <c r="V92" s="908"/>
      <c r="W92" s="908"/>
      <c r="X92" s="908"/>
      <c r="Y92" s="908"/>
      <c r="Z92" s="908"/>
    </row>
    <row r="93" spans="1:26" ht="14.25" customHeight="1">
      <c r="A93" s="908"/>
      <c r="B93" s="908"/>
      <c r="C93" s="908"/>
      <c r="D93" s="908"/>
      <c r="E93" s="908"/>
      <c r="F93" s="908"/>
      <c r="G93" s="908"/>
      <c r="H93" s="908"/>
      <c r="I93" s="908"/>
      <c r="J93" s="908"/>
      <c r="K93" s="908"/>
      <c r="L93" s="908"/>
      <c r="M93" s="908"/>
      <c r="N93" s="908"/>
      <c r="O93" s="908"/>
      <c r="P93" s="908"/>
      <c r="Q93" s="908"/>
      <c r="R93" s="908"/>
      <c r="S93" s="908"/>
      <c r="T93" s="908"/>
      <c r="U93" s="908"/>
      <c r="V93" s="908"/>
      <c r="W93" s="908"/>
      <c r="X93" s="908"/>
      <c r="Y93" s="908"/>
      <c r="Z93" s="908"/>
    </row>
    <row r="94" spans="1:26" ht="14.25" customHeight="1">
      <c r="A94" s="908"/>
      <c r="B94" s="908"/>
      <c r="C94" s="908"/>
      <c r="D94" s="908"/>
      <c r="E94" s="908"/>
      <c r="F94" s="908"/>
      <c r="G94" s="908"/>
      <c r="H94" s="908"/>
      <c r="I94" s="908"/>
      <c r="J94" s="908"/>
      <c r="K94" s="908"/>
      <c r="L94" s="908"/>
      <c r="M94" s="908"/>
      <c r="N94" s="908"/>
      <c r="O94" s="908"/>
      <c r="P94" s="908"/>
      <c r="Q94" s="908"/>
      <c r="R94" s="908"/>
      <c r="S94" s="908"/>
      <c r="T94" s="908"/>
      <c r="U94" s="908"/>
      <c r="V94" s="908"/>
      <c r="W94" s="908"/>
      <c r="X94" s="908"/>
      <c r="Y94" s="908"/>
      <c r="Z94" s="908"/>
    </row>
    <row r="95" spans="1:26" ht="14.25" customHeight="1">
      <c r="A95" s="908"/>
      <c r="B95" s="908"/>
      <c r="C95" s="908"/>
      <c r="D95" s="908"/>
      <c r="E95" s="908"/>
      <c r="F95" s="908"/>
      <c r="G95" s="908"/>
      <c r="H95" s="908"/>
      <c r="I95" s="908"/>
      <c r="J95" s="908"/>
      <c r="K95" s="908"/>
      <c r="L95" s="908"/>
      <c r="M95" s="908"/>
      <c r="N95" s="908"/>
      <c r="O95" s="908"/>
      <c r="P95" s="908"/>
      <c r="Q95" s="908"/>
      <c r="R95" s="908"/>
      <c r="S95" s="908"/>
      <c r="T95" s="908"/>
      <c r="U95" s="908"/>
      <c r="V95" s="908"/>
      <c r="W95" s="908"/>
      <c r="X95" s="908"/>
      <c r="Y95" s="908"/>
      <c r="Z95" s="908"/>
    </row>
    <row r="96" spans="1:26" ht="14.25" customHeight="1">
      <c r="A96" s="908"/>
      <c r="B96" s="908"/>
      <c r="C96" s="908"/>
      <c r="D96" s="908"/>
      <c r="E96" s="908"/>
      <c r="F96" s="908"/>
      <c r="G96" s="908"/>
      <c r="H96" s="908"/>
      <c r="I96" s="908"/>
      <c r="J96" s="908"/>
      <c r="K96" s="908"/>
      <c r="L96" s="908"/>
      <c r="M96" s="908"/>
      <c r="N96" s="908"/>
      <c r="O96" s="908"/>
      <c r="P96" s="908"/>
      <c r="Q96" s="908"/>
      <c r="R96" s="908"/>
      <c r="S96" s="908"/>
      <c r="T96" s="908"/>
      <c r="U96" s="908"/>
      <c r="V96" s="908"/>
      <c r="W96" s="908"/>
      <c r="X96" s="908"/>
      <c r="Y96" s="908"/>
      <c r="Z96" s="908"/>
    </row>
    <row r="97" spans="1:26" ht="14.25" customHeight="1">
      <c r="A97" s="908"/>
      <c r="B97" s="908"/>
      <c r="C97" s="908"/>
      <c r="D97" s="908"/>
      <c r="E97" s="908"/>
      <c r="F97" s="908"/>
      <c r="G97" s="908"/>
      <c r="H97" s="908"/>
      <c r="I97" s="908"/>
      <c r="J97" s="908"/>
      <c r="K97" s="908"/>
      <c r="L97" s="908"/>
      <c r="M97" s="908"/>
      <c r="N97" s="908"/>
      <c r="O97" s="908"/>
      <c r="P97" s="908"/>
      <c r="Q97" s="908"/>
      <c r="R97" s="908"/>
      <c r="S97" s="908"/>
      <c r="T97" s="908"/>
      <c r="U97" s="908"/>
      <c r="V97" s="908"/>
      <c r="W97" s="908"/>
      <c r="X97" s="908"/>
      <c r="Y97" s="908"/>
      <c r="Z97" s="908"/>
    </row>
    <row r="98" spans="1:26" ht="14.25" customHeight="1">
      <c r="A98" s="908"/>
      <c r="B98" s="908"/>
      <c r="C98" s="908"/>
      <c r="D98" s="908"/>
      <c r="E98" s="908"/>
      <c r="F98" s="908"/>
      <c r="G98" s="908"/>
      <c r="H98" s="908"/>
      <c r="I98" s="908"/>
      <c r="J98" s="908"/>
      <c r="K98" s="908"/>
      <c r="L98" s="908"/>
      <c r="M98" s="908"/>
      <c r="N98" s="908"/>
      <c r="O98" s="908"/>
      <c r="P98" s="908"/>
      <c r="Q98" s="908"/>
      <c r="R98" s="908"/>
      <c r="S98" s="908"/>
      <c r="T98" s="908"/>
      <c r="U98" s="908"/>
      <c r="V98" s="908"/>
      <c r="W98" s="908"/>
      <c r="X98" s="908"/>
      <c r="Y98" s="908"/>
      <c r="Z98" s="908"/>
    </row>
    <row r="99" spans="1:26" ht="14.25" customHeight="1">
      <c r="A99" s="908"/>
      <c r="B99" s="908"/>
      <c r="C99" s="908"/>
      <c r="D99" s="908"/>
      <c r="E99" s="908"/>
      <c r="F99" s="908"/>
      <c r="G99" s="908"/>
      <c r="H99" s="908"/>
      <c r="I99" s="908"/>
      <c r="J99" s="908"/>
      <c r="K99" s="908"/>
      <c r="L99" s="908"/>
      <c r="M99" s="908"/>
      <c r="N99" s="908"/>
      <c r="O99" s="908"/>
      <c r="P99" s="908"/>
      <c r="Q99" s="908"/>
      <c r="R99" s="908"/>
      <c r="S99" s="908"/>
      <c r="T99" s="908"/>
      <c r="U99" s="908"/>
      <c r="V99" s="908"/>
      <c r="W99" s="908"/>
      <c r="X99" s="908"/>
      <c r="Y99" s="908"/>
      <c r="Z99" s="908"/>
    </row>
    <row r="100" spans="1:26" ht="14.25" customHeight="1">
      <c r="A100" s="908"/>
      <c r="B100" s="908"/>
      <c r="C100" s="908"/>
      <c r="D100" s="908"/>
      <c r="E100" s="908"/>
      <c r="F100" s="908"/>
      <c r="G100" s="908"/>
      <c r="H100" s="908"/>
      <c r="I100" s="908"/>
      <c r="J100" s="908"/>
      <c r="K100" s="908"/>
      <c r="L100" s="908"/>
      <c r="M100" s="908"/>
      <c r="N100" s="908"/>
      <c r="O100" s="908"/>
      <c r="P100" s="908"/>
      <c r="Q100" s="908"/>
      <c r="R100" s="908"/>
      <c r="S100" s="908"/>
      <c r="T100" s="908"/>
      <c r="U100" s="908"/>
      <c r="V100" s="908"/>
      <c r="W100" s="908"/>
      <c r="X100" s="908"/>
      <c r="Y100" s="908"/>
      <c r="Z100" s="908"/>
    </row>
    <row r="101" spans="1:26" ht="14.25" customHeight="1">
      <c r="A101" s="908"/>
      <c r="B101" s="908"/>
      <c r="C101" s="908"/>
      <c r="D101" s="908"/>
      <c r="E101" s="908"/>
      <c r="F101" s="908"/>
      <c r="G101" s="908"/>
      <c r="H101" s="908"/>
      <c r="I101" s="908"/>
      <c r="J101" s="908"/>
      <c r="K101" s="908"/>
      <c r="L101" s="908"/>
      <c r="M101" s="908"/>
      <c r="N101" s="908"/>
      <c r="O101" s="908"/>
      <c r="P101" s="908"/>
      <c r="Q101" s="908"/>
      <c r="R101" s="908"/>
      <c r="S101" s="908"/>
      <c r="T101" s="908"/>
      <c r="U101" s="908"/>
      <c r="V101" s="908"/>
      <c r="W101" s="908"/>
      <c r="X101" s="908"/>
      <c r="Y101" s="908"/>
      <c r="Z101" s="908"/>
    </row>
    <row r="102" spans="1:26" ht="14.25" customHeight="1">
      <c r="A102" s="908"/>
      <c r="B102" s="908"/>
      <c r="C102" s="908"/>
      <c r="D102" s="908"/>
      <c r="E102" s="908"/>
      <c r="F102" s="908"/>
      <c r="G102" s="908"/>
      <c r="H102" s="908"/>
      <c r="I102" s="908"/>
      <c r="J102" s="908"/>
      <c r="K102" s="908"/>
      <c r="L102" s="908"/>
      <c r="M102" s="908"/>
      <c r="N102" s="908"/>
      <c r="O102" s="908"/>
      <c r="P102" s="908"/>
      <c r="Q102" s="908"/>
      <c r="R102" s="908"/>
      <c r="S102" s="908"/>
      <c r="T102" s="908"/>
      <c r="U102" s="908"/>
      <c r="V102" s="908"/>
      <c r="W102" s="908"/>
      <c r="X102" s="908"/>
      <c r="Y102" s="908"/>
      <c r="Z102" s="908"/>
    </row>
    <row r="103" spans="1:26" ht="14.25" customHeight="1">
      <c r="A103" s="908"/>
      <c r="B103" s="908"/>
      <c r="C103" s="908"/>
      <c r="D103" s="908"/>
      <c r="E103" s="908"/>
      <c r="F103" s="908"/>
      <c r="G103" s="908"/>
      <c r="H103" s="908"/>
      <c r="I103" s="908"/>
      <c r="J103" s="908"/>
      <c r="K103" s="908"/>
      <c r="L103" s="908"/>
      <c r="M103" s="908"/>
      <c r="N103" s="908"/>
      <c r="O103" s="908"/>
      <c r="P103" s="908"/>
      <c r="Q103" s="908"/>
      <c r="R103" s="908"/>
      <c r="S103" s="908"/>
      <c r="T103" s="908"/>
      <c r="U103" s="908"/>
      <c r="V103" s="908"/>
      <c r="W103" s="908"/>
      <c r="X103" s="908"/>
      <c r="Y103" s="908"/>
      <c r="Z103" s="908"/>
    </row>
    <row r="104" spans="1:26" ht="14.25" customHeight="1">
      <c r="A104" s="908"/>
      <c r="B104" s="908"/>
      <c r="C104" s="908"/>
      <c r="D104" s="908"/>
      <c r="E104" s="908"/>
      <c r="F104" s="908"/>
      <c r="G104" s="908"/>
      <c r="H104" s="908"/>
      <c r="I104" s="908"/>
      <c r="J104" s="908"/>
      <c r="K104" s="908"/>
      <c r="L104" s="908"/>
      <c r="M104" s="908"/>
      <c r="N104" s="908"/>
      <c r="O104" s="908"/>
      <c r="P104" s="908"/>
      <c r="Q104" s="908"/>
      <c r="R104" s="908"/>
      <c r="S104" s="908"/>
      <c r="T104" s="908"/>
      <c r="U104" s="908"/>
      <c r="V104" s="908"/>
      <c r="W104" s="908"/>
      <c r="X104" s="908"/>
      <c r="Y104" s="908"/>
      <c r="Z104" s="908"/>
    </row>
    <row r="105" spans="1:26" ht="14.25" customHeight="1">
      <c r="A105" s="908"/>
      <c r="B105" s="908"/>
      <c r="C105" s="908"/>
      <c r="D105" s="908"/>
      <c r="E105" s="908"/>
      <c r="F105" s="908"/>
      <c r="G105" s="908"/>
      <c r="H105" s="908"/>
      <c r="I105" s="908"/>
      <c r="J105" s="908"/>
      <c r="K105" s="908"/>
      <c r="L105" s="908"/>
      <c r="M105" s="908"/>
      <c r="N105" s="908"/>
      <c r="O105" s="908"/>
      <c r="P105" s="908"/>
      <c r="Q105" s="908"/>
      <c r="R105" s="908"/>
      <c r="S105" s="908"/>
      <c r="T105" s="908"/>
      <c r="U105" s="908"/>
      <c r="V105" s="908"/>
      <c r="W105" s="908"/>
      <c r="X105" s="908"/>
      <c r="Y105" s="908"/>
      <c r="Z105" s="908"/>
    </row>
    <row r="106" spans="1:26" ht="14.25" customHeight="1">
      <c r="A106" s="908"/>
      <c r="B106" s="908"/>
      <c r="C106" s="908"/>
      <c r="D106" s="908"/>
      <c r="E106" s="908"/>
      <c r="F106" s="908"/>
      <c r="G106" s="908"/>
      <c r="H106" s="908"/>
      <c r="I106" s="908"/>
      <c r="J106" s="908"/>
      <c r="K106" s="908"/>
      <c r="L106" s="908"/>
      <c r="M106" s="908"/>
      <c r="N106" s="908"/>
      <c r="O106" s="908"/>
      <c r="P106" s="908"/>
      <c r="Q106" s="908"/>
      <c r="R106" s="908"/>
      <c r="S106" s="908"/>
      <c r="T106" s="908"/>
      <c r="U106" s="908"/>
      <c r="V106" s="908"/>
      <c r="W106" s="908"/>
      <c r="X106" s="908"/>
      <c r="Y106" s="908"/>
      <c r="Z106" s="908"/>
    </row>
    <row r="107" spans="1:26" ht="14.25" customHeight="1">
      <c r="A107" s="908"/>
      <c r="B107" s="908"/>
      <c r="C107" s="908"/>
      <c r="D107" s="908"/>
      <c r="E107" s="908"/>
      <c r="F107" s="908"/>
      <c r="G107" s="908"/>
      <c r="H107" s="908"/>
      <c r="I107" s="908"/>
      <c r="J107" s="908"/>
      <c r="K107" s="908"/>
      <c r="L107" s="908"/>
      <c r="M107" s="908"/>
      <c r="N107" s="908"/>
      <c r="O107" s="908"/>
      <c r="P107" s="908"/>
      <c r="Q107" s="908"/>
      <c r="R107" s="908"/>
      <c r="S107" s="908"/>
      <c r="T107" s="908"/>
      <c r="U107" s="908"/>
      <c r="V107" s="908"/>
      <c r="W107" s="908"/>
      <c r="X107" s="908"/>
      <c r="Y107" s="908"/>
      <c r="Z107" s="908"/>
    </row>
    <row r="108" spans="1:26" ht="14.25" customHeight="1">
      <c r="A108" s="908"/>
      <c r="B108" s="908"/>
      <c r="C108" s="908"/>
      <c r="D108" s="908"/>
      <c r="E108" s="908"/>
      <c r="F108" s="908"/>
      <c r="G108" s="908"/>
      <c r="H108" s="908"/>
      <c r="I108" s="908"/>
      <c r="J108" s="908"/>
      <c r="K108" s="908"/>
      <c r="L108" s="908"/>
      <c r="M108" s="908"/>
      <c r="N108" s="908"/>
      <c r="O108" s="908"/>
      <c r="P108" s="908"/>
      <c r="Q108" s="908"/>
      <c r="R108" s="908"/>
      <c r="S108" s="908"/>
      <c r="T108" s="908"/>
      <c r="U108" s="908"/>
      <c r="V108" s="908"/>
      <c r="W108" s="908"/>
      <c r="X108" s="908"/>
      <c r="Y108" s="908"/>
      <c r="Z108" s="908"/>
    </row>
    <row r="109" spans="1:26" ht="14.25" customHeight="1">
      <c r="A109" s="908"/>
      <c r="B109" s="908"/>
      <c r="C109" s="908"/>
      <c r="D109" s="908"/>
      <c r="E109" s="908"/>
      <c r="F109" s="908"/>
      <c r="G109" s="908"/>
      <c r="H109" s="908"/>
      <c r="I109" s="908"/>
      <c r="J109" s="908"/>
      <c r="K109" s="908"/>
      <c r="L109" s="908"/>
      <c r="M109" s="908"/>
      <c r="N109" s="908"/>
      <c r="O109" s="908"/>
      <c r="P109" s="908"/>
      <c r="Q109" s="908"/>
      <c r="R109" s="908"/>
      <c r="S109" s="908"/>
      <c r="T109" s="908"/>
      <c r="U109" s="908"/>
      <c r="V109" s="908"/>
      <c r="W109" s="908"/>
      <c r="X109" s="908"/>
      <c r="Y109" s="908"/>
      <c r="Z109" s="908"/>
    </row>
    <row r="110" spans="1:26" ht="14.25" customHeight="1">
      <c r="A110" s="908"/>
      <c r="B110" s="908"/>
      <c r="C110" s="908"/>
      <c r="D110" s="908"/>
      <c r="E110" s="908"/>
      <c r="F110" s="908"/>
      <c r="G110" s="908"/>
      <c r="H110" s="908"/>
      <c r="I110" s="908"/>
      <c r="J110" s="908"/>
      <c r="K110" s="908"/>
      <c r="L110" s="908"/>
      <c r="M110" s="908"/>
      <c r="N110" s="908"/>
      <c r="O110" s="908"/>
      <c r="P110" s="908"/>
      <c r="Q110" s="908"/>
      <c r="R110" s="908"/>
      <c r="S110" s="908"/>
      <c r="T110" s="908"/>
      <c r="U110" s="908"/>
      <c r="V110" s="908"/>
      <c r="W110" s="908"/>
      <c r="X110" s="908"/>
      <c r="Y110" s="908"/>
      <c r="Z110" s="908"/>
    </row>
    <row r="111" spans="1:26" ht="14.25" customHeight="1">
      <c r="A111" s="908"/>
      <c r="B111" s="908"/>
      <c r="C111" s="908"/>
      <c r="D111" s="908"/>
      <c r="E111" s="908"/>
      <c r="F111" s="908"/>
      <c r="G111" s="908"/>
      <c r="H111" s="908"/>
      <c r="I111" s="908"/>
      <c r="J111" s="908"/>
      <c r="K111" s="908"/>
      <c r="L111" s="908"/>
      <c r="M111" s="908"/>
      <c r="N111" s="908"/>
      <c r="O111" s="908"/>
      <c r="P111" s="908"/>
      <c r="Q111" s="908"/>
      <c r="R111" s="908"/>
      <c r="S111" s="908"/>
      <c r="T111" s="908"/>
      <c r="U111" s="908"/>
      <c r="V111" s="908"/>
      <c r="W111" s="908"/>
      <c r="X111" s="908"/>
      <c r="Y111" s="908"/>
      <c r="Z111" s="908"/>
    </row>
    <row r="112" spans="1:26" ht="14.25" customHeight="1">
      <c r="A112" s="908"/>
      <c r="B112" s="908"/>
      <c r="C112" s="908"/>
      <c r="D112" s="908"/>
      <c r="E112" s="908"/>
      <c r="F112" s="908"/>
      <c r="G112" s="908"/>
      <c r="H112" s="908"/>
      <c r="I112" s="908"/>
      <c r="J112" s="908"/>
      <c r="K112" s="908"/>
      <c r="L112" s="908"/>
      <c r="M112" s="908"/>
      <c r="N112" s="908"/>
      <c r="O112" s="908"/>
      <c r="P112" s="908"/>
      <c r="Q112" s="908"/>
      <c r="R112" s="908"/>
      <c r="S112" s="908"/>
      <c r="T112" s="908"/>
      <c r="U112" s="908"/>
      <c r="V112" s="908"/>
      <c r="W112" s="908"/>
      <c r="X112" s="908"/>
      <c r="Y112" s="908"/>
      <c r="Z112" s="908"/>
    </row>
    <row r="113" spans="1:26" ht="14.25" customHeight="1">
      <c r="A113" s="908"/>
      <c r="B113" s="908"/>
      <c r="C113" s="908"/>
      <c r="D113" s="908"/>
      <c r="E113" s="908"/>
      <c r="F113" s="908"/>
      <c r="G113" s="908"/>
      <c r="H113" s="908"/>
      <c r="I113" s="908"/>
      <c r="J113" s="908"/>
      <c r="K113" s="908"/>
      <c r="L113" s="908"/>
      <c r="M113" s="908"/>
      <c r="N113" s="908"/>
      <c r="O113" s="908"/>
      <c r="P113" s="908"/>
      <c r="Q113" s="908"/>
      <c r="R113" s="908"/>
      <c r="S113" s="908"/>
      <c r="T113" s="908"/>
      <c r="U113" s="908"/>
      <c r="V113" s="908"/>
      <c r="W113" s="908"/>
      <c r="X113" s="908"/>
      <c r="Y113" s="908"/>
      <c r="Z113" s="908"/>
    </row>
    <row r="114" spans="1:26" ht="14.25" customHeight="1">
      <c r="A114" s="908"/>
      <c r="B114" s="908"/>
      <c r="C114" s="908"/>
      <c r="D114" s="908"/>
      <c r="E114" s="908"/>
      <c r="F114" s="908"/>
      <c r="G114" s="908"/>
      <c r="H114" s="908"/>
      <c r="I114" s="908"/>
      <c r="J114" s="908"/>
      <c r="K114" s="908"/>
      <c r="L114" s="908"/>
      <c r="M114" s="908"/>
      <c r="N114" s="908"/>
      <c r="O114" s="908"/>
      <c r="P114" s="908"/>
      <c r="Q114" s="908"/>
      <c r="R114" s="908"/>
      <c r="S114" s="908"/>
      <c r="T114" s="908"/>
      <c r="U114" s="908"/>
      <c r="V114" s="908"/>
      <c r="W114" s="908"/>
      <c r="X114" s="908"/>
      <c r="Y114" s="908"/>
      <c r="Z114" s="908"/>
    </row>
    <row r="115" spans="1:26" ht="14.25" customHeight="1">
      <c r="A115" s="908"/>
      <c r="B115" s="908"/>
      <c r="C115" s="908"/>
      <c r="D115" s="908"/>
      <c r="E115" s="908"/>
      <c r="F115" s="908"/>
      <c r="G115" s="908"/>
      <c r="H115" s="908"/>
      <c r="I115" s="908"/>
      <c r="J115" s="908"/>
      <c r="K115" s="908"/>
      <c r="L115" s="908"/>
      <c r="M115" s="908"/>
      <c r="N115" s="908"/>
      <c r="O115" s="908"/>
      <c r="P115" s="908"/>
      <c r="Q115" s="908"/>
      <c r="R115" s="908"/>
      <c r="S115" s="908"/>
      <c r="T115" s="908"/>
      <c r="U115" s="908"/>
      <c r="V115" s="908"/>
      <c r="W115" s="908"/>
      <c r="X115" s="908"/>
      <c r="Y115" s="908"/>
      <c r="Z115" s="908"/>
    </row>
    <row r="116" spans="1:26" ht="14.25" customHeight="1">
      <c r="A116" s="908"/>
      <c r="B116" s="908"/>
      <c r="C116" s="908"/>
      <c r="D116" s="908"/>
      <c r="E116" s="908"/>
      <c r="F116" s="908"/>
      <c r="G116" s="908"/>
      <c r="H116" s="908"/>
      <c r="I116" s="908"/>
      <c r="J116" s="908"/>
      <c r="K116" s="908"/>
      <c r="L116" s="908"/>
      <c r="M116" s="908"/>
      <c r="N116" s="908"/>
      <c r="O116" s="908"/>
      <c r="P116" s="908"/>
      <c r="Q116" s="908"/>
      <c r="R116" s="908"/>
      <c r="S116" s="908"/>
      <c r="T116" s="908"/>
      <c r="U116" s="908"/>
      <c r="V116" s="908"/>
      <c r="W116" s="908"/>
      <c r="X116" s="908"/>
      <c r="Y116" s="908"/>
      <c r="Z116" s="908"/>
    </row>
    <row r="117" spans="1:26" ht="14.25" customHeight="1">
      <c r="A117" s="908"/>
      <c r="B117" s="908"/>
      <c r="C117" s="908"/>
      <c r="D117" s="908"/>
      <c r="E117" s="908"/>
      <c r="F117" s="908"/>
      <c r="G117" s="908"/>
      <c r="H117" s="908"/>
      <c r="I117" s="908"/>
      <c r="J117" s="908"/>
      <c r="K117" s="908"/>
      <c r="L117" s="908"/>
      <c r="M117" s="908"/>
      <c r="N117" s="908"/>
      <c r="O117" s="908"/>
      <c r="P117" s="908"/>
      <c r="Q117" s="908"/>
      <c r="R117" s="908"/>
      <c r="S117" s="908"/>
      <c r="T117" s="908"/>
      <c r="U117" s="908"/>
      <c r="V117" s="908"/>
      <c r="W117" s="908"/>
      <c r="X117" s="908"/>
      <c r="Y117" s="908"/>
      <c r="Z117" s="908"/>
    </row>
    <row r="118" spans="1:26" ht="14.25" customHeight="1">
      <c r="A118" s="908"/>
      <c r="B118" s="908"/>
      <c r="C118" s="908"/>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row>
    <row r="119" spans="1:26" ht="14.25" customHeight="1">
      <c r="A119" s="908"/>
      <c r="B119" s="908"/>
      <c r="C119" s="908"/>
      <c r="D119" s="908"/>
      <c r="E119" s="908"/>
      <c r="F119" s="908"/>
      <c r="G119" s="908"/>
      <c r="H119" s="908"/>
      <c r="I119" s="908"/>
      <c r="J119" s="908"/>
      <c r="K119" s="908"/>
      <c r="L119" s="908"/>
      <c r="M119" s="908"/>
      <c r="N119" s="908"/>
      <c r="O119" s="908"/>
      <c r="P119" s="908"/>
      <c r="Q119" s="908"/>
      <c r="R119" s="908"/>
      <c r="S119" s="908"/>
      <c r="T119" s="908"/>
      <c r="U119" s="908"/>
      <c r="V119" s="908"/>
      <c r="W119" s="908"/>
      <c r="X119" s="908"/>
      <c r="Y119" s="908"/>
      <c r="Z119" s="908"/>
    </row>
    <row r="120" spans="1:26" ht="14.25" customHeight="1">
      <c r="A120" s="908"/>
      <c r="B120" s="908"/>
      <c r="C120" s="908"/>
      <c r="D120" s="908"/>
      <c r="E120" s="908"/>
      <c r="F120" s="908"/>
      <c r="G120" s="908"/>
      <c r="H120" s="908"/>
      <c r="I120" s="908"/>
      <c r="J120" s="908"/>
      <c r="K120" s="908"/>
      <c r="L120" s="908"/>
      <c r="M120" s="908"/>
      <c r="N120" s="908"/>
      <c r="O120" s="908"/>
      <c r="P120" s="908"/>
      <c r="Q120" s="908"/>
      <c r="R120" s="908"/>
      <c r="S120" s="908"/>
      <c r="T120" s="908"/>
      <c r="U120" s="908"/>
      <c r="V120" s="908"/>
      <c r="W120" s="908"/>
      <c r="X120" s="908"/>
      <c r="Y120" s="908"/>
      <c r="Z120" s="908"/>
    </row>
    <row r="121" spans="1:26" ht="14.25" customHeight="1">
      <c r="A121" s="908"/>
      <c r="B121" s="908"/>
      <c r="C121" s="908"/>
      <c r="D121" s="908"/>
      <c r="E121" s="908"/>
      <c r="F121" s="908"/>
      <c r="G121" s="908"/>
      <c r="H121" s="908"/>
      <c r="I121" s="908"/>
      <c r="J121" s="908"/>
      <c r="K121" s="908"/>
      <c r="L121" s="908"/>
      <c r="M121" s="908"/>
      <c r="N121" s="908"/>
      <c r="O121" s="908"/>
      <c r="P121" s="908"/>
      <c r="Q121" s="908"/>
      <c r="R121" s="908"/>
      <c r="S121" s="908"/>
      <c r="T121" s="908"/>
      <c r="U121" s="908"/>
      <c r="V121" s="908"/>
      <c r="W121" s="908"/>
      <c r="X121" s="908"/>
      <c r="Y121" s="908"/>
      <c r="Z121" s="908"/>
    </row>
    <row r="122" spans="1:26" ht="14.25" customHeight="1">
      <c r="A122" s="908"/>
      <c r="B122" s="908"/>
      <c r="C122" s="908"/>
      <c r="D122" s="908"/>
      <c r="E122" s="908"/>
      <c r="F122" s="908"/>
      <c r="G122" s="908"/>
      <c r="H122" s="908"/>
      <c r="I122" s="908"/>
      <c r="J122" s="908"/>
      <c r="K122" s="908"/>
      <c r="L122" s="908"/>
      <c r="M122" s="908"/>
      <c r="N122" s="908"/>
      <c r="O122" s="908"/>
      <c r="P122" s="908"/>
      <c r="Q122" s="908"/>
      <c r="R122" s="908"/>
      <c r="S122" s="908"/>
      <c r="T122" s="908"/>
      <c r="U122" s="908"/>
      <c r="V122" s="908"/>
      <c r="W122" s="908"/>
      <c r="X122" s="908"/>
      <c r="Y122" s="908"/>
      <c r="Z122" s="908"/>
    </row>
    <row r="123" spans="1:26" ht="14.25" customHeight="1">
      <c r="A123" s="908"/>
      <c r="B123" s="908"/>
      <c r="C123" s="908"/>
      <c r="D123" s="908"/>
      <c r="E123" s="908"/>
      <c r="F123" s="908"/>
      <c r="G123" s="908"/>
      <c r="H123" s="908"/>
      <c r="I123" s="908"/>
      <c r="J123" s="908"/>
      <c r="K123" s="908"/>
      <c r="L123" s="908"/>
      <c r="M123" s="908"/>
      <c r="N123" s="908"/>
      <c r="O123" s="908"/>
      <c r="P123" s="908"/>
      <c r="Q123" s="908"/>
      <c r="R123" s="908"/>
      <c r="S123" s="908"/>
      <c r="T123" s="908"/>
      <c r="U123" s="908"/>
      <c r="V123" s="908"/>
      <c r="W123" s="908"/>
      <c r="X123" s="908"/>
      <c r="Y123" s="908"/>
      <c r="Z123" s="908"/>
    </row>
    <row r="124" spans="1:26" ht="14.25" customHeight="1">
      <c r="A124" s="908"/>
      <c r="B124" s="908"/>
      <c r="C124" s="908"/>
      <c r="D124" s="908"/>
      <c r="E124" s="908"/>
      <c r="F124" s="908"/>
      <c r="G124" s="908"/>
      <c r="H124" s="908"/>
      <c r="I124" s="908"/>
      <c r="J124" s="908"/>
      <c r="K124" s="908"/>
      <c r="L124" s="908"/>
      <c r="M124" s="908"/>
      <c r="N124" s="908"/>
      <c r="O124" s="908"/>
      <c r="P124" s="908"/>
      <c r="Q124" s="908"/>
      <c r="R124" s="908"/>
      <c r="S124" s="908"/>
      <c r="T124" s="908"/>
      <c r="U124" s="908"/>
      <c r="V124" s="908"/>
      <c r="W124" s="908"/>
      <c r="X124" s="908"/>
      <c r="Y124" s="908"/>
      <c r="Z124" s="908"/>
    </row>
    <row r="125" spans="1:26" ht="14.25" customHeight="1">
      <c r="A125" s="908"/>
      <c r="B125" s="908"/>
      <c r="C125" s="908"/>
      <c r="D125" s="908"/>
      <c r="E125" s="908"/>
      <c r="F125" s="908"/>
      <c r="G125" s="908"/>
      <c r="H125" s="908"/>
      <c r="I125" s="908"/>
      <c r="J125" s="908"/>
      <c r="K125" s="908"/>
      <c r="L125" s="908"/>
      <c r="M125" s="908"/>
      <c r="N125" s="908"/>
      <c r="O125" s="908"/>
      <c r="P125" s="908"/>
      <c r="Q125" s="908"/>
      <c r="R125" s="908"/>
      <c r="S125" s="908"/>
      <c r="T125" s="908"/>
      <c r="U125" s="908"/>
      <c r="V125" s="908"/>
      <c r="W125" s="908"/>
      <c r="X125" s="908"/>
      <c r="Y125" s="908"/>
      <c r="Z125" s="908"/>
    </row>
    <row r="126" spans="1:26" ht="14.25" customHeight="1">
      <c r="A126" s="908"/>
      <c r="B126" s="908"/>
      <c r="C126" s="908"/>
      <c r="D126" s="908"/>
      <c r="E126" s="908"/>
      <c r="F126" s="908"/>
      <c r="G126" s="908"/>
      <c r="H126" s="908"/>
      <c r="I126" s="908"/>
      <c r="J126" s="908"/>
      <c r="K126" s="908"/>
      <c r="L126" s="908"/>
      <c r="M126" s="908"/>
      <c r="N126" s="908"/>
      <c r="O126" s="908"/>
      <c r="P126" s="908"/>
      <c r="Q126" s="908"/>
      <c r="R126" s="908"/>
      <c r="S126" s="908"/>
      <c r="T126" s="908"/>
      <c r="U126" s="908"/>
      <c r="V126" s="908"/>
      <c r="W126" s="908"/>
      <c r="X126" s="908"/>
      <c r="Y126" s="908"/>
      <c r="Z126" s="908"/>
    </row>
    <row r="127" spans="1:26" ht="14.25" customHeight="1">
      <c r="A127" s="908"/>
      <c r="B127" s="908"/>
      <c r="C127" s="908"/>
      <c r="D127" s="908"/>
      <c r="E127" s="908"/>
      <c r="F127" s="908"/>
      <c r="G127" s="908"/>
      <c r="H127" s="908"/>
      <c r="I127" s="908"/>
      <c r="J127" s="908"/>
      <c r="K127" s="908"/>
      <c r="L127" s="908"/>
      <c r="M127" s="908"/>
      <c r="N127" s="908"/>
      <c r="O127" s="908"/>
      <c r="P127" s="908"/>
      <c r="Q127" s="908"/>
      <c r="R127" s="908"/>
      <c r="S127" s="908"/>
      <c r="T127" s="908"/>
      <c r="U127" s="908"/>
      <c r="V127" s="908"/>
      <c r="W127" s="908"/>
      <c r="X127" s="908"/>
      <c r="Y127" s="908"/>
      <c r="Z127" s="908"/>
    </row>
    <row r="128" spans="1:26" ht="14.25" customHeight="1">
      <c r="A128" s="908"/>
      <c r="B128" s="908"/>
      <c r="C128" s="908"/>
      <c r="D128" s="908"/>
      <c r="E128" s="908"/>
      <c r="F128" s="908"/>
      <c r="G128" s="908"/>
      <c r="H128" s="908"/>
      <c r="I128" s="908"/>
      <c r="J128" s="908"/>
      <c r="K128" s="908"/>
      <c r="L128" s="908"/>
      <c r="M128" s="908"/>
      <c r="N128" s="908"/>
      <c r="O128" s="908"/>
      <c r="P128" s="908"/>
      <c r="Q128" s="908"/>
      <c r="R128" s="908"/>
      <c r="S128" s="908"/>
      <c r="T128" s="908"/>
      <c r="U128" s="908"/>
      <c r="V128" s="908"/>
      <c r="W128" s="908"/>
      <c r="X128" s="908"/>
      <c r="Y128" s="908"/>
      <c r="Z128" s="908"/>
    </row>
    <row r="129" spans="1:26" ht="14.25" customHeight="1">
      <c r="A129" s="908"/>
      <c r="B129" s="908"/>
      <c r="C129" s="908"/>
      <c r="D129" s="908"/>
      <c r="E129" s="908"/>
      <c r="F129" s="908"/>
      <c r="G129" s="908"/>
      <c r="H129" s="908"/>
      <c r="I129" s="908"/>
      <c r="J129" s="908"/>
      <c r="K129" s="908"/>
      <c r="L129" s="908"/>
      <c r="M129" s="908"/>
      <c r="N129" s="908"/>
      <c r="O129" s="908"/>
      <c r="P129" s="908"/>
      <c r="Q129" s="908"/>
      <c r="R129" s="908"/>
      <c r="S129" s="908"/>
      <c r="T129" s="908"/>
      <c r="U129" s="908"/>
      <c r="V129" s="908"/>
      <c r="W129" s="908"/>
      <c r="X129" s="908"/>
      <c r="Y129" s="908"/>
      <c r="Z129" s="908"/>
    </row>
    <row r="130" spans="1:26" ht="14.25" customHeight="1">
      <c r="A130" s="908"/>
      <c r="B130" s="908"/>
      <c r="C130" s="908"/>
      <c r="D130" s="908"/>
      <c r="E130" s="908"/>
      <c r="F130" s="908"/>
      <c r="G130" s="908"/>
      <c r="H130" s="908"/>
      <c r="I130" s="908"/>
      <c r="J130" s="908"/>
      <c r="K130" s="908"/>
      <c r="L130" s="908"/>
      <c r="M130" s="908"/>
      <c r="N130" s="908"/>
      <c r="O130" s="908"/>
      <c r="P130" s="908"/>
      <c r="Q130" s="908"/>
      <c r="R130" s="908"/>
      <c r="S130" s="908"/>
      <c r="T130" s="908"/>
      <c r="U130" s="908"/>
      <c r="V130" s="908"/>
      <c r="W130" s="908"/>
      <c r="X130" s="908"/>
      <c r="Y130" s="908"/>
      <c r="Z130" s="908"/>
    </row>
    <row r="131" spans="1:26" ht="14.25" customHeight="1">
      <c r="A131" s="908"/>
      <c r="B131" s="908"/>
      <c r="C131" s="908"/>
      <c r="D131" s="908"/>
      <c r="E131" s="908"/>
      <c r="F131" s="908"/>
      <c r="G131" s="908"/>
      <c r="H131" s="908"/>
      <c r="I131" s="908"/>
      <c r="J131" s="908"/>
      <c r="K131" s="908"/>
      <c r="L131" s="908"/>
      <c r="M131" s="908"/>
      <c r="N131" s="908"/>
      <c r="O131" s="908"/>
      <c r="P131" s="908"/>
      <c r="Q131" s="908"/>
      <c r="R131" s="908"/>
      <c r="S131" s="908"/>
      <c r="T131" s="908"/>
      <c r="U131" s="908"/>
      <c r="V131" s="908"/>
      <c r="W131" s="908"/>
      <c r="X131" s="908"/>
      <c r="Y131" s="908"/>
      <c r="Z131" s="908"/>
    </row>
    <row r="132" spans="1:26" ht="14.25" customHeight="1">
      <c r="A132" s="908"/>
      <c r="B132" s="908"/>
      <c r="C132" s="908"/>
      <c r="D132" s="908"/>
      <c r="E132" s="908"/>
      <c r="F132" s="908"/>
      <c r="G132" s="908"/>
      <c r="H132" s="908"/>
      <c r="I132" s="908"/>
      <c r="J132" s="908"/>
      <c r="K132" s="908"/>
      <c r="L132" s="908"/>
      <c r="M132" s="908"/>
      <c r="N132" s="908"/>
      <c r="O132" s="908"/>
      <c r="P132" s="908"/>
      <c r="Q132" s="908"/>
      <c r="R132" s="908"/>
      <c r="S132" s="908"/>
      <c r="T132" s="908"/>
      <c r="U132" s="908"/>
      <c r="V132" s="908"/>
      <c r="W132" s="908"/>
      <c r="X132" s="908"/>
      <c r="Y132" s="908"/>
      <c r="Z132" s="908"/>
    </row>
    <row r="133" spans="1:26" ht="14.25" customHeight="1">
      <c r="A133" s="908"/>
      <c r="B133" s="908"/>
      <c r="C133" s="908"/>
      <c r="D133" s="908"/>
      <c r="E133" s="908"/>
      <c r="F133" s="908"/>
      <c r="G133" s="908"/>
      <c r="H133" s="908"/>
      <c r="I133" s="908"/>
      <c r="J133" s="908"/>
      <c r="K133" s="908"/>
      <c r="L133" s="908"/>
      <c r="M133" s="908"/>
      <c r="N133" s="908"/>
      <c r="O133" s="908"/>
      <c r="P133" s="908"/>
      <c r="Q133" s="908"/>
      <c r="R133" s="908"/>
      <c r="S133" s="908"/>
      <c r="T133" s="908"/>
      <c r="U133" s="908"/>
      <c r="V133" s="908"/>
      <c r="W133" s="908"/>
      <c r="X133" s="908"/>
      <c r="Y133" s="908"/>
      <c r="Z133" s="908"/>
    </row>
    <row r="134" spans="1:26" ht="14.25" customHeight="1">
      <c r="A134" s="908"/>
      <c r="B134" s="908"/>
      <c r="C134" s="908"/>
      <c r="D134" s="908"/>
      <c r="E134" s="908"/>
      <c r="F134" s="908"/>
      <c r="G134" s="908"/>
      <c r="H134" s="908"/>
      <c r="I134" s="908"/>
      <c r="J134" s="908"/>
      <c r="K134" s="908"/>
      <c r="L134" s="908"/>
      <c r="M134" s="908"/>
      <c r="N134" s="908"/>
      <c r="O134" s="908"/>
      <c r="P134" s="908"/>
      <c r="Q134" s="908"/>
      <c r="R134" s="908"/>
      <c r="S134" s="908"/>
      <c r="T134" s="908"/>
      <c r="U134" s="908"/>
      <c r="V134" s="908"/>
      <c r="W134" s="908"/>
      <c r="X134" s="908"/>
      <c r="Y134" s="908"/>
      <c r="Z134" s="908"/>
    </row>
    <row r="135" spans="1:26" ht="14.25" customHeight="1">
      <c r="A135" s="908"/>
      <c r="B135" s="908"/>
      <c r="C135" s="908"/>
      <c r="D135" s="908"/>
      <c r="E135" s="908"/>
      <c r="F135" s="908"/>
      <c r="G135" s="908"/>
      <c r="H135" s="908"/>
      <c r="I135" s="908"/>
      <c r="J135" s="908"/>
      <c r="K135" s="908"/>
      <c r="L135" s="908"/>
      <c r="M135" s="908"/>
      <c r="N135" s="908"/>
      <c r="O135" s="908"/>
      <c r="P135" s="908"/>
      <c r="Q135" s="908"/>
      <c r="R135" s="908"/>
      <c r="S135" s="908"/>
      <c r="T135" s="908"/>
      <c r="U135" s="908"/>
      <c r="V135" s="908"/>
      <c r="W135" s="908"/>
      <c r="X135" s="908"/>
      <c r="Y135" s="908"/>
      <c r="Z135" s="908"/>
    </row>
    <row r="136" spans="1:26" ht="14.25" customHeight="1">
      <c r="A136" s="908"/>
      <c r="B136" s="908"/>
      <c r="C136" s="908"/>
      <c r="D136" s="908"/>
      <c r="E136" s="908"/>
      <c r="F136" s="908"/>
      <c r="G136" s="908"/>
      <c r="H136" s="908"/>
      <c r="I136" s="908"/>
      <c r="J136" s="908"/>
      <c r="K136" s="908"/>
      <c r="L136" s="908"/>
      <c r="M136" s="908"/>
      <c r="N136" s="908"/>
      <c r="O136" s="908"/>
      <c r="P136" s="908"/>
      <c r="Q136" s="908"/>
      <c r="R136" s="908"/>
      <c r="S136" s="908"/>
      <c r="T136" s="908"/>
      <c r="U136" s="908"/>
      <c r="V136" s="908"/>
      <c r="W136" s="908"/>
      <c r="X136" s="908"/>
      <c r="Y136" s="908"/>
      <c r="Z136" s="908"/>
    </row>
    <row r="137" spans="1:26" ht="14.25" customHeight="1">
      <c r="A137" s="908"/>
      <c r="B137" s="908"/>
      <c r="C137" s="908"/>
      <c r="D137" s="908"/>
      <c r="E137" s="908"/>
      <c r="F137" s="908"/>
      <c r="G137" s="908"/>
      <c r="H137" s="908"/>
      <c r="I137" s="908"/>
      <c r="J137" s="908"/>
      <c r="K137" s="908"/>
      <c r="L137" s="908"/>
      <c r="M137" s="908"/>
      <c r="N137" s="908"/>
      <c r="O137" s="908"/>
      <c r="P137" s="908"/>
      <c r="Q137" s="908"/>
      <c r="R137" s="908"/>
      <c r="S137" s="908"/>
      <c r="T137" s="908"/>
      <c r="U137" s="908"/>
      <c r="V137" s="908"/>
      <c r="W137" s="908"/>
      <c r="X137" s="908"/>
      <c r="Y137" s="908"/>
      <c r="Z137" s="908"/>
    </row>
    <row r="138" spans="1:26" ht="14.25" customHeight="1">
      <c r="A138" s="908"/>
      <c r="B138" s="908"/>
      <c r="C138" s="908"/>
      <c r="D138" s="908"/>
      <c r="E138" s="908"/>
      <c r="F138" s="908"/>
      <c r="G138" s="908"/>
      <c r="H138" s="908"/>
      <c r="I138" s="908"/>
      <c r="J138" s="908"/>
      <c r="K138" s="908"/>
      <c r="L138" s="908"/>
      <c r="M138" s="908"/>
      <c r="N138" s="908"/>
      <c r="O138" s="908"/>
      <c r="P138" s="908"/>
      <c r="Q138" s="908"/>
      <c r="R138" s="908"/>
      <c r="S138" s="908"/>
      <c r="T138" s="908"/>
      <c r="U138" s="908"/>
      <c r="V138" s="908"/>
      <c r="W138" s="908"/>
      <c r="X138" s="908"/>
      <c r="Y138" s="908"/>
      <c r="Z138" s="908"/>
    </row>
    <row r="139" spans="1:26" ht="14.25" customHeight="1">
      <c r="A139" s="908"/>
      <c r="B139" s="908"/>
      <c r="C139" s="908"/>
      <c r="D139" s="908"/>
      <c r="E139" s="908"/>
      <c r="F139" s="908"/>
      <c r="G139" s="908"/>
      <c r="H139" s="908"/>
      <c r="I139" s="908"/>
      <c r="J139" s="908"/>
      <c r="K139" s="908"/>
      <c r="L139" s="908"/>
      <c r="M139" s="908"/>
      <c r="N139" s="908"/>
      <c r="O139" s="908"/>
      <c r="P139" s="908"/>
      <c r="Q139" s="908"/>
      <c r="R139" s="908"/>
      <c r="S139" s="908"/>
      <c r="T139" s="908"/>
      <c r="U139" s="908"/>
      <c r="V139" s="908"/>
      <c r="W139" s="908"/>
      <c r="X139" s="908"/>
      <c r="Y139" s="908"/>
      <c r="Z139" s="908"/>
    </row>
    <row r="140" spans="1:26" ht="14.25" customHeight="1">
      <c r="A140" s="908"/>
      <c r="B140" s="908"/>
      <c r="C140" s="908"/>
      <c r="D140" s="908"/>
      <c r="E140" s="908"/>
      <c r="F140" s="908"/>
      <c r="G140" s="908"/>
      <c r="H140" s="908"/>
      <c r="I140" s="908"/>
      <c r="J140" s="908"/>
      <c r="K140" s="908"/>
      <c r="L140" s="908"/>
      <c r="M140" s="908"/>
      <c r="N140" s="908"/>
      <c r="O140" s="908"/>
      <c r="P140" s="908"/>
      <c r="Q140" s="908"/>
      <c r="R140" s="908"/>
      <c r="S140" s="908"/>
      <c r="T140" s="908"/>
      <c r="U140" s="908"/>
      <c r="V140" s="908"/>
      <c r="W140" s="908"/>
      <c r="X140" s="908"/>
      <c r="Y140" s="908"/>
      <c r="Z140" s="908"/>
    </row>
    <row r="141" spans="1:26" ht="14.25" customHeight="1">
      <c r="A141" s="908"/>
      <c r="B141" s="908"/>
      <c r="C141" s="908"/>
      <c r="D141" s="908"/>
      <c r="E141" s="908"/>
      <c r="F141" s="908"/>
      <c r="G141" s="908"/>
      <c r="H141" s="908"/>
      <c r="I141" s="908"/>
      <c r="J141" s="908"/>
      <c r="K141" s="908"/>
      <c r="L141" s="908"/>
      <c r="M141" s="908"/>
      <c r="N141" s="908"/>
      <c r="O141" s="908"/>
      <c r="P141" s="908"/>
      <c r="Q141" s="908"/>
      <c r="R141" s="908"/>
      <c r="S141" s="908"/>
      <c r="T141" s="908"/>
      <c r="U141" s="908"/>
      <c r="V141" s="908"/>
      <c r="W141" s="908"/>
      <c r="X141" s="908"/>
      <c r="Y141" s="908"/>
      <c r="Z141" s="908"/>
    </row>
    <row r="142" spans="1:26" ht="14.25" customHeight="1">
      <c r="A142" s="908"/>
      <c r="B142" s="908"/>
      <c r="C142" s="908"/>
      <c r="D142" s="908"/>
      <c r="E142" s="908"/>
      <c r="F142" s="908"/>
      <c r="G142" s="908"/>
      <c r="H142" s="908"/>
      <c r="I142" s="908"/>
      <c r="J142" s="908"/>
      <c r="K142" s="908"/>
      <c r="L142" s="908"/>
      <c r="M142" s="908"/>
      <c r="N142" s="908"/>
      <c r="O142" s="908"/>
      <c r="P142" s="908"/>
      <c r="Q142" s="908"/>
      <c r="R142" s="908"/>
      <c r="S142" s="908"/>
      <c r="T142" s="908"/>
      <c r="U142" s="908"/>
      <c r="V142" s="908"/>
      <c r="W142" s="908"/>
      <c r="X142" s="908"/>
      <c r="Y142" s="908"/>
      <c r="Z142" s="908"/>
    </row>
    <row r="143" spans="1:26" ht="14.25" customHeight="1">
      <c r="A143" s="908"/>
      <c r="B143" s="908"/>
      <c r="C143" s="908"/>
      <c r="D143" s="908"/>
      <c r="E143" s="908"/>
      <c r="F143" s="908"/>
      <c r="G143" s="908"/>
      <c r="H143" s="908"/>
      <c r="I143" s="908"/>
      <c r="J143" s="908"/>
      <c r="K143" s="908"/>
      <c r="L143" s="908"/>
      <c r="M143" s="908"/>
      <c r="N143" s="908"/>
      <c r="O143" s="908"/>
      <c r="P143" s="908"/>
      <c r="Q143" s="908"/>
      <c r="R143" s="908"/>
      <c r="S143" s="908"/>
      <c r="T143" s="908"/>
      <c r="U143" s="908"/>
      <c r="V143" s="908"/>
      <c r="W143" s="908"/>
      <c r="X143" s="908"/>
      <c r="Y143" s="908"/>
      <c r="Z143" s="908"/>
    </row>
    <row r="144" spans="1:26" ht="14.25" customHeight="1">
      <c r="A144" s="908"/>
      <c r="B144" s="908"/>
      <c r="C144" s="908"/>
      <c r="D144" s="908"/>
      <c r="E144" s="908"/>
      <c r="F144" s="908"/>
      <c r="G144" s="908"/>
      <c r="H144" s="908"/>
      <c r="I144" s="908"/>
      <c r="J144" s="908"/>
      <c r="K144" s="908"/>
      <c r="L144" s="908"/>
      <c r="M144" s="908"/>
      <c r="N144" s="908"/>
      <c r="O144" s="908"/>
      <c r="P144" s="908"/>
      <c r="Q144" s="908"/>
      <c r="R144" s="908"/>
      <c r="S144" s="908"/>
      <c r="T144" s="908"/>
      <c r="U144" s="908"/>
      <c r="V144" s="908"/>
      <c r="W144" s="908"/>
      <c r="X144" s="908"/>
      <c r="Y144" s="908"/>
      <c r="Z144" s="908"/>
    </row>
    <row r="145" spans="1:26" ht="14.25" customHeight="1">
      <c r="A145" s="908"/>
      <c r="B145" s="908"/>
      <c r="C145" s="908"/>
      <c r="D145" s="908"/>
      <c r="E145" s="908"/>
      <c r="F145" s="908"/>
      <c r="G145" s="908"/>
      <c r="H145" s="908"/>
      <c r="I145" s="908"/>
      <c r="J145" s="908"/>
      <c r="K145" s="908"/>
      <c r="L145" s="908"/>
      <c r="M145" s="908"/>
      <c r="N145" s="908"/>
      <c r="O145" s="908"/>
      <c r="P145" s="908"/>
      <c r="Q145" s="908"/>
      <c r="R145" s="908"/>
      <c r="S145" s="908"/>
      <c r="T145" s="908"/>
      <c r="U145" s="908"/>
      <c r="V145" s="908"/>
      <c r="W145" s="908"/>
      <c r="X145" s="908"/>
      <c r="Y145" s="908"/>
      <c r="Z145" s="908"/>
    </row>
    <row r="146" spans="1:26" ht="14.25" customHeight="1">
      <c r="A146" s="908"/>
      <c r="B146" s="908"/>
      <c r="C146" s="908"/>
      <c r="D146" s="908"/>
      <c r="E146" s="908"/>
      <c r="F146" s="908"/>
      <c r="G146" s="908"/>
      <c r="H146" s="908"/>
      <c r="I146" s="908"/>
      <c r="J146" s="908"/>
      <c r="K146" s="908"/>
      <c r="L146" s="908"/>
      <c r="M146" s="908"/>
      <c r="N146" s="908"/>
      <c r="O146" s="908"/>
      <c r="P146" s="908"/>
      <c r="Q146" s="908"/>
      <c r="R146" s="908"/>
      <c r="S146" s="908"/>
      <c r="T146" s="908"/>
      <c r="U146" s="908"/>
      <c r="V146" s="908"/>
      <c r="W146" s="908"/>
      <c r="X146" s="908"/>
      <c r="Y146" s="908"/>
      <c r="Z146" s="908"/>
    </row>
    <row r="147" spans="1:26" ht="14.25" customHeight="1">
      <c r="A147" s="908"/>
      <c r="B147" s="908"/>
      <c r="C147" s="908"/>
      <c r="D147" s="908"/>
      <c r="E147" s="908"/>
      <c r="F147" s="908"/>
      <c r="G147" s="908"/>
      <c r="H147" s="908"/>
      <c r="I147" s="908"/>
      <c r="J147" s="908"/>
      <c r="K147" s="908"/>
      <c r="L147" s="908"/>
      <c r="M147" s="908"/>
      <c r="N147" s="908"/>
      <c r="O147" s="908"/>
      <c r="P147" s="908"/>
      <c r="Q147" s="908"/>
      <c r="R147" s="908"/>
      <c r="S147" s="908"/>
      <c r="T147" s="908"/>
      <c r="U147" s="908"/>
      <c r="V147" s="908"/>
      <c r="W147" s="908"/>
      <c r="X147" s="908"/>
      <c r="Y147" s="908"/>
      <c r="Z147" s="908"/>
    </row>
    <row r="148" spans="1:26" ht="14.25" customHeight="1">
      <c r="A148" s="908"/>
      <c r="B148" s="908"/>
      <c r="C148" s="908"/>
      <c r="D148" s="908"/>
      <c r="E148" s="908"/>
      <c r="F148" s="908"/>
      <c r="G148" s="908"/>
      <c r="H148" s="908"/>
      <c r="I148" s="908"/>
      <c r="J148" s="908"/>
      <c r="K148" s="908"/>
      <c r="L148" s="908"/>
      <c r="M148" s="908"/>
      <c r="N148" s="908"/>
      <c r="O148" s="908"/>
      <c r="P148" s="908"/>
      <c r="Q148" s="908"/>
      <c r="R148" s="908"/>
      <c r="S148" s="908"/>
      <c r="T148" s="908"/>
      <c r="U148" s="908"/>
      <c r="V148" s="908"/>
      <c r="W148" s="908"/>
      <c r="X148" s="908"/>
      <c r="Y148" s="908"/>
      <c r="Z148" s="908"/>
    </row>
    <row r="149" spans="1:26" ht="14.25" customHeight="1">
      <c r="A149" s="908"/>
      <c r="B149" s="908"/>
      <c r="C149" s="908"/>
      <c r="D149" s="908"/>
      <c r="E149" s="908"/>
      <c r="F149" s="908"/>
      <c r="G149" s="908"/>
      <c r="H149" s="908"/>
      <c r="I149" s="908"/>
      <c r="J149" s="908"/>
      <c r="K149" s="908"/>
      <c r="L149" s="908"/>
      <c r="M149" s="908"/>
      <c r="N149" s="908"/>
      <c r="O149" s="908"/>
      <c r="P149" s="908"/>
      <c r="Q149" s="908"/>
      <c r="R149" s="908"/>
      <c r="S149" s="908"/>
      <c r="T149" s="908"/>
      <c r="U149" s="908"/>
      <c r="V149" s="908"/>
      <c r="W149" s="908"/>
      <c r="X149" s="908"/>
      <c r="Y149" s="908"/>
      <c r="Z149" s="908"/>
    </row>
    <row r="150" spans="1:26" ht="14.25" customHeight="1">
      <c r="A150" s="908"/>
      <c r="B150" s="908"/>
      <c r="C150" s="908"/>
      <c r="D150" s="908"/>
      <c r="E150" s="908"/>
      <c r="F150" s="908"/>
      <c r="G150" s="908"/>
      <c r="H150" s="908"/>
      <c r="I150" s="908"/>
      <c r="J150" s="908"/>
      <c r="K150" s="908"/>
      <c r="L150" s="908"/>
      <c r="M150" s="908"/>
      <c r="N150" s="908"/>
      <c r="O150" s="908"/>
      <c r="P150" s="908"/>
      <c r="Q150" s="908"/>
      <c r="R150" s="908"/>
      <c r="S150" s="908"/>
      <c r="T150" s="908"/>
      <c r="U150" s="908"/>
      <c r="V150" s="908"/>
      <c r="W150" s="908"/>
      <c r="X150" s="908"/>
      <c r="Y150" s="908"/>
      <c r="Z150" s="908"/>
    </row>
    <row r="151" spans="1:26" ht="14.25" customHeight="1">
      <c r="A151" s="908"/>
      <c r="B151" s="908"/>
      <c r="C151" s="908"/>
      <c r="D151" s="908"/>
      <c r="E151" s="908"/>
      <c r="F151" s="908"/>
      <c r="G151" s="908"/>
      <c r="H151" s="908"/>
      <c r="I151" s="908"/>
      <c r="J151" s="908"/>
      <c r="K151" s="908"/>
      <c r="L151" s="908"/>
      <c r="M151" s="908"/>
      <c r="N151" s="908"/>
      <c r="O151" s="908"/>
      <c r="P151" s="908"/>
      <c r="Q151" s="908"/>
      <c r="R151" s="908"/>
      <c r="S151" s="908"/>
      <c r="T151" s="908"/>
      <c r="U151" s="908"/>
      <c r="V151" s="908"/>
      <c r="W151" s="908"/>
      <c r="X151" s="908"/>
      <c r="Y151" s="908"/>
      <c r="Z151" s="908"/>
    </row>
    <row r="152" spans="1:26" ht="14.25" customHeight="1">
      <c r="A152" s="908"/>
      <c r="B152" s="908"/>
      <c r="C152" s="908"/>
      <c r="D152" s="908"/>
      <c r="E152" s="908"/>
      <c r="F152" s="908"/>
      <c r="G152" s="908"/>
      <c r="H152" s="908"/>
      <c r="I152" s="908"/>
      <c r="J152" s="908"/>
      <c r="K152" s="908"/>
      <c r="L152" s="908"/>
      <c r="M152" s="908"/>
      <c r="N152" s="908"/>
      <c r="O152" s="908"/>
      <c r="P152" s="908"/>
      <c r="Q152" s="908"/>
      <c r="R152" s="908"/>
      <c r="S152" s="908"/>
      <c r="T152" s="908"/>
      <c r="U152" s="908"/>
      <c r="V152" s="908"/>
      <c r="W152" s="908"/>
      <c r="X152" s="908"/>
      <c r="Y152" s="908"/>
      <c r="Z152" s="908"/>
    </row>
    <row r="153" spans="1:26" ht="14.25" customHeight="1">
      <c r="A153" s="908"/>
      <c r="B153" s="908"/>
      <c r="C153" s="908"/>
      <c r="D153" s="908"/>
      <c r="E153" s="908"/>
      <c r="F153" s="908"/>
      <c r="G153" s="908"/>
      <c r="H153" s="908"/>
      <c r="I153" s="908"/>
      <c r="J153" s="908"/>
      <c r="K153" s="908"/>
      <c r="L153" s="908"/>
      <c r="M153" s="908"/>
      <c r="N153" s="908"/>
      <c r="O153" s="908"/>
      <c r="P153" s="908"/>
      <c r="Q153" s="908"/>
      <c r="R153" s="908"/>
      <c r="S153" s="908"/>
      <c r="T153" s="908"/>
      <c r="U153" s="908"/>
      <c r="V153" s="908"/>
      <c r="W153" s="908"/>
      <c r="X153" s="908"/>
      <c r="Y153" s="908"/>
      <c r="Z153" s="908"/>
    </row>
    <row r="154" spans="1:26" ht="14.25" customHeight="1">
      <c r="A154" s="908"/>
      <c r="B154" s="908"/>
      <c r="C154" s="908"/>
      <c r="D154" s="908"/>
      <c r="E154" s="908"/>
      <c r="F154" s="908"/>
      <c r="G154" s="908"/>
      <c r="H154" s="908"/>
      <c r="I154" s="908"/>
      <c r="J154" s="908"/>
      <c r="K154" s="908"/>
      <c r="L154" s="908"/>
      <c r="M154" s="908"/>
      <c r="N154" s="908"/>
      <c r="O154" s="908"/>
      <c r="P154" s="908"/>
      <c r="Q154" s="908"/>
      <c r="R154" s="908"/>
      <c r="S154" s="908"/>
      <c r="T154" s="908"/>
      <c r="U154" s="908"/>
      <c r="V154" s="908"/>
      <c r="W154" s="908"/>
      <c r="X154" s="908"/>
      <c r="Y154" s="908"/>
      <c r="Z154" s="908"/>
    </row>
    <row r="155" spans="1:26" ht="14.25" customHeight="1">
      <c r="A155" s="908"/>
      <c r="B155" s="908"/>
      <c r="C155" s="908"/>
      <c r="D155" s="908"/>
      <c r="E155" s="908"/>
      <c r="F155" s="908"/>
      <c r="G155" s="908"/>
      <c r="H155" s="908"/>
      <c r="I155" s="908"/>
      <c r="J155" s="908"/>
      <c r="K155" s="908"/>
      <c r="L155" s="908"/>
      <c r="M155" s="908"/>
      <c r="N155" s="908"/>
      <c r="O155" s="908"/>
      <c r="P155" s="908"/>
      <c r="Q155" s="908"/>
      <c r="R155" s="908"/>
      <c r="S155" s="908"/>
      <c r="T155" s="908"/>
      <c r="U155" s="908"/>
      <c r="V155" s="908"/>
      <c r="W155" s="908"/>
      <c r="X155" s="908"/>
      <c r="Y155" s="908"/>
      <c r="Z155" s="908"/>
    </row>
    <row r="156" spans="1:26" ht="14.25" customHeight="1">
      <c r="A156" s="908"/>
      <c r="B156" s="908"/>
      <c r="C156" s="908"/>
      <c r="D156" s="908"/>
      <c r="E156" s="908"/>
      <c r="F156" s="908"/>
      <c r="G156" s="908"/>
      <c r="H156" s="908"/>
      <c r="I156" s="908"/>
      <c r="J156" s="908"/>
      <c r="K156" s="908"/>
      <c r="L156" s="908"/>
      <c r="M156" s="908"/>
      <c r="N156" s="908"/>
      <c r="O156" s="908"/>
      <c r="P156" s="908"/>
      <c r="Q156" s="908"/>
      <c r="R156" s="908"/>
      <c r="S156" s="908"/>
      <c r="T156" s="908"/>
      <c r="U156" s="908"/>
      <c r="V156" s="908"/>
      <c r="W156" s="908"/>
      <c r="X156" s="908"/>
      <c r="Y156" s="908"/>
      <c r="Z156" s="908"/>
    </row>
    <row r="157" spans="1:26" ht="14.25" customHeight="1">
      <c r="A157" s="908"/>
      <c r="B157" s="908"/>
      <c r="C157" s="908"/>
      <c r="D157" s="908"/>
      <c r="E157" s="908"/>
      <c r="F157" s="908"/>
      <c r="G157" s="908"/>
      <c r="H157" s="908"/>
      <c r="I157" s="908"/>
      <c r="J157" s="908"/>
      <c r="K157" s="908"/>
      <c r="L157" s="908"/>
      <c r="M157" s="908"/>
      <c r="N157" s="908"/>
      <c r="O157" s="908"/>
      <c r="P157" s="908"/>
      <c r="Q157" s="908"/>
      <c r="R157" s="908"/>
      <c r="S157" s="908"/>
      <c r="T157" s="908"/>
      <c r="U157" s="908"/>
      <c r="V157" s="908"/>
      <c r="W157" s="908"/>
      <c r="X157" s="908"/>
      <c r="Y157" s="908"/>
      <c r="Z157" s="908"/>
    </row>
    <row r="158" spans="1:26" ht="14.25" customHeight="1">
      <c r="A158" s="908"/>
      <c r="B158" s="908"/>
      <c r="C158" s="908"/>
      <c r="D158" s="908"/>
      <c r="E158" s="908"/>
      <c r="F158" s="908"/>
      <c r="G158" s="908"/>
      <c r="H158" s="908"/>
      <c r="I158" s="908"/>
      <c r="J158" s="908"/>
      <c r="K158" s="908"/>
      <c r="L158" s="908"/>
      <c r="M158" s="908"/>
      <c r="N158" s="908"/>
      <c r="O158" s="908"/>
      <c r="P158" s="908"/>
      <c r="Q158" s="908"/>
      <c r="R158" s="908"/>
      <c r="S158" s="908"/>
      <c r="T158" s="908"/>
      <c r="U158" s="908"/>
      <c r="V158" s="908"/>
      <c r="W158" s="908"/>
      <c r="X158" s="908"/>
      <c r="Y158" s="908"/>
      <c r="Z158" s="908"/>
    </row>
    <row r="159" spans="1:26" ht="14.25" customHeight="1">
      <c r="A159" s="908"/>
      <c r="B159" s="908"/>
      <c r="C159" s="908"/>
      <c r="D159" s="908"/>
      <c r="E159" s="908"/>
      <c r="F159" s="908"/>
      <c r="G159" s="908"/>
      <c r="H159" s="908"/>
      <c r="I159" s="908"/>
      <c r="J159" s="908"/>
      <c r="K159" s="908"/>
      <c r="L159" s="908"/>
      <c r="M159" s="908"/>
      <c r="N159" s="908"/>
      <c r="O159" s="908"/>
      <c r="P159" s="908"/>
      <c r="Q159" s="908"/>
      <c r="R159" s="908"/>
      <c r="S159" s="908"/>
      <c r="T159" s="908"/>
      <c r="U159" s="908"/>
      <c r="V159" s="908"/>
      <c r="W159" s="908"/>
      <c r="X159" s="908"/>
      <c r="Y159" s="908"/>
      <c r="Z159" s="908"/>
    </row>
    <row r="160" spans="1:26" ht="14.25" customHeight="1">
      <c r="A160" s="908"/>
      <c r="B160" s="908"/>
      <c r="C160" s="908"/>
      <c r="D160" s="908"/>
      <c r="E160" s="908"/>
      <c r="F160" s="908"/>
      <c r="G160" s="908"/>
      <c r="H160" s="908"/>
      <c r="I160" s="908"/>
      <c r="J160" s="908"/>
      <c r="K160" s="908"/>
      <c r="L160" s="908"/>
      <c r="M160" s="908"/>
      <c r="N160" s="908"/>
      <c r="O160" s="908"/>
      <c r="P160" s="908"/>
      <c r="Q160" s="908"/>
      <c r="R160" s="908"/>
      <c r="S160" s="908"/>
      <c r="T160" s="908"/>
      <c r="U160" s="908"/>
      <c r="V160" s="908"/>
      <c r="W160" s="908"/>
      <c r="X160" s="908"/>
      <c r="Y160" s="908"/>
      <c r="Z160" s="908"/>
    </row>
    <row r="161" spans="1:26" ht="14.25" customHeight="1">
      <c r="A161" s="908"/>
      <c r="B161" s="908"/>
      <c r="C161" s="908"/>
      <c r="D161" s="908"/>
      <c r="E161" s="908"/>
      <c r="F161" s="908"/>
      <c r="G161" s="908"/>
      <c r="H161" s="908"/>
      <c r="I161" s="908"/>
      <c r="J161" s="908"/>
      <c r="K161" s="908"/>
      <c r="L161" s="908"/>
      <c r="M161" s="908"/>
      <c r="N161" s="908"/>
      <c r="O161" s="908"/>
      <c r="P161" s="908"/>
      <c r="Q161" s="908"/>
      <c r="R161" s="908"/>
      <c r="S161" s="908"/>
      <c r="T161" s="908"/>
      <c r="U161" s="908"/>
      <c r="V161" s="908"/>
      <c r="W161" s="908"/>
      <c r="X161" s="908"/>
      <c r="Y161" s="908"/>
      <c r="Z161" s="908"/>
    </row>
    <row r="162" spans="1:26" ht="14.25" customHeight="1">
      <c r="A162" s="908"/>
      <c r="B162" s="908"/>
      <c r="C162" s="908"/>
      <c r="D162" s="908"/>
      <c r="E162" s="908"/>
      <c r="F162" s="908"/>
      <c r="G162" s="908"/>
      <c r="H162" s="908"/>
      <c r="I162" s="908"/>
      <c r="J162" s="908"/>
      <c r="K162" s="908"/>
      <c r="L162" s="908"/>
      <c r="M162" s="908"/>
      <c r="N162" s="908"/>
      <c r="O162" s="908"/>
      <c r="P162" s="908"/>
      <c r="Q162" s="908"/>
      <c r="R162" s="908"/>
      <c r="S162" s="908"/>
      <c r="T162" s="908"/>
      <c r="U162" s="908"/>
      <c r="V162" s="908"/>
      <c r="W162" s="908"/>
      <c r="X162" s="908"/>
      <c r="Y162" s="908"/>
      <c r="Z162" s="908"/>
    </row>
    <row r="163" spans="1:26" ht="14.25" customHeight="1">
      <c r="A163" s="908"/>
      <c r="B163" s="908"/>
      <c r="C163" s="908"/>
      <c r="D163" s="908"/>
      <c r="E163" s="908"/>
      <c r="F163" s="908"/>
      <c r="G163" s="908"/>
      <c r="H163" s="908"/>
      <c r="I163" s="908"/>
      <c r="J163" s="908"/>
      <c r="K163" s="908"/>
      <c r="L163" s="908"/>
      <c r="M163" s="908"/>
      <c r="N163" s="908"/>
      <c r="O163" s="908"/>
      <c r="P163" s="908"/>
      <c r="Q163" s="908"/>
      <c r="R163" s="908"/>
      <c r="S163" s="908"/>
      <c r="T163" s="908"/>
      <c r="U163" s="908"/>
      <c r="V163" s="908"/>
      <c r="W163" s="908"/>
      <c r="X163" s="908"/>
      <c r="Y163" s="908"/>
      <c r="Z163" s="908"/>
    </row>
    <row r="164" spans="1:26" ht="14.25" customHeight="1">
      <c r="A164" s="908"/>
      <c r="B164" s="908"/>
      <c r="C164" s="908"/>
      <c r="D164" s="908"/>
      <c r="E164" s="908"/>
      <c r="F164" s="908"/>
      <c r="G164" s="908"/>
      <c r="H164" s="908"/>
      <c r="I164" s="908"/>
      <c r="J164" s="908"/>
      <c r="K164" s="908"/>
      <c r="L164" s="908"/>
      <c r="M164" s="908"/>
      <c r="N164" s="908"/>
      <c r="O164" s="908"/>
      <c r="P164" s="908"/>
      <c r="Q164" s="908"/>
      <c r="R164" s="908"/>
      <c r="S164" s="908"/>
      <c r="T164" s="908"/>
      <c r="U164" s="908"/>
      <c r="V164" s="908"/>
      <c r="W164" s="908"/>
      <c r="X164" s="908"/>
      <c r="Y164" s="908"/>
      <c r="Z164" s="908"/>
    </row>
    <row r="165" spans="1:26" ht="14.25" customHeight="1">
      <c r="A165" s="908"/>
      <c r="B165" s="908"/>
      <c r="C165" s="908"/>
      <c r="D165" s="908"/>
      <c r="E165" s="908"/>
      <c r="F165" s="908"/>
      <c r="G165" s="908"/>
      <c r="H165" s="908"/>
      <c r="I165" s="908"/>
      <c r="J165" s="908"/>
      <c r="K165" s="908"/>
      <c r="L165" s="908"/>
      <c r="M165" s="908"/>
      <c r="N165" s="908"/>
      <c r="O165" s="908"/>
      <c r="P165" s="908"/>
      <c r="Q165" s="908"/>
      <c r="R165" s="908"/>
      <c r="S165" s="908"/>
      <c r="T165" s="908"/>
      <c r="U165" s="908"/>
      <c r="V165" s="908"/>
      <c r="W165" s="908"/>
      <c r="X165" s="908"/>
      <c r="Y165" s="908"/>
      <c r="Z165" s="908"/>
    </row>
    <row r="166" spans="1:26" ht="14.25" customHeight="1">
      <c r="A166" s="908"/>
      <c r="B166" s="908"/>
      <c r="C166" s="908"/>
      <c r="D166" s="908"/>
      <c r="E166" s="908"/>
      <c r="F166" s="908"/>
      <c r="G166" s="908"/>
      <c r="H166" s="908"/>
      <c r="I166" s="908"/>
      <c r="J166" s="908"/>
      <c r="K166" s="908"/>
      <c r="L166" s="908"/>
      <c r="M166" s="908"/>
      <c r="N166" s="908"/>
      <c r="O166" s="908"/>
      <c r="P166" s="908"/>
      <c r="Q166" s="908"/>
      <c r="R166" s="908"/>
      <c r="S166" s="908"/>
      <c r="T166" s="908"/>
      <c r="U166" s="908"/>
      <c r="V166" s="908"/>
      <c r="W166" s="908"/>
      <c r="X166" s="908"/>
      <c r="Y166" s="908"/>
      <c r="Z166" s="908"/>
    </row>
    <row r="167" spans="1:26" ht="14.25" customHeight="1">
      <c r="A167" s="908"/>
      <c r="B167" s="908"/>
      <c r="C167" s="908"/>
      <c r="D167" s="908"/>
      <c r="E167" s="908"/>
      <c r="F167" s="908"/>
      <c r="G167" s="908"/>
      <c r="H167" s="908"/>
      <c r="I167" s="908"/>
      <c r="J167" s="908"/>
      <c r="K167" s="908"/>
      <c r="L167" s="908"/>
      <c r="M167" s="908"/>
      <c r="N167" s="908"/>
      <c r="O167" s="908"/>
      <c r="P167" s="908"/>
      <c r="Q167" s="908"/>
      <c r="R167" s="908"/>
      <c r="S167" s="908"/>
      <c r="T167" s="908"/>
      <c r="U167" s="908"/>
      <c r="V167" s="908"/>
      <c r="W167" s="908"/>
      <c r="X167" s="908"/>
      <c r="Y167" s="908"/>
      <c r="Z167" s="908"/>
    </row>
    <row r="168" spans="1:26" ht="14.25" customHeight="1">
      <c r="A168" s="908"/>
      <c r="B168" s="908"/>
      <c r="C168" s="908"/>
      <c r="D168" s="908"/>
      <c r="E168" s="908"/>
      <c r="F168" s="908"/>
      <c r="G168" s="908"/>
      <c r="H168" s="908"/>
      <c r="I168" s="908"/>
      <c r="J168" s="908"/>
      <c r="K168" s="908"/>
      <c r="L168" s="908"/>
      <c r="M168" s="908"/>
      <c r="N168" s="908"/>
      <c r="O168" s="908"/>
      <c r="P168" s="908"/>
      <c r="Q168" s="908"/>
      <c r="R168" s="908"/>
      <c r="S168" s="908"/>
      <c r="T168" s="908"/>
      <c r="U168" s="908"/>
      <c r="V168" s="908"/>
      <c r="W168" s="908"/>
      <c r="X168" s="908"/>
      <c r="Y168" s="908"/>
      <c r="Z168" s="908"/>
    </row>
    <row r="169" spans="1:26" ht="14.25" customHeight="1">
      <c r="A169" s="908"/>
      <c r="B169" s="908"/>
      <c r="C169" s="908"/>
      <c r="D169" s="908"/>
      <c r="E169" s="908"/>
      <c r="F169" s="908"/>
      <c r="G169" s="908"/>
      <c r="H169" s="908"/>
      <c r="I169" s="908"/>
      <c r="J169" s="908"/>
      <c r="K169" s="908"/>
      <c r="L169" s="908"/>
      <c r="M169" s="908"/>
      <c r="N169" s="908"/>
      <c r="O169" s="908"/>
      <c r="P169" s="908"/>
      <c r="Q169" s="908"/>
      <c r="R169" s="908"/>
      <c r="S169" s="908"/>
      <c r="T169" s="908"/>
      <c r="U169" s="908"/>
      <c r="V169" s="908"/>
      <c r="W169" s="908"/>
      <c r="X169" s="908"/>
      <c r="Y169" s="908"/>
      <c r="Z169" s="908"/>
    </row>
    <row r="170" spans="1:26" ht="14.25" customHeight="1">
      <c r="A170" s="908"/>
      <c r="B170" s="908"/>
      <c r="C170" s="908"/>
      <c r="D170" s="908"/>
      <c r="E170" s="908"/>
      <c r="F170" s="908"/>
      <c r="G170" s="908"/>
      <c r="H170" s="908"/>
      <c r="I170" s="908"/>
      <c r="J170" s="908"/>
      <c r="K170" s="908"/>
      <c r="L170" s="908"/>
      <c r="M170" s="908"/>
      <c r="N170" s="908"/>
      <c r="O170" s="908"/>
      <c r="P170" s="908"/>
      <c r="Q170" s="908"/>
      <c r="R170" s="908"/>
      <c r="S170" s="908"/>
      <c r="T170" s="908"/>
      <c r="U170" s="908"/>
      <c r="V170" s="908"/>
      <c r="W170" s="908"/>
      <c r="X170" s="908"/>
      <c r="Y170" s="908"/>
      <c r="Z170" s="908"/>
    </row>
    <row r="171" spans="1:26" ht="14.25" customHeight="1">
      <c r="A171" s="908"/>
      <c r="B171" s="908"/>
      <c r="C171" s="908"/>
      <c r="D171" s="908"/>
      <c r="E171" s="908"/>
      <c r="F171" s="908"/>
      <c r="G171" s="908"/>
      <c r="H171" s="908"/>
      <c r="I171" s="908"/>
      <c r="J171" s="908"/>
      <c r="K171" s="908"/>
      <c r="L171" s="908"/>
      <c r="M171" s="908"/>
      <c r="N171" s="908"/>
      <c r="O171" s="908"/>
      <c r="P171" s="908"/>
      <c r="Q171" s="908"/>
      <c r="R171" s="908"/>
      <c r="S171" s="908"/>
      <c r="T171" s="908"/>
      <c r="U171" s="908"/>
      <c r="V171" s="908"/>
      <c r="W171" s="908"/>
      <c r="X171" s="908"/>
      <c r="Y171" s="908"/>
      <c r="Z171" s="908"/>
    </row>
    <row r="172" spans="1:26" ht="14.25" customHeight="1">
      <c r="A172" s="908"/>
      <c r="B172" s="908"/>
      <c r="C172" s="908"/>
      <c r="D172" s="908"/>
      <c r="E172" s="908"/>
      <c r="F172" s="908"/>
      <c r="G172" s="908"/>
      <c r="H172" s="908"/>
      <c r="I172" s="908"/>
      <c r="J172" s="908"/>
      <c r="K172" s="908"/>
      <c r="L172" s="908"/>
      <c r="M172" s="908"/>
      <c r="N172" s="908"/>
      <c r="O172" s="908"/>
      <c r="P172" s="908"/>
      <c r="Q172" s="908"/>
      <c r="R172" s="908"/>
      <c r="S172" s="908"/>
      <c r="T172" s="908"/>
      <c r="U172" s="908"/>
      <c r="V172" s="908"/>
      <c r="W172" s="908"/>
      <c r="X172" s="908"/>
      <c r="Y172" s="908"/>
      <c r="Z172" s="908"/>
    </row>
    <row r="173" spans="1:26" ht="14.25" customHeight="1">
      <c r="A173" s="908"/>
      <c r="B173" s="908"/>
      <c r="C173" s="908"/>
      <c r="D173" s="908"/>
      <c r="E173" s="908"/>
      <c r="F173" s="908"/>
      <c r="G173" s="908"/>
      <c r="H173" s="908"/>
      <c r="I173" s="908"/>
      <c r="J173" s="908"/>
      <c r="K173" s="908"/>
      <c r="L173" s="908"/>
      <c r="M173" s="908"/>
      <c r="N173" s="908"/>
      <c r="O173" s="908"/>
      <c r="P173" s="908"/>
      <c r="Q173" s="908"/>
      <c r="R173" s="908"/>
      <c r="S173" s="908"/>
      <c r="T173" s="908"/>
      <c r="U173" s="908"/>
      <c r="V173" s="908"/>
      <c r="W173" s="908"/>
      <c r="X173" s="908"/>
      <c r="Y173" s="908"/>
      <c r="Z173" s="908"/>
    </row>
    <row r="174" spans="1:26" ht="14.25" customHeight="1">
      <c r="A174" s="908"/>
      <c r="B174" s="908"/>
      <c r="C174" s="908"/>
      <c r="D174" s="908"/>
      <c r="E174" s="908"/>
      <c r="F174" s="908"/>
      <c r="G174" s="908"/>
      <c r="H174" s="908"/>
      <c r="I174" s="908"/>
      <c r="J174" s="908"/>
      <c r="K174" s="908"/>
      <c r="L174" s="908"/>
      <c r="M174" s="908"/>
      <c r="N174" s="908"/>
      <c r="O174" s="908"/>
      <c r="P174" s="908"/>
      <c r="Q174" s="908"/>
      <c r="R174" s="908"/>
      <c r="S174" s="908"/>
      <c r="T174" s="908"/>
      <c r="U174" s="908"/>
      <c r="V174" s="908"/>
      <c r="W174" s="908"/>
      <c r="X174" s="908"/>
      <c r="Y174" s="908"/>
      <c r="Z174" s="908"/>
    </row>
    <row r="175" spans="1:26" ht="14.25" customHeight="1">
      <c r="A175" s="908"/>
      <c r="B175" s="908"/>
      <c r="C175" s="908"/>
      <c r="D175" s="908"/>
      <c r="E175" s="908"/>
      <c r="F175" s="908"/>
      <c r="G175" s="908"/>
      <c r="H175" s="908"/>
      <c r="I175" s="908"/>
      <c r="J175" s="908"/>
      <c r="K175" s="908"/>
      <c r="L175" s="908"/>
      <c r="M175" s="908"/>
      <c r="N175" s="908"/>
      <c r="O175" s="908"/>
      <c r="P175" s="908"/>
      <c r="Q175" s="908"/>
      <c r="R175" s="908"/>
      <c r="S175" s="908"/>
      <c r="T175" s="908"/>
      <c r="U175" s="908"/>
      <c r="V175" s="908"/>
      <c r="W175" s="908"/>
      <c r="X175" s="908"/>
      <c r="Y175" s="908"/>
      <c r="Z175" s="908"/>
    </row>
    <row r="176" spans="1:26" ht="14.25" customHeight="1">
      <c r="A176" s="908"/>
      <c r="B176" s="908"/>
      <c r="C176" s="908"/>
      <c r="D176" s="908"/>
      <c r="E176" s="908"/>
      <c r="F176" s="908"/>
      <c r="G176" s="908"/>
      <c r="H176" s="908"/>
      <c r="I176" s="908"/>
      <c r="J176" s="908"/>
      <c r="K176" s="908"/>
      <c r="L176" s="908"/>
      <c r="M176" s="908"/>
      <c r="N176" s="908"/>
      <c r="O176" s="908"/>
      <c r="P176" s="908"/>
      <c r="Q176" s="908"/>
      <c r="R176" s="908"/>
      <c r="S176" s="908"/>
      <c r="T176" s="908"/>
      <c r="U176" s="908"/>
      <c r="V176" s="908"/>
      <c r="W176" s="908"/>
      <c r="X176" s="908"/>
      <c r="Y176" s="908"/>
      <c r="Z176" s="908"/>
    </row>
    <row r="177" spans="1:26" ht="14.25" customHeight="1">
      <c r="A177" s="908"/>
      <c r="B177" s="908"/>
      <c r="C177" s="908"/>
      <c r="D177" s="908"/>
      <c r="E177" s="908"/>
      <c r="F177" s="908"/>
      <c r="G177" s="908"/>
      <c r="H177" s="908"/>
      <c r="I177" s="908"/>
      <c r="J177" s="908"/>
      <c r="K177" s="908"/>
      <c r="L177" s="908"/>
      <c r="M177" s="908"/>
      <c r="N177" s="908"/>
      <c r="O177" s="908"/>
      <c r="P177" s="908"/>
      <c r="Q177" s="908"/>
      <c r="R177" s="908"/>
      <c r="S177" s="908"/>
      <c r="T177" s="908"/>
      <c r="U177" s="908"/>
      <c r="V177" s="908"/>
      <c r="W177" s="908"/>
      <c r="X177" s="908"/>
      <c r="Y177" s="908"/>
      <c r="Z177" s="908"/>
    </row>
    <row r="178" spans="1:26" ht="14.25" customHeight="1">
      <c r="A178" s="908"/>
      <c r="B178" s="908"/>
      <c r="C178" s="908"/>
      <c r="D178" s="908"/>
      <c r="E178" s="908"/>
      <c r="F178" s="908"/>
      <c r="G178" s="908"/>
      <c r="H178" s="908"/>
      <c r="I178" s="908"/>
      <c r="J178" s="908"/>
      <c r="K178" s="908"/>
      <c r="L178" s="908"/>
      <c r="M178" s="908"/>
      <c r="N178" s="908"/>
      <c r="O178" s="908"/>
      <c r="P178" s="908"/>
      <c r="Q178" s="908"/>
      <c r="R178" s="908"/>
      <c r="S178" s="908"/>
      <c r="T178" s="908"/>
      <c r="U178" s="908"/>
      <c r="V178" s="908"/>
      <c r="W178" s="908"/>
      <c r="X178" s="908"/>
      <c r="Y178" s="908"/>
      <c r="Z178" s="908"/>
    </row>
    <row r="179" spans="1:26" ht="14.25" customHeight="1">
      <c r="A179" s="908"/>
      <c r="B179" s="908"/>
      <c r="C179" s="908"/>
      <c r="D179" s="908"/>
      <c r="E179" s="908"/>
      <c r="F179" s="908"/>
      <c r="G179" s="908"/>
      <c r="H179" s="908"/>
      <c r="I179" s="908"/>
      <c r="J179" s="908"/>
      <c r="K179" s="908"/>
      <c r="L179" s="908"/>
      <c r="M179" s="908"/>
      <c r="N179" s="908"/>
      <c r="O179" s="908"/>
      <c r="P179" s="908"/>
      <c r="Q179" s="908"/>
      <c r="R179" s="908"/>
      <c r="S179" s="908"/>
      <c r="T179" s="908"/>
      <c r="U179" s="908"/>
      <c r="V179" s="908"/>
      <c r="W179" s="908"/>
      <c r="X179" s="908"/>
      <c r="Y179" s="908"/>
      <c r="Z179" s="908"/>
    </row>
    <row r="180" spans="1:26" ht="14.25" customHeight="1">
      <c r="A180" s="908"/>
      <c r="B180" s="908"/>
      <c r="C180" s="908"/>
      <c r="D180" s="908"/>
      <c r="E180" s="908"/>
      <c r="F180" s="908"/>
      <c r="G180" s="908"/>
      <c r="H180" s="908"/>
      <c r="I180" s="908"/>
      <c r="J180" s="908"/>
      <c r="K180" s="908"/>
      <c r="L180" s="908"/>
      <c r="M180" s="908"/>
      <c r="N180" s="908"/>
      <c r="O180" s="908"/>
      <c r="P180" s="908"/>
      <c r="Q180" s="908"/>
      <c r="R180" s="908"/>
      <c r="S180" s="908"/>
      <c r="T180" s="908"/>
      <c r="U180" s="908"/>
      <c r="V180" s="908"/>
      <c r="W180" s="908"/>
      <c r="X180" s="908"/>
      <c r="Y180" s="908"/>
      <c r="Z180" s="908"/>
    </row>
    <row r="181" spans="1:26" ht="14.25" customHeight="1">
      <c r="A181" s="908"/>
      <c r="B181" s="908"/>
      <c r="C181" s="908"/>
      <c r="D181" s="908"/>
      <c r="E181" s="908"/>
      <c r="F181" s="908"/>
      <c r="G181" s="908"/>
      <c r="H181" s="908"/>
      <c r="I181" s="908"/>
      <c r="J181" s="908"/>
      <c r="K181" s="908"/>
      <c r="L181" s="908"/>
      <c r="M181" s="908"/>
      <c r="N181" s="908"/>
      <c r="O181" s="908"/>
      <c r="P181" s="908"/>
      <c r="Q181" s="908"/>
      <c r="R181" s="908"/>
      <c r="S181" s="908"/>
      <c r="T181" s="908"/>
      <c r="U181" s="908"/>
      <c r="V181" s="908"/>
      <c r="W181" s="908"/>
      <c r="X181" s="908"/>
      <c r="Y181" s="908"/>
      <c r="Z181" s="908"/>
    </row>
    <row r="182" spans="1:26" ht="14.25" customHeight="1">
      <c r="A182" s="908"/>
      <c r="B182" s="908"/>
      <c r="C182" s="908"/>
      <c r="D182" s="908"/>
      <c r="E182" s="908"/>
      <c r="F182" s="908"/>
      <c r="G182" s="908"/>
      <c r="H182" s="908"/>
      <c r="I182" s="908"/>
      <c r="J182" s="908"/>
      <c r="K182" s="908"/>
      <c r="L182" s="908"/>
      <c r="M182" s="908"/>
      <c r="N182" s="908"/>
      <c r="O182" s="908"/>
      <c r="P182" s="908"/>
      <c r="Q182" s="908"/>
      <c r="R182" s="908"/>
      <c r="S182" s="908"/>
      <c r="T182" s="908"/>
      <c r="U182" s="908"/>
      <c r="V182" s="908"/>
      <c r="W182" s="908"/>
      <c r="X182" s="908"/>
      <c r="Y182" s="908"/>
      <c r="Z182" s="908"/>
    </row>
    <row r="183" spans="1:26" ht="14.25" customHeight="1">
      <c r="A183" s="908"/>
      <c r="B183" s="908"/>
      <c r="C183" s="908"/>
      <c r="D183" s="908"/>
      <c r="E183" s="908"/>
      <c r="F183" s="908"/>
      <c r="G183" s="908"/>
      <c r="H183" s="908"/>
      <c r="I183" s="908"/>
      <c r="J183" s="908"/>
      <c r="K183" s="908"/>
      <c r="L183" s="908"/>
      <c r="M183" s="908"/>
      <c r="N183" s="908"/>
      <c r="O183" s="908"/>
      <c r="P183" s="908"/>
      <c r="Q183" s="908"/>
      <c r="R183" s="908"/>
      <c r="S183" s="908"/>
      <c r="T183" s="908"/>
      <c r="U183" s="908"/>
      <c r="V183" s="908"/>
      <c r="W183" s="908"/>
      <c r="X183" s="908"/>
      <c r="Y183" s="908"/>
      <c r="Z183" s="908"/>
    </row>
    <row r="184" spans="1:26" ht="14.25" customHeight="1">
      <c r="A184" s="908"/>
      <c r="B184" s="908"/>
      <c r="C184" s="908"/>
      <c r="D184" s="908"/>
      <c r="E184" s="908"/>
      <c r="F184" s="908"/>
      <c r="G184" s="908"/>
      <c r="H184" s="908"/>
      <c r="I184" s="908"/>
      <c r="J184" s="908"/>
      <c r="K184" s="908"/>
      <c r="L184" s="908"/>
      <c r="M184" s="908"/>
      <c r="N184" s="908"/>
      <c r="O184" s="908"/>
      <c r="P184" s="908"/>
      <c r="Q184" s="908"/>
      <c r="R184" s="908"/>
      <c r="S184" s="908"/>
      <c r="T184" s="908"/>
      <c r="U184" s="908"/>
      <c r="V184" s="908"/>
      <c r="W184" s="908"/>
      <c r="X184" s="908"/>
      <c r="Y184" s="908"/>
      <c r="Z184" s="908"/>
    </row>
    <row r="185" spans="1:26" ht="14.25" customHeight="1">
      <c r="A185" s="908"/>
      <c r="B185" s="908"/>
      <c r="C185" s="908"/>
      <c r="D185" s="908"/>
      <c r="E185" s="908"/>
      <c r="F185" s="908"/>
      <c r="G185" s="908"/>
      <c r="H185" s="908"/>
      <c r="I185" s="908"/>
      <c r="J185" s="908"/>
      <c r="K185" s="908"/>
      <c r="L185" s="908"/>
      <c r="M185" s="908"/>
      <c r="N185" s="908"/>
      <c r="O185" s="908"/>
      <c r="P185" s="908"/>
      <c r="Q185" s="908"/>
      <c r="R185" s="908"/>
      <c r="S185" s="908"/>
      <c r="T185" s="908"/>
      <c r="U185" s="908"/>
      <c r="V185" s="908"/>
      <c r="W185" s="908"/>
      <c r="X185" s="908"/>
      <c r="Y185" s="908"/>
      <c r="Z185" s="908"/>
    </row>
    <row r="186" spans="1:26" ht="14.25" customHeight="1">
      <c r="A186" s="908"/>
      <c r="B186" s="908"/>
      <c r="C186" s="908"/>
      <c r="D186" s="908"/>
      <c r="E186" s="908"/>
      <c r="F186" s="908"/>
      <c r="G186" s="908"/>
      <c r="H186" s="908"/>
      <c r="I186" s="908"/>
      <c r="J186" s="908"/>
      <c r="K186" s="908"/>
      <c r="L186" s="908"/>
      <c r="M186" s="908"/>
      <c r="N186" s="908"/>
      <c r="O186" s="908"/>
      <c r="P186" s="908"/>
      <c r="Q186" s="908"/>
      <c r="R186" s="908"/>
      <c r="S186" s="908"/>
      <c r="T186" s="908"/>
      <c r="U186" s="908"/>
      <c r="V186" s="908"/>
      <c r="W186" s="908"/>
      <c r="X186" s="908"/>
      <c r="Y186" s="908"/>
      <c r="Z186" s="908"/>
    </row>
    <row r="187" spans="1:26" ht="14.25" customHeight="1">
      <c r="A187" s="908"/>
      <c r="B187" s="908"/>
      <c r="C187" s="908"/>
      <c r="D187" s="908"/>
      <c r="E187" s="908"/>
      <c r="F187" s="908"/>
      <c r="G187" s="908"/>
      <c r="H187" s="908"/>
      <c r="I187" s="908"/>
      <c r="J187" s="908"/>
      <c r="K187" s="908"/>
      <c r="L187" s="908"/>
      <c r="M187" s="908"/>
      <c r="N187" s="908"/>
      <c r="O187" s="908"/>
      <c r="P187" s="908"/>
      <c r="Q187" s="908"/>
      <c r="R187" s="908"/>
      <c r="S187" s="908"/>
      <c r="T187" s="908"/>
      <c r="U187" s="908"/>
      <c r="V187" s="908"/>
      <c r="W187" s="908"/>
      <c r="X187" s="908"/>
      <c r="Y187" s="908"/>
      <c r="Z187" s="908"/>
    </row>
    <row r="188" spans="1:26" ht="14.25" customHeight="1">
      <c r="A188" s="908"/>
      <c r="B188" s="908"/>
      <c r="C188" s="908"/>
      <c r="D188" s="908"/>
      <c r="E188" s="908"/>
      <c r="F188" s="908"/>
      <c r="G188" s="908"/>
      <c r="H188" s="908"/>
      <c r="I188" s="908"/>
      <c r="J188" s="908"/>
      <c r="K188" s="908"/>
      <c r="L188" s="908"/>
      <c r="M188" s="908"/>
      <c r="N188" s="908"/>
      <c r="O188" s="908"/>
      <c r="P188" s="908"/>
      <c r="Q188" s="908"/>
      <c r="R188" s="908"/>
      <c r="S188" s="908"/>
      <c r="T188" s="908"/>
      <c r="U188" s="908"/>
      <c r="V188" s="908"/>
      <c r="W188" s="908"/>
      <c r="X188" s="908"/>
      <c r="Y188" s="908"/>
      <c r="Z188" s="908"/>
    </row>
    <row r="189" spans="1:26" ht="14.25" customHeight="1">
      <c r="A189" s="908"/>
      <c r="B189" s="908"/>
      <c r="C189" s="908"/>
      <c r="D189" s="908"/>
      <c r="E189" s="908"/>
      <c r="F189" s="908"/>
      <c r="G189" s="908"/>
      <c r="H189" s="908"/>
      <c r="I189" s="908"/>
      <c r="J189" s="908"/>
      <c r="K189" s="908"/>
      <c r="L189" s="908"/>
      <c r="M189" s="908"/>
      <c r="N189" s="908"/>
      <c r="O189" s="908"/>
      <c r="P189" s="908"/>
      <c r="Q189" s="908"/>
      <c r="R189" s="908"/>
      <c r="S189" s="908"/>
      <c r="T189" s="908"/>
      <c r="U189" s="908"/>
      <c r="V189" s="908"/>
      <c r="W189" s="908"/>
      <c r="X189" s="908"/>
      <c r="Y189" s="908"/>
      <c r="Z189" s="908"/>
    </row>
    <row r="190" spans="1:26" ht="14.25" customHeight="1">
      <c r="A190" s="908"/>
      <c r="B190" s="908"/>
      <c r="C190" s="908"/>
      <c r="D190" s="908"/>
      <c r="E190" s="908"/>
      <c r="F190" s="908"/>
      <c r="G190" s="908"/>
      <c r="H190" s="908"/>
      <c r="I190" s="908"/>
      <c r="J190" s="908"/>
      <c r="K190" s="908"/>
      <c r="L190" s="908"/>
      <c r="M190" s="908"/>
      <c r="N190" s="908"/>
      <c r="O190" s="908"/>
      <c r="P190" s="908"/>
      <c r="Q190" s="908"/>
      <c r="R190" s="908"/>
      <c r="S190" s="908"/>
      <c r="T190" s="908"/>
      <c r="U190" s="908"/>
      <c r="V190" s="908"/>
      <c r="W190" s="908"/>
      <c r="X190" s="908"/>
      <c r="Y190" s="908"/>
      <c r="Z190" s="908"/>
    </row>
    <row r="191" spans="1:26" ht="14.25" customHeight="1">
      <c r="A191" s="908"/>
      <c r="B191" s="908"/>
      <c r="C191" s="908"/>
      <c r="D191" s="908"/>
      <c r="E191" s="908"/>
      <c r="F191" s="908"/>
      <c r="G191" s="908"/>
      <c r="H191" s="908"/>
      <c r="I191" s="908"/>
      <c r="J191" s="908"/>
      <c r="K191" s="908"/>
      <c r="L191" s="908"/>
      <c r="M191" s="908"/>
      <c r="N191" s="908"/>
      <c r="O191" s="908"/>
      <c r="P191" s="908"/>
      <c r="Q191" s="908"/>
      <c r="R191" s="908"/>
      <c r="S191" s="908"/>
      <c r="T191" s="908"/>
      <c r="U191" s="908"/>
      <c r="V191" s="908"/>
      <c r="W191" s="908"/>
      <c r="X191" s="908"/>
      <c r="Y191" s="908"/>
      <c r="Z191" s="908"/>
    </row>
    <row r="192" spans="1:26" ht="14.25" customHeight="1">
      <c r="A192" s="908"/>
      <c r="B192" s="908"/>
      <c r="C192" s="908"/>
      <c r="D192" s="908"/>
      <c r="E192" s="908"/>
      <c r="F192" s="908"/>
      <c r="G192" s="908"/>
      <c r="H192" s="908"/>
      <c r="I192" s="908"/>
      <c r="J192" s="908"/>
      <c r="K192" s="908"/>
      <c r="L192" s="908"/>
      <c r="M192" s="908"/>
      <c r="N192" s="908"/>
      <c r="O192" s="908"/>
      <c r="P192" s="908"/>
      <c r="Q192" s="908"/>
      <c r="R192" s="908"/>
      <c r="S192" s="908"/>
      <c r="T192" s="908"/>
      <c r="U192" s="908"/>
      <c r="V192" s="908"/>
      <c r="W192" s="908"/>
      <c r="X192" s="908"/>
      <c r="Y192" s="908"/>
      <c r="Z192" s="908"/>
    </row>
    <row r="193" spans="1:26" ht="14.25" customHeight="1">
      <c r="A193" s="908"/>
      <c r="B193" s="908"/>
      <c r="C193" s="908"/>
      <c r="D193" s="908"/>
      <c r="E193" s="908"/>
      <c r="F193" s="908"/>
      <c r="G193" s="908"/>
      <c r="H193" s="908"/>
      <c r="I193" s="908"/>
      <c r="J193" s="908"/>
      <c r="K193" s="908"/>
      <c r="L193" s="908"/>
      <c r="M193" s="908"/>
      <c r="N193" s="908"/>
      <c r="O193" s="908"/>
      <c r="P193" s="908"/>
      <c r="Q193" s="908"/>
      <c r="R193" s="908"/>
      <c r="S193" s="908"/>
      <c r="T193" s="908"/>
      <c r="U193" s="908"/>
      <c r="V193" s="908"/>
      <c r="W193" s="908"/>
      <c r="X193" s="908"/>
      <c r="Y193" s="908"/>
      <c r="Z193" s="908"/>
    </row>
    <row r="194" spans="1:26" ht="14.25" customHeight="1">
      <c r="A194" s="908"/>
      <c r="B194" s="908"/>
      <c r="C194" s="908"/>
      <c r="D194" s="908"/>
      <c r="E194" s="908"/>
      <c r="F194" s="908"/>
      <c r="G194" s="908"/>
      <c r="H194" s="908"/>
      <c r="I194" s="908"/>
      <c r="J194" s="908"/>
      <c r="K194" s="908"/>
      <c r="L194" s="908"/>
      <c r="M194" s="908"/>
      <c r="N194" s="908"/>
      <c r="O194" s="908"/>
      <c r="P194" s="908"/>
      <c r="Q194" s="908"/>
      <c r="R194" s="908"/>
      <c r="S194" s="908"/>
      <c r="T194" s="908"/>
      <c r="U194" s="908"/>
      <c r="V194" s="908"/>
      <c r="W194" s="908"/>
      <c r="X194" s="908"/>
      <c r="Y194" s="908"/>
      <c r="Z194" s="908"/>
    </row>
    <row r="195" spans="1:26" ht="14.25" customHeight="1">
      <c r="A195" s="908"/>
      <c r="B195" s="908"/>
      <c r="C195" s="908"/>
      <c r="D195" s="908"/>
      <c r="E195" s="908"/>
      <c r="F195" s="908"/>
      <c r="G195" s="908"/>
      <c r="H195" s="908"/>
      <c r="I195" s="908"/>
      <c r="J195" s="908"/>
      <c r="K195" s="908"/>
      <c r="L195" s="908"/>
      <c r="M195" s="908"/>
      <c r="N195" s="908"/>
      <c r="O195" s="908"/>
      <c r="P195" s="908"/>
      <c r="Q195" s="908"/>
      <c r="R195" s="908"/>
      <c r="S195" s="908"/>
      <c r="T195" s="908"/>
      <c r="U195" s="908"/>
      <c r="V195" s="908"/>
      <c r="W195" s="908"/>
      <c r="X195" s="908"/>
      <c r="Y195" s="908"/>
      <c r="Z195" s="908"/>
    </row>
    <row r="196" spans="1:26" ht="14.25" customHeight="1">
      <c r="A196" s="908"/>
      <c r="B196" s="908"/>
      <c r="C196" s="908"/>
      <c r="D196" s="908"/>
      <c r="E196" s="908"/>
      <c r="F196" s="908"/>
      <c r="G196" s="908"/>
      <c r="H196" s="908"/>
      <c r="I196" s="908"/>
      <c r="J196" s="908"/>
      <c r="K196" s="908"/>
      <c r="L196" s="908"/>
      <c r="M196" s="908"/>
      <c r="N196" s="908"/>
      <c r="O196" s="908"/>
      <c r="P196" s="908"/>
      <c r="Q196" s="908"/>
      <c r="R196" s="908"/>
      <c r="S196" s="908"/>
      <c r="T196" s="908"/>
      <c r="U196" s="908"/>
      <c r="V196" s="908"/>
      <c r="W196" s="908"/>
      <c r="X196" s="908"/>
      <c r="Y196" s="908"/>
      <c r="Z196" s="908"/>
    </row>
    <row r="197" spans="1:26" ht="14.25" customHeight="1">
      <c r="A197" s="908"/>
      <c r="B197" s="908"/>
      <c r="C197" s="908"/>
      <c r="D197" s="908"/>
      <c r="E197" s="908"/>
      <c r="F197" s="908"/>
      <c r="G197" s="908"/>
      <c r="H197" s="908"/>
      <c r="I197" s="908"/>
      <c r="J197" s="908"/>
      <c r="K197" s="908"/>
      <c r="L197" s="908"/>
      <c r="M197" s="908"/>
      <c r="N197" s="908"/>
      <c r="O197" s="908"/>
      <c r="P197" s="908"/>
      <c r="Q197" s="908"/>
      <c r="R197" s="908"/>
      <c r="S197" s="908"/>
      <c r="T197" s="908"/>
      <c r="U197" s="908"/>
      <c r="V197" s="908"/>
      <c r="W197" s="908"/>
      <c r="X197" s="908"/>
      <c r="Y197" s="908"/>
      <c r="Z197" s="908"/>
    </row>
    <row r="198" spans="1:26" ht="14.25" customHeight="1">
      <c r="A198" s="908"/>
      <c r="B198" s="908"/>
      <c r="C198" s="908"/>
      <c r="D198" s="908"/>
      <c r="E198" s="908"/>
      <c r="F198" s="908"/>
      <c r="G198" s="908"/>
      <c r="H198" s="908"/>
      <c r="I198" s="908"/>
      <c r="J198" s="908"/>
      <c r="K198" s="908"/>
      <c r="L198" s="908"/>
      <c r="M198" s="908"/>
      <c r="N198" s="908"/>
      <c r="O198" s="908"/>
      <c r="P198" s="908"/>
      <c r="Q198" s="908"/>
      <c r="R198" s="908"/>
      <c r="S198" s="908"/>
      <c r="T198" s="908"/>
      <c r="U198" s="908"/>
      <c r="V198" s="908"/>
      <c r="W198" s="908"/>
      <c r="X198" s="908"/>
      <c r="Y198" s="908"/>
      <c r="Z198" s="908"/>
    </row>
    <row r="199" spans="1:26" ht="14.25" customHeight="1">
      <c r="A199" s="908"/>
      <c r="B199" s="908"/>
      <c r="C199" s="908"/>
      <c r="D199" s="908"/>
      <c r="E199" s="908"/>
      <c r="F199" s="908"/>
      <c r="G199" s="908"/>
      <c r="H199" s="908"/>
      <c r="I199" s="908"/>
      <c r="J199" s="908"/>
      <c r="K199" s="908"/>
      <c r="L199" s="908"/>
      <c r="M199" s="908"/>
      <c r="N199" s="908"/>
      <c r="O199" s="908"/>
      <c r="P199" s="908"/>
      <c r="Q199" s="908"/>
      <c r="R199" s="908"/>
      <c r="S199" s="908"/>
      <c r="T199" s="908"/>
      <c r="U199" s="908"/>
      <c r="V199" s="908"/>
      <c r="W199" s="908"/>
      <c r="X199" s="908"/>
      <c r="Y199" s="908"/>
      <c r="Z199" s="908"/>
    </row>
    <row r="200" spans="1:26" ht="14.25" customHeight="1">
      <c r="A200" s="908"/>
      <c r="B200" s="908"/>
      <c r="C200" s="908"/>
      <c r="D200" s="908"/>
      <c r="E200" s="908"/>
      <c r="F200" s="908"/>
      <c r="G200" s="908"/>
      <c r="H200" s="908"/>
      <c r="I200" s="908"/>
      <c r="J200" s="908"/>
      <c r="K200" s="908"/>
      <c r="L200" s="908"/>
      <c r="M200" s="908"/>
      <c r="N200" s="908"/>
      <c r="O200" s="908"/>
      <c r="P200" s="908"/>
      <c r="Q200" s="908"/>
      <c r="R200" s="908"/>
      <c r="S200" s="908"/>
      <c r="T200" s="908"/>
      <c r="U200" s="908"/>
      <c r="V200" s="908"/>
      <c r="W200" s="908"/>
      <c r="X200" s="908"/>
      <c r="Y200" s="908"/>
      <c r="Z200" s="908"/>
    </row>
    <row r="201" spans="1:26" ht="14.25" customHeight="1">
      <c r="A201" s="908"/>
      <c r="B201" s="908"/>
      <c r="C201" s="908"/>
      <c r="D201" s="908"/>
      <c r="E201" s="908"/>
      <c r="F201" s="908"/>
      <c r="G201" s="908"/>
      <c r="H201" s="908"/>
      <c r="I201" s="908"/>
      <c r="J201" s="908"/>
      <c r="K201" s="908"/>
      <c r="L201" s="908"/>
      <c r="M201" s="908"/>
      <c r="N201" s="908"/>
      <c r="O201" s="908"/>
      <c r="P201" s="908"/>
      <c r="Q201" s="908"/>
      <c r="R201" s="908"/>
      <c r="S201" s="908"/>
      <c r="T201" s="908"/>
      <c r="U201" s="908"/>
      <c r="V201" s="908"/>
      <c r="W201" s="908"/>
      <c r="X201" s="908"/>
      <c r="Y201" s="908"/>
      <c r="Z201" s="908"/>
    </row>
    <row r="202" spans="1:26" ht="14.25" customHeight="1">
      <c r="A202" s="908"/>
      <c r="B202" s="908"/>
      <c r="C202" s="908"/>
      <c r="D202" s="908"/>
      <c r="E202" s="908"/>
      <c r="F202" s="908"/>
      <c r="G202" s="908"/>
      <c r="H202" s="908"/>
      <c r="I202" s="908"/>
      <c r="J202" s="908"/>
      <c r="K202" s="908"/>
      <c r="L202" s="908"/>
      <c r="M202" s="908"/>
      <c r="N202" s="908"/>
      <c r="O202" s="908"/>
      <c r="P202" s="908"/>
      <c r="Q202" s="908"/>
      <c r="R202" s="908"/>
      <c r="S202" s="908"/>
      <c r="T202" s="908"/>
      <c r="U202" s="908"/>
      <c r="V202" s="908"/>
      <c r="W202" s="908"/>
      <c r="X202" s="908"/>
      <c r="Y202" s="908"/>
      <c r="Z202" s="908"/>
    </row>
    <row r="203" spans="1:26" ht="14.25" customHeight="1">
      <c r="A203" s="908"/>
      <c r="B203" s="908"/>
      <c r="C203" s="908"/>
      <c r="D203" s="908"/>
      <c r="E203" s="908"/>
      <c r="F203" s="908"/>
      <c r="G203" s="908"/>
      <c r="H203" s="908"/>
      <c r="I203" s="908"/>
      <c r="J203" s="908"/>
      <c r="K203" s="908"/>
      <c r="L203" s="908"/>
      <c r="M203" s="908"/>
      <c r="N203" s="908"/>
      <c r="O203" s="908"/>
      <c r="P203" s="908"/>
      <c r="Q203" s="908"/>
      <c r="R203" s="908"/>
      <c r="S203" s="908"/>
      <c r="T203" s="908"/>
      <c r="U203" s="908"/>
      <c r="V203" s="908"/>
      <c r="W203" s="908"/>
      <c r="X203" s="908"/>
      <c r="Y203" s="908"/>
      <c r="Z203" s="908"/>
    </row>
    <row r="204" spans="1:26" ht="14.25" customHeight="1">
      <c r="A204" s="908"/>
      <c r="B204" s="908"/>
      <c r="C204" s="908"/>
      <c r="D204" s="908"/>
      <c r="E204" s="908"/>
      <c r="F204" s="908"/>
      <c r="G204" s="908"/>
      <c r="H204" s="908"/>
      <c r="I204" s="908"/>
      <c r="J204" s="908"/>
      <c r="K204" s="908"/>
      <c r="L204" s="908"/>
      <c r="M204" s="908"/>
      <c r="N204" s="908"/>
      <c r="O204" s="908"/>
      <c r="P204" s="908"/>
      <c r="Q204" s="908"/>
      <c r="R204" s="908"/>
      <c r="S204" s="908"/>
      <c r="T204" s="908"/>
      <c r="U204" s="908"/>
      <c r="V204" s="908"/>
      <c r="W204" s="908"/>
      <c r="X204" s="908"/>
      <c r="Y204" s="908"/>
      <c r="Z204" s="908"/>
    </row>
    <row r="205" spans="1:26" ht="14.25" customHeight="1">
      <c r="A205" s="908"/>
      <c r="B205" s="908"/>
      <c r="C205" s="908"/>
      <c r="D205" s="908"/>
      <c r="E205" s="908"/>
      <c r="F205" s="908"/>
      <c r="G205" s="908"/>
      <c r="H205" s="908"/>
      <c r="I205" s="908"/>
      <c r="J205" s="908"/>
      <c r="K205" s="908"/>
      <c r="L205" s="908"/>
      <c r="M205" s="908"/>
      <c r="N205" s="908"/>
      <c r="O205" s="908"/>
      <c r="P205" s="908"/>
      <c r="Q205" s="908"/>
      <c r="R205" s="908"/>
      <c r="S205" s="908"/>
      <c r="T205" s="908"/>
      <c r="U205" s="908"/>
      <c r="V205" s="908"/>
      <c r="W205" s="908"/>
      <c r="X205" s="908"/>
      <c r="Y205" s="908"/>
      <c r="Z205" s="908"/>
    </row>
    <row r="206" spans="1:26" ht="14.25" customHeight="1">
      <c r="A206" s="908"/>
      <c r="B206" s="908"/>
      <c r="C206" s="908"/>
      <c r="D206" s="908"/>
      <c r="E206" s="908"/>
      <c r="F206" s="908"/>
      <c r="G206" s="908"/>
      <c r="H206" s="908"/>
      <c r="I206" s="908"/>
      <c r="J206" s="908"/>
      <c r="K206" s="908"/>
      <c r="L206" s="908"/>
      <c r="M206" s="908"/>
      <c r="N206" s="908"/>
      <c r="O206" s="908"/>
      <c r="P206" s="908"/>
      <c r="Q206" s="908"/>
      <c r="R206" s="908"/>
      <c r="S206" s="908"/>
      <c r="T206" s="908"/>
      <c r="U206" s="908"/>
      <c r="V206" s="908"/>
      <c r="W206" s="908"/>
      <c r="X206" s="908"/>
      <c r="Y206" s="908"/>
      <c r="Z206" s="908"/>
    </row>
    <row r="207" spans="1:26" ht="14.25" customHeight="1">
      <c r="A207" s="908"/>
      <c r="B207" s="908"/>
      <c r="C207" s="908"/>
      <c r="D207" s="908"/>
      <c r="E207" s="908"/>
      <c r="F207" s="908"/>
      <c r="G207" s="908"/>
      <c r="H207" s="908"/>
      <c r="I207" s="908"/>
      <c r="J207" s="908"/>
      <c r="K207" s="908"/>
      <c r="L207" s="908"/>
      <c r="M207" s="908"/>
      <c r="N207" s="908"/>
      <c r="O207" s="908"/>
      <c r="P207" s="908"/>
      <c r="Q207" s="908"/>
      <c r="R207" s="908"/>
      <c r="S207" s="908"/>
      <c r="T207" s="908"/>
      <c r="U207" s="908"/>
      <c r="V207" s="908"/>
      <c r="W207" s="908"/>
      <c r="X207" s="908"/>
      <c r="Y207" s="908"/>
      <c r="Z207" s="908"/>
    </row>
    <row r="208" spans="1:26" ht="14.25" customHeight="1">
      <c r="A208" s="908"/>
      <c r="B208" s="908"/>
      <c r="C208" s="908"/>
      <c r="D208" s="908"/>
      <c r="E208" s="908"/>
      <c r="F208" s="908"/>
      <c r="G208" s="908"/>
      <c r="H208" s="908"/>
      <c r="I208" s="908"/>
      <c r="J208" s="908"/>
      <c r="K208" s="908"/>
      <c r="L208" s="908"/>
      <c r="M208" s="908"/>
      <c r="N208" s="908"/>
      <c r="O208" s="908"/>
      <c r="P208" s="908"/>
      <c r="Q208" s="908"/>
      <c r="R208" s="908"/>
      <c r="S208" s="908"/>
      <c r="T208" s="908"/>
      <c r="U208" s="908"/>
      <c r="V208" s="908"/>
      <c r="W208" s="908"/>
      <c r="X208" s="908"/>
      <c r="Y208" s="908"/>
      <c r="Z208" s="908"/>
    </row>
    <row r="209" spans="1:26" ht="14.25" customHeight="1">
      <c r="A209" s="908"/>
      <c r="B209" s="908"/>
      <c r="C209" s="908"/>
      <c r="D209" s="908"/>
      <c r="E209" s="908"/>
      <c r="F209" s="908"/>
      <c r="G209" s="908"/>
      <c r="H209" s="908"/>
      <c r="I209" s="908"/>
      <c r="J209" s="908"/>
      <c r="K209" s="908"/>
      <c r="L209" s="908"/>
      <c r="M209" s="908"/>
      <c r="N209" s="908"/>
      <c r="O209" s="908"/>
      <c r="P209" s="908"/>
      <c r="Q209" s="908"/>
      <c r="R209" s="908"/>
      <c r="S209" s="908"/>
      <c r="T209" s="908"/>
      <c r="U209" s="908"/>
      <c r="V209" s="908"/>
      <c r="W209" s="908"/>
      <c r="X209" s="908"/>
      <c r="Y209" s="908"/>
      <c r="Z209" s="908"/>
    </row>
    <row r="210" spans="1:26" ht="14.25" customHeight="1">
      <c r="A210" s="908"/>
      <c r="B210" s="908"/>
      <c r="C210" s="908"/>
      <c r="D210" s="908"/>
      <c r="E210" s="908"/>
      <c r="F210" s="908"/>
      <c r="G210" s="908"/>
      <c r="H210" s="908"/>
      <c r="I210" s="908"/>
      <c r="J210" s="908"/>
      <c r="K210" s="908"/>
      <c r="L210" s="908"/>
      <c r="M210" s="908"/>
      <c r="N210" s="908"/>
      <c r="O210" s="908"/>
      <c r="P210" s="908"/>
      <c r="Q210" s="908"/>
      <c r="R210" s="908"/>
      <c r="S210" s="908"/>
      <c r="T210" s="908"/>
      <c r="U210" s="908"/>
      <c r="V210" s="908"/>
      <c r="W210" s="908"/>
      <c r="X210" s="908"/>
      <c r="Y210" s="908"/>
      <c r="Z210" s="908"/>
    </row>
    <row r="211" spans="1:26" ht="14.25" customHeight="1">
      <c r="A211" s="908"/>
      <c r="B211" s="908"/>
      <c r="C211" s="908"/>
      <c r="D211" s="908"/>
      <c r="E211" s="908"/>
      <c r="F211" s="908"/>
      <c r="G211" s="908"/>
      <c r="H211" s="908"/>
      <c r="I211" s="908"/>
      <c r="J211" s="908"/>
      <c r="K211" s="908"/>
      <c r="L211" s="908"/>
      <c r="M211" s="908"/>
      <c r="N211" s="908"/>
      <c r="O211" s="908"/>
      <c r="P211" s="908"/>
      <c r="Q211" s="908"/>
      <c r="R211" s="908"/>
      <c r="S211" s="908"/>
      <c r="T211" s="908"/>
      <c r="U211" s="908"/>
      <c r="V211" s="908"/>
      <c r="W211" s="908"/>
      <c r="X211" s="908"/>
      <c r="Y211" s="908"/>
      <c r="Z211" s="908"/>
    </row>
    <row r="212" spans="1:26" ht="14.25" customHeight="1">
      <c r="A212" s="908"/>
      <c r="B212" s="908"/>
      <c r="C212" s="908"/>
      <c r="D212" s="908"/>
      <c r="E212" s="908"/>
      <c r="F212" s="908"/>
      <c r="G212" s="908"/>
      <c r="H212" s="908"/>
      <c r="I212" s="908"/>
      <c r="J212" s="908"/>
      <c r="K212" s="908"/>
      <c r="L212" s="908"/>
      <c r="M212" s="908"/>
      <c r="N212" s="908"/>
      <c r="O212" s="908"/>
      <c r="P212" s="908"/>
      <c r="Q212" s="908"/>
      <c r="R212" s="908"/>
      <c r="S212" s="908"/>
      <c r="T212" s="908"/>
      <c r="U212" s="908"/>
      <c r="V212" s="908"/>
      <c r="W212" s="908"/>
      <c r="X212" s="908"/>
      <c r="Y212" s="908"/>
      <c r="Z212" s="908"/>
    </row>
    <row r="213" spans="1:26" ht="14.25" customHeight="1">
      <c r="A213" s="908"/>
      <c r="B213" s="908"/>
      <c r="C213" s="908"/>
      <c r="D213" s="908"/>
      <c r="E213" s="908"/>
      <c r="F213" s="908"/>
      <c r="G213" s="908"/>
      <c r="H213" s="908"/>
      <c r="I213" s="908"/>
      <c r="J213" s="908"/>
      <c r="K213" s="908"/>
      <c r="L213" s="908"/>
      <c r="M213" s="908"/>
      <c r="N213" s="908"/>
      <c r="O213" s="908"/>
      <c r="P213" s="908"/>
      <c r="Q213" s="908"/>
      <c r="R213" s="908"/>
      <c r="S213" s="908"/>
      <c r="T213" s="908"/>
      <c r="U213" s="908"/>
      <c r="V213" s="908"/>
      <c r="W213" s="908"/>
      <c r="X213" s="908"/>
      <c r="Y213" s="908"/>
      <c r="Z213" s="908"/>
    </row>
    <row r="214" spans="1:26" ht="14.25" customHeight="1">
      <c r="A214" s="908"/>
      <c r="B214" s="908"/>
      <c r="C214" s="908"/>
      <c r="D214" s="908"/>
      <c r="E214" s="908"/>
      <c r="F214" s="908"/>
      <c r="G214" s="908"/>
      <c r="H214" s="908"/>
      <c r="I214" s="908"/>
      <c r="J214" s="908"/>
      <c r="K214" s="908"/>
      <c r="L214" s="908"/>
      <c r="M214" s="908"/>
      <c r="N214" s="908"/>
      <c r="O214" s="908"/>
      <c r="P214" s="908"/>
      <c r="Q214" s="908"/>
      <c r="R214" s="908"/>
      <c r="S214" s="908"/>
      <c r="T214" s="908"/>
      <c r="U214" s="908"/>
      <c r="V214" s="908"/>
      <c r="W214" s="908"/>
      <c r="X214" s="908"/>
      <c r="Y214" s="908"/>
      <c r="Z214" s="908"/>
    </row>
    <row r="215" spans="1:26" ht="14.25" customHeight="1">
      <c r="A215" s="908"/>
      <c r="B215" s="908"/>
      <c r="C215" s="908"/>
      <c r="D215" s="908"/>
      <c r="E215" s="908"/>
      <c r="F215" s="908"/>
      <c r="G215" s="908"/>
      <c r="H215" s="908"/>
      <c r="I215" s="908"/>
      <c r="J215" s="908"/>
      <c r="K215" s="908"/>
      <c r="L215" s="908"/>
      <c r="M215" s="908"/>
      <c r="N215" s="908"/>
      <c r="O215" s="908"/>
      <c r="P215" s="908"/>
      <c r="Q215" s="908"/>
      <c r="R215" s="908"/>
      <c r="S215" s="908"/>
      <c r="T215" s="908"/>
      <c r="U215" s="908"/>
      <c r="V215" s="908"/>
      <c r="W215" s="908"/>
      <c r="X215" s="908"/>
      <c r="Y215" s="908"/>
      <c r="Z215" s="908"/>
    </row>
    <row r="216" spans="1:26" ht="14.25" customHeight="1">
      <c r="A216" s="908"/>
      <c r="B216" s="908"/>
      <c r="C216" s="908"/>
      <c r="D216" s="908"/>
      <c r="E216" s="908"/>
      <c r="F216" s="908"/>
      <c r="G216" s="908"/>
      <c r="H216" s="908"/>
      <c r="I216" s="908"/>
      <c r="J216" s="908"/>
      <c r="K216" s="908"/>
      <c r="L216" s="908"/>
      <c r="M216" s="908"/>
      <c r="N216" s="908"/>
      <c r="O216" s="908"/>
      <c r="P216" s="908"/>
      <c r="Q216" s="908"/>
      <c r="R216" s="908"/>
      <c r="S216" s="908"/>
      <c r="T216" s="908"/>
      <c r="U216" s="908"/>
      <c r="V216" s="908"/>
      <c r="W216" s="908"/>
      <c r="X216" s="908"/>
      <c r="Y216" s="908"/>
      <c r="Z216" s="908"/>
    </row>
    <row r="217" spans="1:26" ht="14.25" customHeight="1">
      <c r="A217" s="908"/>
      <c r="B217" s="908"/>
      <c r="C217" s="908"/>
      <c r="D217" s="908"/>
      <c r="E217" s="908"/>
      <c r="F217" s="908"/>
      <c r="G217" s="908"/>
      <c r="H217" s="908"/>
      <c r="I217" s="908"/>
      <c r="J217" s="908"/>
      <c r="K217" s="908"/>
      <c r="L217" s="908"/>
      <c r="M217" s="908"/>
      <c r="N217" s="908"/>
      <c r="O217" s="908"/>
      <c r="P217" s="908"/>
      <c r="Q217" s="908"/>
      <c r="R217" s="908"/>
      <c r="S217" s="908"/>
      <c r="T217" s="908"/>
      <c r="U217" s="908"/>
      <c r="V217" s="908"/>
      <c r="W217" s="908"/>
      <c r="X217" s="908"/>
      <c r="Y217" s="908"/>
      <c r="Z217" s="908"/>
    </row>
    <row r="218" spans="1:26" ht="14.25" customHeight="1">
      <c r="A218" s="908"/>
      <c r="B218" s="908"/>
      <c r="C218" s="908"/>
      <c r="D218" s="908"/>
      <c r="E218" s="908"/>
      <c r="F218" s="908"/>
      <c r="G218" s="908"/>
      <c r="H218" s="908"/>
      <c r="I218" s="908"/>
      <c r="J218" s="908"/>
      <c r="K218" s="908"/>
      <c r="L218" s="908"/>
      <c r="M218" s="908"/>
      <c r="N218" s="908"/>
      <c r="O218" s="908"/>
      <c r="P218" s="908"/>
      <c r="Q218" s="908"/>
      <c r="R218" s="908"/>
      <c r="S218" s="908"/>
      <c r="T218" s="908"/>
      <c r="U218" s="908"/>
      <c r="V218" s="908"/>
      <c r="W218" s="908"/>
      <c r="X218" s="908"/>
      <c r="Y218" s="908"/>
      <c r="Z218" s="908"/>
    </row>
    <row r="219" spans="1:26" ht="14.25" customHeight="1">
      <c r="A219" s="908"/>
      <c r="B219" s="908"/>
      <c r="C219" s="908"/>
      <c r="D219" s="908"/>
      <c r="E219" s="908"/>
      <c r="F219" s="908"/>
      <c r="G219" s="908"/>
      <c r="H219" s="908"/>
      <c r="I219" s="908"/>
      <c r="J219" s="908"/>
      <c r="K219" s="908"/>
      <c r="L219" s="908"/>
      <c r="M219" s="908"/>
      <c r="N219" s="908"/>
      <c r="O219" s="908"/>
      <c r="P219" s="908"/>
      <c r="Q219" s="908"/>
      <c r="R219" s="908"/>
      <c r="S219" s="908"/>
      <c r="T219" s="908"/>
      <c r="U219" s="908"/>
      <c r="V219" s="908"/>
      <c r="W219" s="908"/>
      <c r="X219" s="908"/>
      <c r="Y219" s="908"/>
      <c r="Z219" s="908"/>
    </row>
    <row r="220" spans="1:26" ht="14.25" customHeight="1">
      <c r="A220" s="908"/>
      <c r="B220" s="908"/>
      <c r="C220" s="908"/>
      <c r="D220" s="908"/>
      <c r="E220" s="908"/>
      <c r="F220" s="908"/>
      <c r="G220" s="908"/>
      <c r="H220" s="908"/>
      <c r="I220" s="908"/>
      <c r="J220" s="908"/>
      <c r="K220" s="908"/>
      <c r="L220" s="908"/>
      <c r="M220" s="908"/>
      <c r="N220" s="908"/>
      <c r="O220" s="908"/>
      <c r="P220" s="908"/>
      <c r="Q220" s="908"/>
      <c r="R220" s="908"/>
      <c r="S220" s="908"/>
      <c r="T220" s="908"/>
      <c r="U220" s="908"/>
      <c r="V220" s="908"/>
      <c r="W220" s="908"/>
      <c r="X220" s="908"/>
      <c r="Y220" s="908"/>
      <c r="Z220" s="908"/>
    </row>
    <row r="221" spans="1:26" ht="14.25" customHeight="1">
      <c r="A221" s="908"/>
      <c r="B221" s="908"/>
      <c r="C221" s="908"/>
      <c r="D221" s="908"/>
      <c r="E221" s="908"/>
      <c r="F221" s="908"/>
      <c r="G221" s="908"/>
      <c r="H221" s="908"/>
      <c r="I221" s="908"/>
      <c r="J221" s="908"/>
      <c r="K221" s="908"/>
      <c r="L221" s="908"/>
      <c r="M221" s="908"/>
      <c r="N221" s="908"/>
      <c r="O221" s="908"/>
      <c r="P221" s="908"/>
      <c r="Q221" s="908"/>
      <c r="R221" s="908"/>
      <c r="S221" s="908"/>
      <c r="T221" s="908"/>
      <c r="U221" s="908"/>
      <c r="V221" s="908"/>
      <c r="W221" s="908"/>
      <c r="X221" s="908"/>
      <c r="Y221" s="908"/>
      <c r="Z221" s="908"/>
    </row>
    <row r="222" spans="1:26" ht="14.25" customHeight="1">
      <c r="A222" s="908"/>
      <c r="B222" s="908"/>
      <c r="C222" s="908"/>
      <c r="D222" s="908"/>
      <c r="E222" s="908"/>
      <c r="F222" s="908"/>
      <c r="G222" s="908"/>
      <c r="H222" s="908"/>
      <c r="I222" s="908"/>
      <c r="J222" s="908"/>
      <c r="K222" s="908"/>
      <c r="L222" s="908"/>
      <c r="M222" s="908"/>
      <c r="N222" s="908"/>
      <c r="O222" s="908"/>
      <c r="P222" s="908"/>
      <c r="Q222" s="908"/>
      <c r="R222" s="908"/>
      <c r="S222" s="908"/>
      <c r="T222" s="908"/>
      <c r="U222" s="908"/>
      <c r="V222" s="908"/>
      <c r="W222" s="908"/>
      <c r="X222" s="908"/>
      <c r="Y222" s="908"/>
      <c r="Z222" s="908"/>
    </row>
    <row r="223" spans="1:26" ht="14.25" customHeight="1">
      <c r="A223" s="908"/>
      <c r="B223" s="908"/>
      <c r="C223" s="908"/>
      <c r="D223" s="908"/>
      <c r="E223" s="908"/>
      <c r="F223" s="908"/>
      <c r="G223" s="908"/>
      <c r="H223" s="908"/>
      <c r="I223" s="908"/>
      <c r="J223" s="908"/>
      <c r="K223" s="908"/>
      <c r="L223" s="908"/>
      <c r="M223" s="908"/>
      <c r="N223" s="908"/>
      <c r="O223" s="908"/>
      <c r="P223" s="908"/>
      <c r="Q223" s="908"/>
      <c r="R223" s="908"/>
      <c r="S223" s="908"/>
      <c r="T223" s="908"/>
      <c r="U223" s="908"/>
      <c r="V223" s="908"/>
      <c r="W223" s="908"/>
      <c r="X223" s="908"/>
      <c r="Y223" s="908"/>
      <c r="Z223" s="908"/>
    </row>
    <row r="224" spans="1:26" ht="14.25" customHeight="1">
      <c r="A224" s="908"/>
      <c r="B224" s="908"/>
      <c r="C224" s="908"/>
      <c r="D224" s="908"/>
      <c r="E224" s="908"/>
      <c r="F224" s="908"/>
      <c r="G224" s="908"/>
      <c r="H224" s="908"/>
      <c r="I224" s="908"/>
      <c r="J224" s="908"/>
      <c r="K224" s="908"/>
      <c r="L224" s="908"/>
      <c r="M224" s="908"/>
      <c r="N224" s="908"/>
      <c r="O224" s="908"/>
      <c r="P224" s="908"/>
      <c r="Q224" s="908"/>
      <c r="R224" s="908"/>
      <c r="S224" s="908"/>
      <c r="T224" s="908"/>
      <c r="U224" s="908"/>
      <c r="V224" s="908"/>
      <c r="W224" s="908"/>
      <c r="X224" s="908"/>
      <c r="Y224" s="908"/>
      <c r="Z224" s="908"/>
    </row>
    <row r="225" spans="1:26" ht="14.25" customHeight="1">
      <c r="A225" s="908"/>
      <c r="B225" s="908"/>
      <c r="C225" s="908"/>
      <c r="D225" s="908"/>
      <c r="E225" s="908"/>
      <c r="F225" s="908"/>
      <c r="G225" s="908"/>
      <c r="H225" s="908"/>
      <c r="I225" s="908"/>
      <c r="J225" s="908"/>
      <c r="K225" s="908"/>
      <c r="L225" s="908"/>
      <c r="M225" s="908"/>
      <c r="N225" s="908"/>
      <c r="O225" s="908"/>
      <c r="P225" s="908"/>
      <c r="Q225" s="908"/>
      <c r="R225" s="908"/>
      <c r="S225" s="908"/>
      <c r="T225" s="908"/>
      <c r="U225" s="908"/>
      <c r="V225" s="908"/>
      <c r="W225" s="908"/>
      <c r="X225" s="908"/>
      <c r="Y225" s="908"/>
      <c r="Z225" s="908"/>
    </row>
    <row r="226" spans="1:26" ht="14.25" customHeight="1">
      <c r="A226" s="908"/>
      <c r="B226" s="908"/>
      <c r="C226" s="908"/>
      <c r="D226" s="908"/>
      <c r="E226" s="908"/>
      <c r="F226" s="908"/>
      <c r="G226" s="908"/>
      <c r="H226" s="908"/>
      <c r="I226" s="908"/>
      <c r="J226" s="908"/>
      <c r="K226" s="908"/>
      <c r="L226" s="908"/>
      <c r="M226" s="908"/>
      <c r="N226" s="908"/>
      <c r="O226" s="908"/>
      <c r="P226" s="908"/>
      <c r="Q226" s="908"/>
      <c r="R226" s="908"/>
      <c r="S226" s="908"/>
      <c r="T226" s="908"/>
      <c r="U226" s="908"/>
      <c r="V226" s="908"/>
      <c r="W226" s="908"/>
      <c r="X226" s="908"/>
      <c r="Y226" s="908"/>
      <c r="Z226" s="908"/>
    </row>
    <row r="227" spans="1:26" ht="14.25" customHeight="1">
      <c r="A227" s="908"/>
      <c r="B227" s="908"/>
      <c r="C227" s="908"/>
      <c r="D227" s="908"/>
      <c r="E227" s="908"/>
      <c r="F227" s="908"/>
      <c r="G227" s="908"/>
      <c r="H227" s="908"/>
      <c r="I227" s="908"/>
      <c r="J227" s="908"/>
      <c r="K227" s="908"/>
      <c r="L227" s="908"/>
      <c r="M227" s="908"/>
      <c r="N227" s="908"/>
      <c r="O227" s="908"/>
      <c r="P227" s="908"/>
      <c r="Q227" s="908"/>
      <c r="R227" s="908"/>
      <c r="S227" s="908"/>
      <c r="T227" s="908"/>
      <c r="U227" s="908"/>
      <c r="V227" s="908"/>
      <c r="W227" s="908"/>
      <c r="X227" s="908"/>
      <c r="Y227" s="908"/>
      <c r="Z227" s="908"/>
    </row>
    <row r="228" spans="1:26" ht="14.25" customHeight="1">
      <c r="A228" s="908"/>
      <c r="B228" s="908"/>
      <c r="C228" s="908"/>
      <c r="D228" s="908"/>
      <c r="E228" s="908"/>
      <c r="F228" s="908"/>
      <c r="G228" s="908"/>
      <c r="H228" s="908"/>
      <c r="I228" s="908"/>
      <c r="J228" s="908"/>
      <c r="K228" s="908"/>
      <c r="L228" s="908"/>
      <c r="M228" s="908"/>
      <c r="N228" s="908"/>
      <c r="O228" s="908"/>
      <c r="P228" s="908"/>
      <c r="Q228" s="908"/>
      <c r="R228" s="908"/>
      <c r="S228" s="908"/>
      <c r="T228" s="908"/>
      <c r="U228" s="908"/>
      <c r="V228" s="908"/>
      <c r="W228" s="908"/>
      <c r="X228" s="908"/>
      <c r="Y228" s="908"/>
      <c r="Z228" s="908"/>
    </row>
    <row r="229" spans="1:26" ht="14.25" customHeight="1">
      <c r="A229" s="908"/>
      <c r="B229" s="908"/>
      <c r="C229" s="908"/>
      <c r="D229" s="908"/>
      <c r="E229" s="908"/>
      <c r="F229" s="908"/>
      <c r="G229" s="908"/>
      <c r="H229" s="908"/>
      <c r="I229" s="908"/>
      <c r="J229" s="908"/>
      <c r="K229" s="908"/>
      <c r="L229" s="908"/>
      <c r="M229" s="908"/>
      <c r="N229" s="908"/>
      <c r="O229" s="908"/>
      <c r="P229" s="908"/>
      <c r="Q229" s="908"/>
      <c r="R229" s="908"/>
      <c r="S229" s="908"/>
      <c r="T229" s="908"/>
      <c r="U229" s="908"/>
      <c r="V229" s="908"/>
      <c r="W229" s="908"/>
      <c r="X229" s="908"/>
      <c r="Y229" s="908"/>
      <c r="Z229" s="908"/>
    </row>
    <row r="230" spans="1:26" ht="14.25" customHeight="1">
      <c r="A230" s="908"/>
      <c r="B230" s="908"/>
      <c r="C230" s="908"/>
      <c r="D230" s="908"/>
      <c r="E230" s="908"/>
      <c r="F230" s="908"/>
      <c r="G230" s="908"/>
      <c r="H230" s="908"/>
      <c r="I230" s="908"/>
      <c r="J230" s="908"/>
      <c r="K230" s="908"/>
      <c r="L230" s="908"/>
      <c r="M230" s="908"/>
      <c r="N230" s="908"/>
      <c r="O230" s="908"/>
      <c r="P230" s="908"/>
      <c r="Q230" s="908"/>
      <c r="R230" s="908"/>
      <c r="S230" s="908"/>
      <c r="T230" s="908"/>
      <c r="U230" s="908"/>
      <c r="V230" s="908"/>
      <c r="W230" s="908"/>
      <c r="X230" s="908"/>
      <c r="Y230" s="908"/>
      <c r="Z230" s="908"/>
    </row>
    <row r="231" spans="1:26" ht="14.25" customHeight="1">
      <c r="A231" s="908"/>
      <c r="B231" s="908"/>
      <c r="C231" s="908"/>
      <c r="D231" s="908"/>
      <c r="E231" s="908"/>
      <c r="F231" s="908"/>
      <c r="G231" s="908"/>
      <c r="H231" s="908"/>
      <c r="I231" s="908"/>
      <c r="J231" s="908"/>
      <c r="K231" s="908"/>
      <c r="L231" s="908"/>
      <c r="M231" s="908"/>
      <c r="N231" s="908"/>
      <c r="O231" s="908"/>
      <c r="P231" s="908"/>
      <c r="Q231" s="908"/>
      <c r="R231" s="908"/>
      <c r="S231" s="908"/>
      <c r="T231" s="908"/>
      <c r="U231" s="908"/>
      <c r="V231" s="908"/>
      <c r="W231" s="908"/>
      <c r="X231" s="908"/>
      <c r="Y231" s="908"/>
      <c r="Z231" s="908"/>
    </row>
    <row r="232" spans="1:26" ht="14.25" customHeight="1">
      <c r="A232" s="908"/>
      <c r="B232" s="908"/>
      <c r="C232" s="908"/>
      <c r="D232" s="908"/>
      <c r="E232" s="908"/>
      <c r="F232" s="908"/>
      <c r="G232" s="908"/>
      <c r="H232" s="908"/>
      <c r="I232" s="908"/>
      <c r="J232" s="908"/>
      <c r="K232" s="908"/>
      <c r="L232" s="908"/>
      <c r="M232" s="908"/>
      <c r="N232" s="908"/>
      <c r="O232" s="908"/>
      <c r="P232" s="908"/>
      <c r="Q232" s="908"/>
      <c r="R232" s="908"/>
      <c r="S232" s="908"/>
      <c r="T232" s="908"/>
      <c r="U232" s="908"/>
      <c r="V232" s="908"/>
      <c r="W232" s="908"/>
      <c r="X232" s="908"/>
      <c r="Y232" s="908"/>
      <c r="Z232" s="908"/>
    </row>
    <row r="233" spans="1:26" ht="14.25" customHeight="1">
      <c r="A233" s="908"/>
      <c r="B233" s="908"/>
      <c r="C233" s="908"/>
      <c r="D233" s="908"/>
      <c r="E233" s="908"/>
      <c r="F233" s="908"/>
      <c r="G233" s="908"/>
      <c r="H233" s="908"/>
      <c r="I233" s="908"/>
      <c r="J233" s="908"/>
      <c r="K233" s="908"/>
      <c r="L233" s="908"/>
      <c r="M233" s="908"/>
      <c r="N233" s="908"/>
      <c r="O233" s="908"/>
      <c r="P233" s="908"/>
      <c r="Q233" s="908"/>
      <c r="R233" s="908"/>
      <c r="S233" s="908"/>
      <c r="T233" s="908"/>
      <c r="U233" s="908"/>
      <c r="V233" s="908"/>
      <c r="W233" s="908"/>
      <c r="X233" s="908"/>
      <c r="Y233" s="908"/>
      <c r="Z233" s="908"/>
    </row>
    <row r="234" spans="1:26" ht="14.25" customHeight="1">
      <c r="A234" s="908"/>
      <c r="B234" s="908"/>
      <c r="C234" s="908"/>
      <c r="D234" s="908"/>
      <c r="E234" s="908"/>
      <c r="F234" s="908"/>
      <c r="G234" s="908"/>
      <c r="H234" s="908"/>
      <c r="I234" s="908"/>
      <c r="J234" s="908"/>
      <c r="K234" s="908"/>
      <c r="L234" s="908"/>
      <c r="M234" s="908"/>
      <c r="N234" s="908"/>
      <c r="O234" s="908"/>
      <c r="P234" s="908"/>
      <c r="Q234" s="908"/>
      <c r="R234" s="908"/>
      <c r="S234" s="908"/>
      <c r="T234" s="908"/>
      <c r="U234" s="908"/>
      <c r="V234" s="908"/>
      <c r="W234" s="908"/>
      <c r="X234" s="908"/>
      <c r="Y234" s="908"/>
      <c r="Z234" s="908"/>
    </row>
    <row r="235" spans="1:26" ht="14.25" customHeight="1">
      <c r="A235" s="908"/>
      <c r="B235" s="908"/>
      <c r="C235" s="908"/>
      <c r="D235" s="908"/>
      <c r="E235" s="908"/>
      <c r="F235" s="908"/>
      <c r="G235" s="908"/>
      <c r="H235" s="908"/>
      <c r="I235" s="908"/>
      <c r="J235" s="908"/>
      <c r="K235" s="908"/>
      <c r="L235" s="908"/>
      <c r="M235" s="908"/>
      <c r="N235" s="908"/>
      <c r="O235" s="908"/>
      <c r="P235" s="908"/>
      <c r="Q235" s="908"/>
      <c r="R235" s="908"/>
      <c r="S235" s="908"/>
      <c r="T235" s="908"/>
      <c r="U235" s="908"/>
      <c r="V235" s="908"/>
      <c r="W235" s="908"/>
      <c r="X235" s="908"/>
      <c r="Y235" s="908"/>
      <c r="Z235" s="908"/>
    </row>
    <row r="236" spans="1:26" ht="14.25" customHeight="1">
      <c r="A236" s="908"/>
      <c r="B236" s="908"/>
      <c r="C236" s="908"/>
      <c r="D236" s="908"/>
      <c r="E236" s="908"/>
      <c r="F236" s="908"/>
      <c r="G236" s="908"/>
      <c r="H236" s="908"/>
      <c r="I236" s="908"/>
      <c r="J236" s="908"/>
      <c r="K236" s="908"/>
      <c r="L236" s="908"/>
      <c r="M236" s="908"/>
      <c r="N236" s="908"/>
      <c r="O236" s="908"/>
      <c r="P236" s="908"/>
      <c r="Q236" s="908"/>
      <c r="R236" s="908"/>
      <c r="S236" s="908"/>
      <c r="T236" s="908"/>
      <c r="U236" s="908"/>
      <c r="V236" s="908"/>
      <c r="W236" s="908"/>
      <c r="X236" s="908"/>
      <c r="Y236" s="908"/>
      <c r="Z236" s="908"/>
    </row>
    <row r="237" spans="1:26" ht="14.25" customHeight="1">
      <c r="A237" s="908"/>
      <c r="B237" s="908"/>
      <c r="C237" s="908"/>
      <c r="D237" s="908"/>
      <c r="E237" s="908"/>
      <c r="F237" s="908"/>
      <c r="G237" s="908"/>
      <c r="H237" s="908"/>
      <c r="I237" s="908"/>
      <c r="J237" s="908"/>
      <c r="K237" s="908"/>
      <c r="L237" s="908"/>
      <c r="M237" s="908"/>
      <c r="N237" s="908"/>
      <c r="O237" s="908"/>
      <c r="P237" s="908"/>
      <c r="Q237" s="908"/>
      <c r="R237" s="908"/>
      <c r="S237" s="908"/>
      <c r="T237" s="908"/>
      <c r="U237" s="908"/>
      <c r="V237" s="908"/>
      <c r="W237" s="908"/>
      <c r="X237" s="908"/>
      <c r="Y237" s="908"/>
      <c r="Z237" s="908"/>
    </row>
    <row r="238" spans="1:26" ht="14.25" customHeight="1">
      <c r="A238" s="908"/>
      <c r="B238" s="908"/>
      <c r="C238" s="908"/>
      <c r="D238" s="908"/>
      <c r="E238" s="908"/>
      <c r="F238" s="908"/>
      <c r="G238" s="908"/>
      <c r="H238" s="908"/>
      <c r="I238" s="908"/>
      <c r="J238" s="908"/>
      <c r="K238" s="908"/>
      <c r="L238" s="908"/>
      <c r="M238" s="908"/>
      <c r="N238" s="908"/>
      <c r="O238" s="908"/>
      <c r="P238" s="908"/>
      <c r="Q238" s="908"/>
      <c r="R238" s="908"/>
      <c r="S238" s="908"/>
      <c r="T238" s="908"/>
      <c r="U238" s="908"/>
      <c r="V238" s="908"/>
      <c r="W238" s="908"/>
      <c r="X238" s="908"/>
      <c r="Y238" s="908"/>
      <c r="Z238" s="908"/>
    </row>
    <row r="239" spans="1:26" ht="14.25" customHeight="1">
      <c r="A239" s="908"/>
      <c r="B239" s="908"/>
      <c r="C239" s="908"/>
      <c r="D239" s="908"/>
      <c r="E239" s="908"/>
      <c r="F239" s="908"/>
      <c r="G239" s="908"/>
      <c r="H239" s="908"/>
      <c r="I239" s="908"/>
      <c r="J239" s="908"/>
      <c r="K239" s="908"/>
      <c r="L239" s="908"/>
      <c r="M239" s="908"/>
      <c r="N239" s="908"/>
      <c r="O239" s="908"/>
      <c r="P239" s="908"/>
      <c r="Q239" s="908"/>
      <c r="R239" s="908"/>
      <c r="S239" s="908"/>
      <c r="T239" s="908"/>
      <c r="U239" s="908"/>
      <c r="V239" s="908"/>
      <c r="W239" s="908"/>
      <c r="X239" s="908"/>
      <c r="Y239" s="908"/>
      <c r="Z239" s="908"/>
    </row>
    <row r="240" spans="1:26" ht="14.25" customHeight="1">
      <c r="A240" s="908"/>
      <c r="B240" s="908"/>
      <c r="C240" s="908"/>
      <c r="D240" s="908"/>
      <c r="E240" s="908"/>
      <c r="F240" s="908"/>
      <c r="G240" s="908"/>
      <c r="H240" s="908"/>
      <c r="I240" s="908"/>
      <c r="J240" s="908"/>
      <c r="K240" s="908"/>
      <c r="L240" s="908"/>
      <c r="M240" s="908"/>
      <c r="N240" s="908"/>
      <c r="O240" s="908"/>
      <c r="P240" s="908"/>
      <c r="Q240" s="908"/>
      <c r="R240" s="908"/>
      <c r="S240" s="908"/>
      <c r="T240" s="908"/>
      <c r="U240" s="908"/>
      <c r="V240" s="908"/>
      <c r="W240" s="908"/>
      <c r="X240" s="908"/>
      <c r="Y240" s="908"/>
      <c r="Z240" s="908"/>
    </row>
    <row r="241" spans="1:26" ht="14.25" customHeight="1">
      <c r="A241" s="908"/>
      <c r="B241" s="908"/>
      <c r="C241" s="908"/>
      <c r="D241" s="908"/>
      <c r="E241" s="908"/>
      <c r="F241" s="908"/>
      <c r="G241" s="908"/>
      <c r="H241" s="908"/>
      <c r="I241" s="908"/>
      <c r="J241" s="908"/>
      <c r="K241" s="908"/>
      <c r="L241" s="908"/>
      <c r="M241" s="908"/>
      <c r="N241" s="908"/>
      <c r="O241" s="908"/>
      <c r="P241" s="908"/>
      <c r="Q241" s="908"/>
      <c r="R241" s="908"/>
      <c r="S241" s="908"/>
      <c r="T241" s="908"/>
      <c r="U241" s="908"/>
      <c r="V241" s="908"/>
      <c r="W241" s="908"/>
      <c r="X241" s="908"/>
      <c r="Y241" s="908"/>
      <c r="Z241" s="908"/>
    </row>
    <row r="242" spans="1:26" ht="14.25" customHeight="1">
      <c r="A242" s="908"/>
      <c r="B242" s="908"/>
      <c r="C242" s="908"/>
      <c r="D242" s="908"/>
      <c r="E242" s="908"/>
      <c r="F242" s="908"/>
      <c r="G242" s="908"/>
      <c r="H242" s="908"/>
      <c r="I242" s="908"/>
      <c r="J242" s="908"/>
      <c r="K242" s="908"/>
      <c r="L242" s="908"/>
      <c r="M242" s="908"/>
      <c r="N242" s="908"/>
      <c r="O242" s="908"/>
      <c r="P242" s="908"/>
      <c r="Q242" s="908"/>
      <c r="R242" s="908"/>
      <c r="S242" s="908"/>
      <c r="T242" s="908"/>
      <c r="U242" s="908"/>
      <c r="V242" s="908"/>
      <c r="W242" s="908"/>
      <c r="X242" s="908"/>
      <c r="Y242" s="908"/>
      <c r="Z242" s="908"/>
    </row>
    <row r="243" spans="1:26" ht="14.25" customHeight="1">
      <c r="A243" s="908"/>
      <c r="B243" s="908"/>
      <c r="C243" s="908"/>
      <c r="D243" s="908"/>
      <c r="E243" s="908"/>
      <c r="F243" s="908"/>
      <c r="G243" s="908"/>
      <c r="H243" s="908"/>
      <c r="I243" s="908"/>
      <c r="J243" s="908"/>
      <c r="K243" s="908"/>
      <c r="L243" s="908"/>
      <c r="M243" s="908"/>
      <c r="N243" s="908"/>
      <c r="O243" s="908"/>
      <c r="P243" s="908"/>
      <c r="Q243" s="908"/>
      <c r="R243" s="908"/>
      <c r="S243" s="908"/>
      <c r="T243" s="908"/>
      <c r="U243" s="908"/>
      <c r="V243" s="908"/>
      <c r="W243" s="908"/>
      <c r="X243" s="908"/>
      <c r="Y243" s="908"/>
      <c r="Z243" s="908"/>
    </row>
    <row r="244" spans="1:26" ht="14.25" customHeight="1">
      <c r="A244" s="908"/>
      <c r="B244" s="908"/>
      <c r="C244" s="908"/>
      <c r="D244" s="908"/>
      <c r="E244" s="908"/>
      <c r="F244" s="908"/>
      <c r="G244" s="908"/>
      <c r="H244" s="908"/>
      <c r="I244" s="908"/>
      <c r="J244" s="908"/>
      <c r="K244" s="908"/>
      <c r="L244" s="908"/>
      <c r="M244" s="908"/>
      <c r="N244" s="908"/>
      <c r="O244" s="908"/>
      <c r="P244" s="908"/>
      <c r="Q244" s="908"/>
      <c r="R244" s="908"/>
      <c r="S244" s="908"/>
      <c r="T244" s="908"/>
      <c r="U244" s="908"/>
      <c r="V244" s="908"/>
      <c r="W244" s="908"/>
      <c r="X244" s="908"/>
      <c r="Y244" s="908"/>
      <c r="Z244" s="908"/>
    </row>
    <row r="245" spans="1:26" ht="14.25" customHeight="1">
      <c r="A245" s="908"/>
      <c r="B245" s="908"/>
      <c r="C245" s="908"/>
      <c r="D245" s="908"/>
      <c r="E245" s="908"/>
      <c r="F245" s="908"/>
      <c r="G245" s="908"/>
      <c r="H245" s="908"/>
      <c r="I245" s="908"/>
      <c r="J245" s="908"/>
      <c r="K245" s="908"/>
      <c r="L245" s="908"/>
      <c r="M245" s="908"/>
      <c r="N245" s="908"/>
      <c r="O245" s="908"/>
      <c r="P245" s="908"/>
      <c r="Q245" s="908"/>
      <c r="R245" s="908"/>
      <c r="S245" s="908"/>
      <c r="T245" s="908"/>
      <c r="U245" s="908"/>
      <c r="V245" s="908"/>
      <c r="W245" s="908"/>
      <c r="X245" s="908"/>
      <c r="Y245" s="908"/>
      <c r="Z245" s="908"/>
    </row>
    <row r="246" spans="1:26" ht="14.25" customHeight="1">
      <c r="A246" s="908"/>
      <c r="B246" s="908"/>
      <c r="C246" s="908"/>
      <c r="D246" s="908"/>
      <c r="E246" s="908"/>
      <c r="F246" s="908"/>
      <c r="G246" s="908"/>
      <c r="H246" s="908"/>
      <c r="I246" s="908"/>
      <c r="J246" s="908"/>
      <c r="K246" s="908"/>
      <c r="L246" s="908"/>
      <c r="M246" s="908"/>
      <c r="N246" s="908"/>
      <c r="O246" s="908"/>
      <c r="P246" s="908"/>
      <c r="Q246" s="908"/>
      <c r="R246" s="908"/>
      <c r="S246" s="908"/>
      <c r="T246" s="908"/>
      <c r="U246" s="908"/>
      <c r="V246" s="908"/>
      <c r="W246" s="908"/>
      <c r="X246" s="908"/>
      <c r="Y246" s="908"/>
      <c r="Z246" s="908"/>
    </row>
    <row r="247" spans="1:26" ht="14.25" customHeight="1">
      <c r="A247" s="908"/>
      <c r="B247" s="908"/>
      <c r="C247" s="908"/>
      <c r="D247" s="908"/>
      <c r="E247" s="908"/>
      <c r="F247" s="908"/>
      <c r="G247" s="908"/>
      <c r="H247" s="908"/>
      <c r="I247" s="908"/>
      <c r="J247" s="908"/>
      <c r="K247" s="908"/>
      <c r="L247" s="908"/>
      <c r="M247" s="908"/>
      <c r="N247" s="908"/>
      <c r="O247" s="908"/>
      <c r="P247" s="908"/>
      <c r="Q247" s="908"/>
      <c r="R247" s="908"/>
      <c r="S247" s="908"/>
      <c r="T247" s="908"/>
      <c r="U247" s="908"/>
      <c r="V247" s="908"/>
      <c r="W247" s="908"/>
      <c r="X247" s="908"/>
      <c r="Y247" s="908"/>
      <c r="Z247" s="908"/>
    </row>
    <row r="248" spans="1:26" ht="14.25" customHeight="1">
      <c r="A248" s="908"/>
      <c r="B248" s="908"/>
      <c r="C248" s="908"/>
      <c r="D248" s="908"/>
      <c r="E248" s="908"/>
      <c r="F248" s="908"/>
      <c r="G248" s="908"/>
      <c r="H248" s="908"/>
      <c r="I248" s="908"/>
      <c r="J248" s="908"/>
      <c r="K248" s="908"/>
      <c r="L248" s="908"/>
      <c r="M248" s="908"/>
      <c r="N248" s="908"/>
      <c r="O248" s="908"/>
      <c r="P248" s="908"/>
      <c r="Q248" s="908"/>
      <c r="R248" s="908"/>
      <c r="S248" s="908"/>
      <c r="T248" s="908"/>
      <c r="U248" s="908"/>
      <c r="V248" s="908"/>
      <c r="W248" s="908"/>
      <c r="X248" s="908"/>
      <c r="Y248" s="908"/>
      <c r="Z248" s="908"/>
    </row>
    <row r="249" spans="1:26" ht="14.25" customHeight="1">
      <c r="A249" s="908"/>
      <c r="B249" s="908"/>
      <c r="C249" s="908"/>
      <c r="D249" s="908"/>
      <c r="E249" s="908"/>
      <c r="F249" s="908"/>
      <c r="G249" s="908"/>
      <c r="H249" s="908"/>
      <c r="I249" s="908"/>
      <c r="J249" s="908"/>
      <c r="K249" s="908"/>
      <c r="L249" s="908"/>
      <c r="M249" s="908"/>
      <c r="N249" s="908"/>
      <c r="O249" s="908"/>
      <c r="P249" s="908"/>
      <c r="Q249" s="908"/>
      <c r="R249" s="908"/>
      <c r="S249" s="908"/>
      <c r="T249" s="908"/>
      <c r="U249" s="908"/>
      <c r="V249" s="908"/>
      <c r="W249" s="908"/>
      <c r="X249" s="908"/>
      <c r="Y249" s="908"/>
      <c r="Z249" s="908"/>
    </row>
    <row r="250" spans="1:26" ht="14.25" customHeight="1">
      <c r="A250" s="908"/>
      <c r="B250" s="908"/>
      <c r="C250" s="908"/>
      <c r="D250" s="908"/>
      <c r="E250" s="908"/>
      <c r="F250" s="908"/>
      <c r="G250" s="908"/>
      <c r="H250" s="908"/>
      <c r="I250" s="908"/>
      <c r="J250" s="908"/>
      <c r="K250" s="908"/>
      <c r="L250" s="908"/>
      <c r="M250" s="908"/>
      <c r="N250" s="908"/>
      <c r="O250" s="908"/>
      <c r="P250" s="908"/>
      <c r="Q250" s="908"/>
      <c r="R250" s="908"/>
      <c r="S250" s="908"/>
      <c r="T250" s="908"/>
      <c r="U250" s="908"/>
      <c r="V250" s="908"/>
      <c r="W250" s="908"/>
      <c r="X250" s="908"/>
      <c r="Y250" s="908"/>
      <c r="Z250" s="908"/>
    </row>
    <row r="251" spans="1:26" ht="14.25" customHeight="1">
      <c r="A251" s="908"/>
      <c r="B251" s="908"/>
      <c r="C251" s="908"/>
      <c r="D251" s="908"/>
      <c r="E251" s="908"/>
      <c r="F251" s="908"/>
      <c r="G251" s="908"/>
      <c r="H251" s="908"/>
      <c r="I251" s="908"/>
      <c r="J251" s="908"/>
      <c r="K251" s="908"/>
      <c r="L251" s="908"/>
      <c r="M251" s="908"/>
      <c r="N251" s="908"/>
      <c r="O251" s="908"/>
      <c r="P251" s="908"/>
      <c r="Q251" s="908"/>
      <c r="R251" s="908"/>
      <c r="S251" s="908"/>
      <c r="T251" s="908"/>
      <c r="U251" s="908"/>
      <c r="V251" s="908"/>
      <c r="W251" s="908"/>
      <c r="X251" s="908"/>
      <c r="Y251" s="908"/>
      <c r="Z251" s="908"/>
    </row>
    <row r="252" spans="1:26" ht="14.25" customHeight="1">
      <c r="A252" s="908"/>
      <c r="B252" s="908"/>
      <c r="C252" s="908"/>
      <c r="D252" s="908"/>
      <c r="E252" s="908"/>
      <c r="F252" s="908"/>
      <c r="G252" s="908"/>
      <c r="H252" s="908"/>
      <c r="I252" s="908"/>
      <c r="J252" s="908"/>
      <c r="K252" s="908"/>
      <c r="L252" s="908"/>
      <c r="M252" s="908"/>
      <c r="N252" s="908"/>
      <c r="O252" s="908"/>
      <c r="P252" s="908"/>
      <c r="Q252" s="908"/>
      <c r="R252" s="908"/>
      <c r="S252" s="908"/>
      <c r="T252" s="908"/>
      <c r="U252" s="908"/>
      <c r="V252" s="908"/>
      <c r="W252" s="908"/>
      <c r="X252" s="908"/>
      <c r="Y252" s="908"/>
      <c r="Z252" s="908"/>
    </row>
    <row r="253" spans="1:26" ht="14.25" customHeight="1">
      <c r="A253" s="908"/>
      <c r="B253" s="908"/>
      <c r="C253" s="908"/>
      <c r="D253" s="908"/>
      <c r="E253" s="908"/>
      <c r="F253" s="908"/>
      <c r="G253" s="908"/>
      <c r="H253" s="908"/>
      <c r="I253" s="908"/>
      <c r="J253" s="908"/>
      <c r="K253" s="908"/>
      <c r="L253" s="908"/>
      <c r="M253" s="908"/>
      <c r="N253" s="908"/>
      <c r="O253" s="908"/>
      <c r="P253" s="908"/>
      <c r="Q253" s="908"/>
      <c r="R253" s="908"/>
      <c r="S253" s="908"/>
      <c r="T253" s="908"/>
      <c r="U253" s="908"/>
      <c r="V253" s="908"/>
      <c r="W253" s="908"/>
      <c r="X253" s="908"/>
      <c r="Y253" s="908"/>
      <c r="Z253" s="908"/>
    </row>
    <row r="254" spans="1:26" ht="14.25" customHeight="1">
      <c r="A254" s="908"/>
      <c r="B254" s="908"/>
      <c r="C254" s="908"/>
      <c r="D254" s="908"/>
      <c r="E254" s="908"/>
      <c r="F254" s="908"/>
      <c r="G254" s="908"/>
      <c r="H254" s="908"/>
      <c r="I254" s="908"/>
      <c r="J254" s="908"/>
      <c r="K254" s="908"/>
      <c r="L254" s="908"/>
      <c r="M254" s="908"/>
      <c r="N254" s="908"/>
      <c r="O254" s="908"/>
      <c r="P254" s="908"/>
      <c r="Q254" s="908"/>
      <c r="R254" s="908"/>
      <c r="S254" s="908"/>
      <c r="T254" s="908"/>
      <c r="U254" s="908"/>
      <c r="V254" s="908"/>
      <c r="W254" s="908"/>
      <c r="X254" s="908"/>
      <c r="Y254" s="908"/>
      <c r="Z254" s="908"/>
    </row>
    <row r="255" spans="1:26" ht="14.25" customHeight="1">
      <c r="A255" s="908"/>
      <c r="B255" s="908"/>
      <c r="C255" s="908"/>
      <c r="D255" s="908"/>
      <c r="E255" s="908"/>
      <c r="F255" s="908"/>
      <c r="G255" s="908"/>
      <c r="H255" s="908"/>
      <c r="I255" s="908"/>
      <c r="J255" s="908"/>
      <c r="K255" s="908"/>
      <c r="L255" s="908"/>
      <c r="M255" s="908"/>
      <c r="N255" s="908"/>
      <c r="O255" s="908"/>
      <c r="P255" s="908"/>
      <c r="Q255" s="908"/>
      <c r="R255" s="908"/>
      <c r="S255" s="908"/>
      <c r="T255" s="908"/>
      <c r="U255" s="908"/>
      <c r="V255" s="908"/>
      <c r="W255" s="908"/>
      <c r="X255" s="908"/>
      <c r="Y255" s="908"/>
      <c r="Z255" s="908"/>
    </row>
    <row r="256" spans="1:26" ht="14.25" customHeight="1">
      <c r="A256" s="908"/>
      <c r="B256" s="908"/>
      <c r="C256" s="908"/>
      <c r="D256" s="908"/>
      <c r="E256" s="908"/>
      <c r="F256" s="908"/>
      <c r="G256" s="908"/>
      <c r="H256" s="908"/>
      <c r="I256" s="908"/>
      <c r="J256" s="908"/>
      <c r="K256" s="908"/>
      <c r="L256" s="908"/>
      <c r="M256" s="908"/>
      <c r="N256" s="908"/>
      <c r="O256" s="908"/>
      <c r="P256" s="908"/>
      <c r="Q256" s="908"/>
      <c r="R256" s="908"/>
      <c r="S256" s="908"/>
      <c r="T256" s="908"/>
      <c r="U256" s="908"/>
      <c r="V256" s="908"/>
      <c r="W256" s="908"/>
      <c r="X256" s="908"/>
      <c r="Y256" s="908"/>
      <c r="Z256" s="908"/>
    </row>
    <row r="257" spans="1:26" ht="14.25" customHeight="1">
      <c r="A257" s="908"/>
      <c r="B257" s="908"/>
      <c r="C257" s="908"/>
      <c r="D257" s="908"/>
      <c r="E257" s="908"/>
      <c r="F257" s="908"/>
      <c r="G257" s="908"/>
      <c r="H257" s="908"/>
      <c r="I257" s="908"/>
      <c r="J257" s="908"/>
      <c r="K257" s="908"/>
      <c r="L257" s="908"/>
      <c r="M257" s="908"/>
      <c r="N257" s="908"/>
      <c r="O257" s="908"/>
      <c r="P257" s="908"/>
      <c r="Q257" s="908"/>
      <c r="R257" s="908"/>
      <c r="S257" s="908"/>
      <c r="T257" s="908"/>
      <c r="U257" s="908"/>
      <c r="V257" s="908"/>
      <c r="W257" s="908"/>
      <c r="X257" s="908"/>
      <c r="Y257" s="908"/>
      <c r="Z257" s="908"/>
    </row>
    <row r="258" spans="1:26" ht="14.25" customHeight="1">
      <c r="A258" s="908"/>
      <c r="B258" s="908"/>
      <c r="C258" s="908"/>
      <c r="D258" s="908"/>
      <c r="E258" s="908"/>
      <c r="F258" s="908"/>
      <c r="G258" s="908"/>
      <c r="H258" s="908"/>
      <c r="I258" s="908"/>
      <c r="J258" s="908"/>
      <c r="K258" s="908"/>
      <c r="L258" s="908"/>
      <c r="M258" s="908"/>
      <c r="N258" s="908"/>
      <c r="O258" s="908"/>
      <c r="P258" s="908"/>
      <c r="Q258" s="908"/>
      <c r="R258" s="908"/>
      <c r="S258" s="908"/>
      <c r="T258" s="908"/>
      <c r="U258" s="908"/>
      <c r="V258" s="908"/>
      <c r="W258" s="908"/>
      <c r="X258" s="908"/>
      <c r="Y258" s="908"/>
      <c r="Z258" s="908"/>
    </row>
    <row r="259" spans="1:26" ht="14.25" customHeight="1">
      <c r="A259" s="908"/>
      <c r="B259" s="908"/>
      <c r="C259" s="908"/>
      <c r="D259" s="908"/>
      <c r="E259" s="908"/>
      <c r="F259" s="908"/>
      <c r="G259" s="908"/>
      <c r="H259" s="908"/>
      <c r="I259" s="908"/>
      <c r="J259" s="908"/>
      <c r="K259" s="908"/>
      <c r="L259" s="908"/>
      <c r="M259" s="908"/>
      <c r="N259" s="908"/>
      <c r="O259" s="908"/>
      <c r="P259" s="908"/>
      <c r="Q259" s="908"/>
      <c r="R259" s="908"/>
      <c r="S259" s="908"/>
      <c r="T259" s="908"/>
      <c r="U259" s="908"/>
      <c r="V259" s="908"/>
      <c r="W259" s="908"/>
      <c r="X259" s="908"/>
      <c r="Y259" s="908"/>
      <c r="Z259" s="908"/>
    </row>
    <row r="260" spans="1:26" ht="14.25" customHeight="1">
      <c r="A260" s="908"/>
      <c r="B260" s="908"/>
      <c r="C260" s="908"/>
      <c r="D260" s="908"/>
      <c r="E260" s="908"/>
      <c r="F260" s="908"/>
      <c r="G260" s="908"/>
      <c r="H260" s="908"/>
      <c r="I260" s="908"/>
      <c r="J260" s="908"/>
      <c r="K260" s="908"/>
      <c r="L260" s="908"/>
      <c r="M260" s="908"/>
      <c r="N260" s="908"/>
      <c r="O260" s="908"/>
      <c r="P260" s="908"/>
      <c r="Q260" s="908"/>
      <c r="R260" s="908"/>
      <c r="S260" s="908"/>
      <c r="T260" s="908"/>
      <c r="U260" s="908"/>
      <c r="V260" s="908"/>
      <c r="W260" s="908"/>
      <c r="X260" s="908"/>
      <c r="Y260" s="908"/>
      <c r="Z260" s="908"/>
    </row>
    <row r="261" spans="1:26" ht="14.25" customHeight="1">
      <c r="A261" s="908"/>
      <c r="B261" s="908"/>
      <c r="C261" s="908"/>
      <c r="D261" s="908"/>
      <c r="E261" s="908"/>
      <c r="F261" s="908"/>
      <c r="G261" s="908"/>
      <c r="H261" s="908"/>
      <c r="I261" s="908"/>
      <c r="J261" s="908"/>
      <c r="K261" s="908"/>
      <c r="L261" s="908"/>
      <c r="M261" s="908"/>
      <c r="N261" s="908"/>
      <c r="O261" s="908"/>
      <c r="P261" s="908"/>
      <c r="Q261" s="908"/>
      <c r="R261" s="908"/>
      <c r="S261" s="908"/>
      <c r="T261" s="908"/>
      <c r="U261" s="908"/>
      <c r="V261" s="908"/>
      <c r="W261" s="908"/>
      <c r="X261" s="908"/>
      <c r="Y261" s="908"/>
      <c r="Z261" s="908"/>
    </row>
    <row r="262" spans="1:26" ht="14.25" customHeight="1">
      <c r="A262" s="908"/>
      <c r="B262" s="908"/>
      <c r="C262" s="908"/>
      <c r="D262" s="908"/>
      <c r="E262" s="908"/>
      <c r="F262" s="908"/>
      <c r="G262" s="908"/>
      <c r="H262" s="908"/>
      <c r="I262" s="908"/>
      <c r="J262" s="908"/>
      <c r="K262" s="908"/>
      <c r="L262" s="908"/>
      <c r="M262" s="908"/>
      <c r="N262" s="908"/>
      <c r="O262" s="908"/>
      <c r="P262" s="908"/>
      <c r="Q262" s="908"/>
      <c r="R262" s="908"/>
      <c r="S262" s="908"/>
      <c r="T262" s="908"/>
      <c r="U262" s="908"/>
      <c r="V262" s="908"/>
      <c r="W262" s="908"/>
      <c r="X262" s="908"/>
      <c r="Y262" s="908"/>
      <c r="Z262" s="908"/>
    </row>
    <row r="263" spans="1:26" ht="14.25" customHeight="1">
      <c r="A263" s="908"/>
      <c r="B263" s="908"/>
      <c r="C263" s="908"/>
      <c r="D263" s="908"/>
      <c r="E263" s="908"/>
      <c r="F263" s="908"/>
      <c r="G263" s="908"/>
      <c r="H263" s="908"/>
      <c r="I263" s="908"/>
      <c r="J263" s="908"/>
      <c r="K263" s="908"/>
      <c r="L263" s="908"/>
      <c r="M263" s="908"/>
      <c r="N263" s="908"/>
      <c r="O263" s="908"/>
      <c r="P263" s="908"/>
      <c r="Q263" s="908"/>
      <c r="R263" s="908"/>
      <c r="S263" s="908"/>
      <c r="T263" s="908"/>
      <c r="U263" s="908"/>
      <c r="V263" s="908"/>
      <c r="W263" s="908"/>
      <c r="X263" s="908"/>
      <c r="Y263" s="908"/>
      <c r="Z263" s="908"/>
    </row>
    <row r="264" spans="1:26" ht="14.25" customHeight="1">
      <c r="A264" s="908"/>
      <c r="B264" s="908"/>
      <c r="C264" s="908"/>
      <c r="D264" s="908"/>
      <c r="E264" s="908"/>
      <c r="F264" s="908"/>
      <c r="G264" s="908"/>
      <c r="H264" s="908"/>
      <c r="I264" s="908"/>
      <c r="J264" s="908"/>
      <c r="K264" s="908"/>
      <c r="L264" s="908"/>
      <c r="M264" s="908"/>
      <c r="N264" s="908"/>
      <c r="O264" s="908"/>
      <c r="P264" s="908"/>
      <c r="Q264" s="908"/>
      <c r="R264" s="908"/>
      <c r="S264" s="908"/>
      <c r="T264" s="908"/>
      <c r="U264" s="908"/>
      <c r="V264" s="908"/>
      <c r="W264" s="908"/>
      <c r="X264" s="908"/>
      <c r="Y264" s="908"/>
      <c r="Z264" s="908"/>
    </row>
    <row r="265" spans="1:26" ht="14.25" customHeight="1">
      <c r="A265" s="908"/>
      <c r="B265" s="908"/>
      <c r="C265" s="908"/>
      <c r="D265" s="908"/>
      <c r="E265" s="908"/>
      <c r="F265" s="908"/>
      <c r="G265" s="908"/>
      <c r="H265" s="908"/>
      <c r="I265" s="908"/>
      <c r="J265" s="908"/>
      <c r="K265" s="908"/>
      <c r="L265" s="908"/>
      <c r="M265" s="908"/>
      <c r="N265" s="908"/>
      <c r="O265" s="908"/>
      <c r="P265" s="908"/>
      <c r="Q265" s="908"/>
      <c r="R265" s="908"/>
      <c r="S265" s="908"/>
      <c r="T265" s="908"/>
      <c r="U265" s="908"/>
      <c r="V265" s="908"/>
      <c r="W265" s="908"/>
      <c r="X265" s="908"/>
      <c r="Y265" s="908"/>
      <c r="Z265" s="908"/>
    </row>
    <row r="266" spans="1:26" ht="14.25" customHeight="1">
      <c r="A266" s="908"/>
      <c r="B266" s="908"/>
      <c r="C266" s="908"/>
      <c r="D266" s="908"/>
      <c r="E266" s="908"/>
      <c r="F266" s="908"/>
      <c r="G266" s="908"/>
      <c r="H266" s="908"/>
      <c r="I266" s="908"/>
      <c r="J266" s="908"/>
      <c r="K266" s="908"/>
      <c r="L266" s="908"/>
      <c r="M266" s="908"/>
      <c r="N266" s="908"/>
      <c r="O266" s="908"/>
      <c r="P266" s="908"/>
      <c r="Q266" s="908"/>
      <c r="R266" s="908"/>
      <c r="S266" s="908"/>
      <c r="T266" s="908"/>
      <c r="U266" s="908"/>
      <c r="V266" s="908"/>
      <c r="W266" s="908"/>
      <c r="X266" s="908"/>
      <c r="Y266" s="908"/>
      <c r="Z266" s="908"/>
    </row>
    <row r="267" spans="1:26" ht="14.25" customHeight="1">
      <c r="A267" s="908"/>
      <c r="B267" s="908"/>
      <c r="C267" s="908"/>
      <c r="D267" s="908"/>
      <c r="E267" s="908"/>
      <c r="F267" s="908"/>
      <c r="G267" s="908"/>
      <c r="H267" s="908"/>
      <c r="I267" s="908"/>
      <c r="J267" s="908"/>
      <c r="K267" s="908"/>
      <c r="L267" s="908"/>
      <c r="M267" s="908"/>
      <c r="N267" s="908"/>
      <c r="O267" s="908"/>
      <c r="P267" s="908"/>
      <c r="Q267" s="908"/>
      <c r="R267" s="908"/>
      <c r="S267" s="908"/>
      <c r="T267" s="908"/>
      <c r="U267" s="908"/>
      <c r="V267" s="908"/>
      <c r="W267" s="908"/>
      <c r="X267" s="908"/>
      <c r="Y267" s="908"/>
      <c r="Z267" s="908"/>
    </row>
    <row r="268" spans="1:26" ht="14.25" customHeight="1">
      <c r="A268" s="908"/>
      <c r="B268" s="908"/>
      <c r="C268" s="908"/>
      <c r="D268" s="908"/>
      <c r="E268" s="908"/>
      <c r="F268" s="908"/>
      <c r="G268" s="908"/>
      <c r="H268" s="908"/>
      <c r="I268" s="908"/>
      <c r="J268" s="908"/>
      <c r="K268" s="908"/>
      <c r="L268" s="908"/>
      <c r="M268" s="908"/>
      <c r="N268" s="908"/>
      <c r="O268" s="908"/>
      <c r="P268" s="908"/>
      <c r="Q268" s="908"/>
      <c r="R268" s="908"/>
      <c r="S268" s="908"/>
      <c r="T268" s="908"/>
      <c r="U268" s="908"/>
      <c r="V268" s="908"/>
      <c r="W268" s="908"/>
      <c r="X268" s="908"/>
      <c r="Y268" s="908"/>
      <c r="Z268" s="908"/>
    </row>
    <row r="269" spans="1:26" ht="14.25" customHeight="1">
      <c r="A269" s="908"/>
      <c r="B269" s="908"/>
      <c r="C269" s="908"/>
      <c r="D269" s="908"/>
      <c r="E269" s="908"/>
      <c r="F269" s="908"/>
      <c r="G269" s="908"/>
      <c r="H269" s="908"/>
      <c r="I269" s="908"/>
      <c r="J269" s="908"/>
      <c r="K269" s="908"/>
      <c r="L269" s="908"/>
      <c r="M269" s="908"/>
      <c r="N269" s="908"/>
      <c r="O269" s="908"/>
      <c r="P269" s="908"/>
      <c r="Q269" s="908"/>
      <c r="R269" s="908"/>
      <c r="S269" s="908"/>
      <c r="T269" s="908"/>
      <c r="U269" s="908"/>
      <c r="V269" s="908"/>
      <c r="W269" s="908"/>
      <c r="X269" s="908"/>
      <c r="Y269" s="908"/>
      <c r="Z269" s="908"/>
    </row>
    <row r="270" spans="1:26" ht="14.25" customHeight="1">
      <c r="A270" s="908"/>
      <c r="B270" s="908"/>
      <c r="C270" s="908"/>
      <c r="D270" s="908"/>
      <c r="E270" s="908"/>
      <c r="F270" s="908"/>
      <c r="G270" s="908"/>
      <c r="H270" s="908"/>
      <c r="I270" s="908"/>
      <c r="J270" s="908"/>
      <c r="K270" s="908"/>
      <c r="L270" s="908"/>
      <c r="M270" s="908"/>
      <c r="N270" s="908"/>
      <c r="O270" s="908"/>
      <c r="P270" s="908"/>
      <c r="Q270" s="908"/>
      <c r="R270" s="908"/>
      <c r="S270" s="908"/>
      <c r="T270" s="908"/>
      <c r="U270" s="908"/>
      <c r="V270" s="908"/>
      <c r="W270" s="908"/>
      <c r="X270" s="908"/>
      <c r="Y270" s="908"/>
      <c r="Z270" s="908"/>
    </row>
    <row r="271" spans="1:26" ht="14.25" customHeight="1">
      <c r="A271" s="908"/>
      <c r="B271" s="908"/>
      <c r="C271" s="908"/>
      <c r="D271" s="908"/>
      <c r="E271" s="908"/>
      <c r="F271" s="908"/>
      <c r="G271" s="908"/>
      <c r="H271" s="908"/>
      <c r="I271" s="908"/>
      <c r="J271" s="908"/>
      <c r="K271" s="908"/>
      <c r="L271" s="908"/>
      <c r="M271" s="908"/>
      <c r="N271" s="908"/>
      <c r="O271" s="908"/>
      <c r="P271" s="908"/>
      <c r="Q271" s="908"/>
      <c r="R271" s="908"/>
      <c r="S271" s="908"/>
      <c r="T271" s="908"/>
      <c r="U271" s="908"/>
      <c r="V271" s="908"/>
      <c r="W271" s="908"/>
      <c r="X271" s="908"/>
      <c r="Y271" s="908"/>
      <c r="Z271" s="908"/>
    </row>
    <row r="272" spans="1:26" ht="14.25" customHeight="1">
      <c r="A272" s="908"/>
      <c r="B272" s="908"/>
      <c r="C272" s="908"/>
      <c r="D272" s="908"/>
      <c r="E272" s="908"/>
      <c r="F272" s="908"/>
      <c r="G272" s="908"/>
      <c r="H272" s="908"/>
      <c r="I272" s="908"/>
      <c r="J272" s="908"/>
      <c r="K272" s="908"/>
      <c r="L272" s="908"/>
      <c r="M272" s="908"/>
      <c r="N272" s="908"/>
      <c r="O272" s="908"/>
      <c r="P272" s="908"/>
      <c r="Q272" s="908"/>
      <c r="R272" s="908"/>
      <c r="S272" s="908"/>
      <c r="T272" s="908"/>
      <c r="U272" s="908"/>
      <c r="V272" s="908"/>
      <c r="W272" s="908"/>
      <c r="X272" s="908"/>
      <c r="Y272" s="908"/>
      <c r="Z272" s="908"/>
    </row>
    <row r="273" spans="1:26" ht="14.25" customHeight="1">
      <c r="A273" s="908"/>
      <c r="B273" s="908"/>
      <c r="C273" s="908"/>
      <c r="D273" s="908"/>
      <c r="E273" s="908"/>
      <c r="F273" s="908"/>
      <c r="G273" s="908"/>
      <c r="H273" s="908"/>
      <c r="I273" s="908"/>
      <c r="J273" s="908"/>
      <c r="K273" s="908"/>
      <c r="L273" s="908"/>
      <c r="M273" s="908"/>
      <c r="N273" s="908"/>
      <c r="O273" s="908"/>
      <c r="P273" s="908"/>
      <c r="Q273" s="908"/>
      <c r="R273" s="908"/>
      <c r="S273" s="908"/>
      <c r="T273" s="908"/>
      <c r="U273" s="908"/>
      <c r="V273" s="908"/>
      <c r="W273" s="908"/>
      <c r="X273" s="908"/>
      <c r="Y273" s="908"/>
      <c r="Z273" s="908"/>
    </row>
    <row r="274" spans="1:26" ht="14.25" customHeight="1">
      <c r="A274" s="908"/>
      <c r="B274" s="908"/>
      <c r="C274" s="908"/>
      <c r="D274" s="908"/>
      <c r="E274" s="908"/>
      <c r="F274" s="908"/>
      <c r="G274" s="908"/>
      <c r="H274" s="908"/>
      <c r="I274" s="908"/>
      <c r="J274" s="908"/>
      <c r="K274" s="908"/>
      <c r="L274" s="908"/>
      <c r="M274" s="908"/>
      <c r="N274" s="908"/>
      <c r="O274" s="908"/>
      <c r="P274" s="908"/>
      <c r="Q274" s="908"/>
      <c r="R274" s="908"/>
      <c r="S274" s="908"/>
      <c r="T274" s="908"/>
      <c r="U274" s="908"/>
      <c r="V274" s="908"/>
      <c r="W274" s="908"/>
      <c r="X274" s="908"/>
      <c r="Y274" s="908"/>
      <c r="Z274" s="908"/>
    </row>
    <row r="275" spans="1:26" ht="14.25" customHeight="1">
      <c r="A275" s="908"/>
      <c r="B275" s="908"/>
      <c r="C275" s="908"/>
      <c r="D275" s="908"/>
      <c r="E275" s="908"/>
      <c r="F275" s="908"/>
      <c r="G275" s="908"/>
      <c r="H275" s="908"/>
      <c r="I275" s="908"/>
      <c r="J275" s="908"/>
      <c r="K275" s="908"/>
      <c r="L275" s="908"/>
      <c r="M275" s="908"/>
      <c r="N275" s="908"/>
      <c r="O275" s="908"/>
      <c r="P275" s="908"/>
      <c r="Q275" s="908"/>
      <c r="R275" s="908"/>
      <c r="S275" s="908"/>
      <c r="T275" s="908"/>
      <c r="U275" s="908"/>
      <c r="V275" s="908"/>
      <c r="W275" s="908"/>
      <c r="X275" s="908"/>
      <c r="Y275" s="908"/>
      <c r="Z275" s="908"/>
    </row>
    <row r="276" spans="1:26" ht="14.25" customHeight="1">
      <c r="A276" s="908"/>
      <c r="B276" s="908"/>
      <c r="C276" s="908"/>
      <c r="D276" s="908"/>
      <c r="E276" s="908"/>
      <c r="F276" s="908"/>
      <c r="G276" s="908"/>
      <c r="H276" s="908"/>
      <c r="I276" s="908"/>
      <c r="J276" s="908"/>
      <c r="K276" s="908"/>
      <c r="L276" s="908"/>
      <c r="M276" s="908"/>
      <c r="N276" s="908"/>
      <c r="O276" s="908"/>
      <c r="P276" s="908"/>
      <c r="Q276" s="908"/>
      <c r="R276" s="908"/>
      <c r="S276" s="908"/>
      <c r="T276" s="908"/>
      <c r="U276" s="908"/>
      <c r="V276" s="908"/>
      <c r="W276" s="908"/>
      <c r="X276" s="908"/>
      <c r="Y276" s="908"/>
      <c r="Z276" s="908"/>
    </row>
    <row r="277" spans="1:26" ht="14.25" customHeight="1">
      <c r="A277" s="908"/>
      <c r="B277" s="908"/>
      <c r="C277" s="908"/>
      <c r="D277" s="908"/>
      <c r="E277" s="908"/>
      <c r="F277" s="908"/>
      <c r="G277" s="908"/>
      <c r="H277" s="908"/>
      <c r="I277" s="908"/>
      <c r="J277" s="908"/>
      <c r="K277" s="908"/>
      <c r="L277" s="908"/>
      <c r="M277" s="908"/>
      <c r="N277" s="908"/>
      <c r="O277" s="908"/>
      <c r="P277" s="908"/>
      <c r="Q277" s="908"/>
      <c r="R277" s="908"/>
      <c r="S277" s="908"/>
      <c r="T277" s="908"/>
      <c r="U277" s="908"/>
      <c r="V277" s="908"/>
      <c r="W277" s="908"/>
      <c r="X277" s="908"/>
      <c r="Y277" s="908"/>
      <c r="Z277" s="908"/>
    </row>
    <row r="278" spans="1:26" ht="14.25" customHeight="1">
      <c r="A278" s="908"/>
      <c r="B278" s="908"/>
      <c r="C278" s="908"/>
      <c r="D278" s="908"/>
      <c r="E278" s="908"/>
      <c r="F278" s="908"/>
      <c r="G278" s="908"/>
      <c r="H278" s="908"/>
      <c r="I278" s="908"/>
      <c r="J278" s="908"/>
      <c r="K278" s="908"/>
      <c r="L278" s="908"/>
      <c r="M278" s="908"/>
      <c r="N278" s="908"/>
      <c r="O278" s="908"/>
      <c r="P278" s="908"/>
      <c r="Q278" s="908"/>
      <c r="R278" s="908"/>
      <c r="S278" s="908"/>
      <c r="T278" s="908"/>
      <c r="U278" s="908"/>
      <c r="V278" s="908"/>
      <c r="W278" s="908"/>
      <c r="X278" s="908"/>
      <c r="Y278" s="908"/>
      <c r="Z278" s="908"/>
    </row>
    <row r="279" spans="1:26" ht="14.25" customHeight="1">
      <c r="A279" s="908"/>
      <c r="B279" s="908"/>
      <c r="C279" s="908"/>
      <c r="D279" s="908"/>
      <c r="E279" s="908"/>
      <c r="F279" s="908"/>
      <c r="G279" s="908"/>
      <c r="H279" s="908"/>
      <c r="I279" s="908"/>
      <c r="J279" s="908"/>
      <c r="K279" s="908"/>
      <c r="L279" s="908"/>
      <c r="M279" s="908"/>
      <c r="N279" s="908"/>
      <c r="O279" s="908"/>
      <c r="P279" s="908"/>
      <c r="Q279" s="908"/>
      <c r="R279" s="908"/>
      <c r="S279" s="908"/>
      <c r="T279" s="908"/>
      <c r="U279" s="908"/>
      <c r="V279" s="908"/>
      <c r="W279" s="908"/>
      <c r="X279" s="908"/>
      <c r="Y279" s="908"/>
      <c r="Z279" s="908"/>
    </row>
    <row r="280" spans="1:26" ht="14.25" customHeight="1">
      <c r="A280" s="908"/>
      <c r="B280" s="908"/>
      <c r="C280" s="908"/>
      <c r="D280" s="908"/>
      <c r="E280" s="908"/>
      <c r="F280" s="908"/>
      <c r="G280" s="908"/>
      <c r="H280" s="908"/>
      <c r="I280" s="908"/>
      <c r="J280" s="908"/>
      <c r="K280" s="908"/>
      <c r="L280" s="908"/>
      <c r="M280" s="908"/>
      <c r="N280" s="908"/>
      <c r="O280" s="908"/>
      <c r="P280" s="908"/>
      <c r="Q280" s="908"/>
      <c r="R280" s="908"/>
      <c r="S280" s="908"/>
      <c r="T280" s="908"/>
      <c r="U280" s="908"/>
      <c r="V280" s="908"/>
      <c r="W280" s="908"/>
      <c r="X280" s="908"/>
      <c r="Y280" s="908"/>
      <c r="Z280" s="908"/>
    </row>
    <row r="281" spans="1:26" ht="14.25" customHeight="1">
      <c r="A281" s="908"/>
      <c r="B281" s="908"/>
      <c r="C281" s="908"/>
      <c r="D281" s="908"/>
      <c r="E281" s="908"/>
      <c r="F281" s="908"/>
      <c r="G281" s="908"/>
      <c r="H281" s="908"/>
      <c r="I281" s="908"/>
      <c r="J281" s="908"/>
      <c r="K281" s="908"/>
      <c r="L281" s="908"/>
      <c r="M281" s="908"/>
      <c r="N281" s="908"/>
      <c r="O281" s="908"/>
      <c r="P281" s="908"/>
      <c r="Q281" s="908"/>
      <c r="R281" s="908"/>
      <c r="S281" s="908"/>
      <c r="T281" s="908"/>
      <c r="U281" s="908"/>
      <c r="V281" s="908"/>
      <c r="W281" s="908"/>
      <c r="X281" s="908"/>
      <c r="Y281" s="908"/>
      <c r="Z281" s="908"/>
    </row>
    <row r="282" spans="1:26" ht="14.25" customHeight="1">
      <c r="A282" s="908"/>
      <c r="B282" s="908"/>
      <c r="C282" s="908"/>
      <c r="D282" s="908"/>
      <c r="E282" s="908"/>
      <c r="F282" s="908"/>
      <c r="G282" s="908"/>
      <c r="H282" s="908"/>
      <c r="I282" s="908"/>
      <c r="J282" s="908"/>
      <c r="K282" s="908"/>
      <c r="L282" s="908"/>
      <c r="M282" s="908"/>
      <c r="N282" s="908"/>
      <c r="O282" s="908"/>
      <c r="P282" s="908"/>
      <c r="Q282" s="908"/>
      <c r="R282" s="908"/>
      <c r="S282" s="908"/>
      <c r="T282" s="908"/>
      <c r="U282" s="908"/>
      <c r="V282" s="908"/>
      <c r="W282" s="908"/>
      <c r="X282" s="908"/>
      <c r="Y282" s="908"/>
      <c r="Z282" s="908"/>
    </row>
    <row r="283" spans="1:26" ht="14.25" customHeight="1">
      <c r="A283" s="908"/>
      <c r="B283" s="908"/>
      <c r="C283" s="908"/>
      <c r="D283" s="908"/>
      <c r="E283" s="908"/>
      <c r="F283" s="908"/>
      <c r="G283" s="908"/>
      <c r="H283" s="908"/>
      <c r="I283" s="908"/>
      <c r="J283" s="908"/>
      <c r="K283" s="908"/>
      <c r="L283" s="908"/>
      <c r="M283" s="908"/>
      <c r="N283" s="908"/>
      <c r="O283" s="908"/>
      <c r="P283" s="908"/>
      <c r="Q283" s="908"/>
      <c r="R283" s="908"/>
      <c r="S283" s="908"/>
      <c r="T283" s="908"/>
      <c r="U283" s="908"/>
      <c r="V283" s="908"/>
      <c r="W283" s="908"/>
      <c r="X283" s="908"/>
      <c r="Y283" s="908"/>
      <c r="Z283" s="908"/>
    </row>
    <row r="284" spans="1:26" ht="14.25" customHeight="1">
      <c r="A284" s="908"/>
      <c r="B284" s="908"/>
      <c r="C284" s="908"/>
      <c r="D284" s="908"/>
      <c r="E284" s="908"/>
      <c r="F284" s="908"/>
      <c r="G284" s="908"/>
      <c r="H284" s="908"/>
      <c r="I284" s="908"/>
      <c r="J284" s="908"/>
      <c r="K284" s="908"/>
      <c r="L284" s="908"/>
      <c r="M284" s="908"/>
      <c r="N284" s="908"/>
      <c r="O284" s="908"/>
      <c r="P284" s="908"/>
      <c r="Q284" s="908"/>
      <c r="R284" s="908"/>
      <c r="S284" s="908"/>
      <c r="T284" s="908"/>
      <c r="U284" s="908"/>
      <c r="V284" s="908"/>
      <c r="W284" s="908"/>
      <c r="X284" s="908"/>
      <c r="Y284" s="908"/>
      <c r="Z284" s="908"/>
    </row>
    <row r="285" spans="1:26" ht="14.25" customHeight="1">
      <c r="A285" s="908"/>
      <c r="B285" s="908"/>
      <c r="C285" s="908"/>
      <c r="D285" s="908"/>
      <c r="E285" s="908"/>
      <c r="F285" s="908"/>
      <c r="G285" s="908"/>
      <c r="H285" s="908"/>
      <c r="I285" s="908"/>
      <c r="J285" s="908"/>
      <c r="K285" s="908"/>
      <c r="L285" s="908"/>
      <c r="M285" s="908"/>
      <c r="N285" s="908"/>
      <c r="O285" s="908"/>
      <c r="P285" s="908"/>
      <c r="Q285" s="908"/>
      <c r="R285" s="908"/>
      <c r="S285" s="908"/>
      <c r="T285" s="908"/>
      <c r="U285" s="908"/>
      <c r="V285" s="908"/>
      <c r="W285" s="908"/>
      <c r="X285" s="908"/>
      <c r="Y285" s="908"/>
      <c r="Z285" s="908"/>
    </row>
    <row r="286" spans="1:26" ht="14.25" customHeight="1">
      <c r="A286" s="908"/>
      <c r="B286" s="908"/>
      <c r="C286" s="908"/>
      <c r="D286" s="908"/>
      <c r="E286" s="908"/>
      <c r="F286" s="908"/>
      <c r="G286" s="908"/>
      <c r="H286" s="908"/>
      <c r="I286" s="908"/>
      <c r="J286" s="908"/>
      <c r="K286" s="908"/>
      <c r="L286" s="908"/>
      <c r="M286" s="908"/>
      <c r="N286" s="908"/>
      <c r="O286" s="908"/>
      <c r="P286" s="908"/>
      <c r="Q286" s="908"/>
      <c r="R286" s="908"/>
      <c r="S286" s="908"/>
      <c r="T286" s="908"/>
      <c r="U286" s="908"/>
      <c r="V286" s="908"/>
      <c r="W286" s="908"/>
      <c r="X286" s="908"/>
      <c r="Y286" s="908"/>
      <c r="Z286" s="908"/>
    </row>
    <row r="287" spans="1:26" ht="14.25" customHeight="1">
      <c r="A287" s="908"/>
      <c r="B287" s="908"/>
      <c r="C287" s="908"/>
      <c r="D287" s="908"/>
      <c r="E287" s="908"/>
      <c r="F287" s="908"/>
      <c r="G287" s="908"/>
      <c r="H287" s="908"/>
      <c r="I287" s="908"/>
      <c r="J287" s="908"/>
      <c r="K287" s="908"/>
      <c r="L287" s="908"/>
      <c r="M287" s="908"/>
      <c r="N287" s="908"/>
      <c r="O287" s="908"/>
      <c r="P287" s="908"/>
      <c r="Q287" s="908"/>
      <c r="R287" s="908"/>
      <c r="S287" s="908"/>
      <c r="T287" s="908"/>
      <c r="U287" s="908"/>
      <c r="V287" s="908"/>
      <c r="W287" s="908"/>
      <c r="X287" s="908"/>
      <c r="Y287" s="908"/>
      <c r="Z287" s="908"/>
    </row>
    <row r="288" spans="1:26" ht="14.25" customHeight="1">
      <c r="A288" s="908"/>
      <c r="B288" s="908"/>
      <c r="C288" s="908"/>
      <c r="D288" s="908"/>
      <c r="E288" s="908"/>
      <c r="F288" s="908"/>
      <c r="G288" s="908"/>
      <c r="H288" s="908"/>
      <c r="I288" s="908"/>
      <c r="J288" s="908"/>
      <c r="K288" s="908"/>
      <c r="L288" s="908"/>
      <c r="M288" s="908"/>
      <c r="N288" s="908"/>
      <c r="O288" s="908"/>
      <c r="P288" s="908"/>
      <c r="Q288" s="908"/>
      <c r="R288" s="908"/>
      <c r="S288" s="908"/>
      <c r="T288" s="908"/>
      <c r="U288" s="908"/>
      <c r="V288" s="908"/>
      <c r="W288" s="908"/>
      <c r="X288" s="908"/>
      <c r="Y288" s="908"/>
      <c r="Z288" s="908"/>
    </row>
    <row r="289" spans="1:26" ht="14.25" customHeight="1">
      <c r="A289" s="908"/>
      <c r="B289" s="908"/>
      <c r="C289" s="908"/>
      <c r="D289" s="908"/>
      <c r="E289" s="908"/>
      <c r="F289" s="908"/>
      <c r="G289" s="908"/>
      <c r="H289" s="908"/>
      <c r="I289" s="908"/>
      <c r="J289" s="908"/>
      <c r="K289" s="908"/>
      <c r="L289" s="908"/>
      <c r="M289" s="908"/>
      <c r="N289" s="908"/>
      <c r="O289" s="908"/>
      <c r="P289" s="908"/>
      <c r="Q289" s="908"/>
      <c r="R289" s="908"/>
      <c r="S289" s="908"/>
      <c r="T289" s="908"/>
      <c r="U289" s="908"/>
      <c r="V289" s="908"/>
      <c r="W289" s="908"/>
      <c r="X289" s="908"/>
      <c r="Y289" s="908"/>
      <c r="Z289" s="908"/>
    </row>
    <row r="290" spans="1:26" ht="14.25" customHeight="1">
      <c r="A290" s="908"/>
      <c r="B290" s="908"/>
      <c r="C290" s="908"/>
      <c r="D290" s="908"/>
      <c r="E290" s="908"/>
      <c r="F290" s="908"/>
      <c r="G290" s="908"/>
      <c r="H290" s="908"/>
      <c r="I290" s="908"/>
      <c r="J290" s="908"/>
      <c r="K290" s="908"/>
      <c r="L290" s="908"/>
      <c r="M290" s="908"/>
      <c r="N290" s="908"/>
      <c r="O290" s="908"/>
      <c r="P290" s="908"/>
      <c r="Q290" s="908"/>
      <c r="R290" s="908"/>
      <c r="S290" s="908"/>
      <c r="T290" s="908"/>
      <c r="U290" s="908"/>
      <c r="V290" s="908"/>
      <c r="W290" s="908"/>
      <c r="X290" s="908"/>
      <c r="Y290" s="908"/>
      <c r="Z290" s="908"/>
    </row>
    <row r="291" spans="1:26" ht="14.25" customHeight="1">
      <c r="A291" s="908"/>
      <c r="B291" s="908"/>
      <c r="C291" s="908"/>
      <c r="D291" s="908"/>
      <c r="E291" s="908"/>
      <c r="F291" s="908"/>
      <c r="G291" s="908"/>
      <c r="H291" s="908"/>
      <c r="I291" s="908"/>
      <c r="J291" s="908"/>
      <c r="K291" s="908"/>
      <c r="L291" s="908"/>
      <c r="M291" s="908"/>
      <c r="N291" s="908"/>
      <c r="O291" s="908"/>
      <c r="P291" s="908"/>
      <c r="Q291" s="908"/>
      <c r="R291" s="908"/>
      <c r="S291" s="908"/>
      <c r="T291" s="908"/>
      <c r="U291" s="908"/>
      <c r="V291" s="908"/>
      <c r="W291" s="908"/>
      <c r="X291" s="908"/>
      <c r="Y291" s="908"/>
      <c r="Z291" s="908"/>
    </row>
    <row r="292" spans="1:26" ht="14.25" customHeight="1">
      <c r="A292" s="908"/>
      <c r="B292" s="908"/>
      <c r="C292" s="908"/>
      <c r="D292" s="908"/>
      <c r="E292" s="908"/>
      <c r="F292" s="908"/>
      <c r="G292" s="908"/>
      <c r="H292" s="908"/>
      <c r="I292" s="908"/>
      <c r="J292" s="908"/>
      <c r="K292" s="908"/>
      <c r="L292" s="908"/>
      <c r="M292" s="908"/>
      <c r="N292" s="908"/>
      <c r="O292" s="908"/>
      <c r="P292" s="908"/>
      <c r="Q292" s="908"/>
      <c r="R292" s="908"/>
      <c r="S292" s="908"/>
      <c r="T292" s="908"/>
      <c r="U292" s="908"/>
      <c r="V292" s="908"/>
      <c r="W292" s="908"/>
      <c r="X292" s="908"/>
      <c r="Y292" s="908"/>
      <c r="Z292" s="908"/>
    </row>
    <row r="293" spans="1:26" ht="15.75" customHeight="1"/>
    <row r="294" spans="1:26" ht="15.75" customHeight="1"/>
    <row r="295" spans="1:26" ht="15.75" customHeight="1"/>
    <row r="296" spans="1:26" ht="15.75" customHeight="1"/>
    <row r="297" spans="1:26" ht="15.75" customHeight="1"/>
    <row r="298" spans="1:26" ht="15.75" customHeight="1"/>
    <row r="299" spans="1:26" ht="15.75" customHeight="1"/>
    <row r="300" spans="1:26" ht="15.75" customHeight="1"/>
    <row r="301" spans="1:26" ht="15.75" customHeight="1"/>
    <row r="302" spans="1:26" ht="15.75" customHeight="1"/>
    <row r="303" spans="1:26" ht="15.75" customHeight="1"/>
    <row r="304" spans="1:26"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sheetData>
  <mergeCells count="46">
    <mergeCell ref="A37:A41"/>
    <mergeCell ref="A42:A43"/>
    <mergeCell ref="M22:M25"/>
    <mergeCell ref="A1:B1"/>
    <mergeCell ref="D1:E1"/>
    <mergeCell ref="M1:N1"/>
    <mergeCell ref="A3:A4"/>
    <mergeCell ref="M3:M6"/>
    <mergeCell ref="D3:D5"/>
    <mergeCell ref="M10:M12"/>
    <mergeCell ref="D6:D8"/>
    <mergeCell ref="A7:A9"/>
    <mergeCell ref="A13:A14"/>
    <mergeCell ref="A11:A12"/>
    <mergeCell ref="D60:D61"/>
    <mergeCell ref="A66:A67"/>
    <mergeCell ref="A68:A71"/>
    <mergeCell ref="A76:A78"/>
    <mergeCell ref="P1:Q1"/>
    <mergeCell ref="P5:P6"/>
    <mergeCell ref="D76:D78"/>
    <mergeCell ref="A29:A32"/>
    <mergeCell ref="A52:A57"/>
    <mergeCell ref="A58:A63"/>
    <mergeCell ref="D17:D19"/>
    <mergeCell ref="D22:D23"/>
    <mergeCell ref="A25:B25"/>
    <mergeCell ref="D25:E25"/>
    <mergeCell ref="D62:D65"/>
    <mergeCell ref="D66:D70"/>
    <mergeCell ref="D27:D28"/>
    <mergeCell ref="D29:D30"/>
    <mergeCell ref="A47:A48"/>
    <mergeCell ref="A45:B45"/>
    <mergeCell ref="A88:B88"/>
    <mergeCell ref="D79:D83"/>
    <mergeCell ref="D85:D92"/>
    <mergeCell ref="D31:D36"/>
    <mergeCell ref="A33:A34"/>
    <mergeCell ref="A50:B50"/>
    <mergeCell ref="D50:E50"/>
    <mergeCell ref="A35:A36"/>
    <mergeCell ref="A79:A81"/>
    <mergeCell ref="A82:A86"/>
    <mergeCell ref="D52:D55"/>
    <mergeCell ref="D56:D59"/>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1000"/>
  <sheetViews>
    <sheetView workbookViewId="0">
      <pane ySplit="2" topLeftCell="A3" activePane="bottomLeft" state="frozen"/>
      <selection pane="bottomLeft" activeCell="B4" sqref="B4"/>
    </sheetView>
  </sheetViews>
  <sheetFormatPr baseColWidth="10" defaultColWidth="14.453125" defaultRowHeight="15" customHeight="1"/>
  <cols>
    <col min="1" max="1" width="20.453125" customWidth="1"/>
    <col min="2" max="2" width="24.54296875" customWidth="1"/>
    <col min="3" max="3" width="31.54296875" customWidth="1"/>
    <col min="4" max="5" width="49.81640625" customWidth="1"/>
    <col min="6" max="6" width="41.453125" customWidth="1"/>
    <col min="7" max="7" width="20.81640625" customWidth="1"/>
    <col min="8" max="8" width="21.453125" customWidth="1"/>
    <col min="9" max="9" width="18.81640625" customWidth="1"/>
    <col min="10" max="10" width="16.81640625" customWidth="1"/>
    <col min="11" max="11" width="26.453125" customWidth="1"/>
    <col min="12" max="12" width="34.54296875" customWidth="1"/>
    <col min="13" max="13" width="24" customWidth="1"/>
    <col min="14" max="14" width="9.54296875" customWidth="1"/>
    <col min="15" max="16" width="6.81640625" customWidth="1"/>
    <col min="17" max="18" width="18.08984375" customWidth="1"/>
    <col min="19" max="19" width="10.54296875" customWidth="1"/>
    <col min="20" max="20" width="29.453125" customWidth="1"/>
    <col min="21" max="21" width="11.81640625" customWidth="1"/>
    <col min="22" max="22" width="6.81640625" customWidth="1"/>
    <col min="23" max="23" width="7.1796875" customWidth="1"/>
    <col min="24" max="25" width="18.08984375" customWidth="1"/>
    <col min="26" max="26" width="8.81640625" customWidth="1"/>
    <col min="27" max="27" width="42.1796875" customWidth="1"/>
    <col min="28" max="29" width="11" customWidth="1"/>
    <col min="30" max="30" width="10.81640625" customWidth="1"/>
    <col min="31" max="32" width="16.81640625" customWidth="1"/>
    <col min="33" max="33" width="10.81640625" customWidth="1"/>
    <col min="34" max="34" width="26.81640625" customWidth="1"/>
    <col min="35" max="36" width="11" customWidth="1"/>
    <col min="37" max="37" width="10.81640625" customWidth="1"/>
    <col min="38" max="39" width="16.81640625" customWidth="1"/>
    <col min="40" max="40" width="18.08984375" customWidth="1"/>
    <col min="41" max="41" width="57.453125" customWidth="1"/>
  </cols>
  <sheetData>
    <row r="1" spans="1:41" ht="90" customHeight="1">
      <c r="A1" s="1461" t="s">
        <v>0</v>
      </c>
      <c r="B1" s="1306"/>
      <c r="C1" s="1306"/>
      <c r="D1" s="1306"/>
      <c r="E1" s="1306"/>
      <c r="F1" s="1306"/>
      <c r="G1" s="1306"/>
      <c r="H1" s="1307"/>
      <c r="I1" s="1305" t="s">
        <v>14</v>
      </c>
      <c r="J1" s="1306"/>
      <c r="K1" s="1306"/>
      <c r="L1" s="1306"/>
      <c r="M1" s="1307"/>
      <c r="N1" s="1331" t="s">
        <v>15</v>
      </c>
      <c r="O1" s="1298"/>
      <c r="P1" s="1299"/>
      <c r="Q1" s="1331" t="s">
        <v>16</v>
      </c>
      <c r="R1" s="1298"/>
      <c r="S1" s="1299"/>
      <c r="T1" s="1332" t="s">
        <v>5</v>
      </c>
      <c r="U1" s="1322" t="s">
        <v>410</v>
      </c>
      <c r="V1" s="1298"/>
      <c r="W1" s="1299"/>
      <c r="X1" s="1322" t="s">
        <v>411</v>
      </c>
      <c r="Y1" s="1298"/>
      <c r="Z1" s="1299"/>
      <c r="AA1" s="1462" t="s">
        <v>5</v>
      </c>
      <c r="AB1" s="1350" t="s">
        <v>1417</v>
      </c>
      <c r="AC1" s="1298"/>
      <c r="AD1" s="1299"/>
      <c r="AE1" s="1350" t="s">
        <v>1418</v>
      </c>
      <c r="AF1" s="1298"/>
      <c r="AG1" s="1299"/>
      <c r="AH1" s="1464" t="s">
        <v>5</v>
      </c>
      <c r="AI1" s="1378" t="s">
        <v>414</v>
      </c>
      <c r="AJ1" s="1298"/>
      <c r="AK1" s="1299"/>
      <c r="AL1" s="1378" t="s">
        <v>415</v>
      </c>
      <c r="AM1" s="1298"/>
      <c r="AN1" s="1299"/>
      <c r="AO1" s="1460" t="s">
        <v>5</v>
      </c>
    </row>
    <row r="2" spans="1:41" ht="13.5" customHeight="1">
      <c r="A2" s="5" t="s">
        <v>25</v>
      </c>
      <c r="B2" s="5" t="s">
        <v>26</v>
      </c>
      <c r="C2" s="5" t="s">
        <v>26</v>
      </c>
      <c r="D2" s="419" t="s">
        <v>27</v>
      </c>
      <c r="E2" s="5" t="s">
        <v>28</v>
      </c>
      <c r="F2" s="5" t="s">
        <v>29</v>
      </c>
      <c r="G2" s="419" t="s">
        <v>30</v>
      </c>
      <c r="H2" s="419">
        <v>2025</v>
      </c>
      <c r="I2" s="11" t="s">
        <v>37</v>
      </c>
      <c r="J2" s="11" t="s">
        <v>25</v>
      </c>
      <c r="K2" s="11" t="s">
        <v>38</v>
      </c>
      <c r="L2" s="11" t="s">
        <v>39</v>
      </c>
      <c r="M2" s="11" t="s">
        <v>40</v>
      </c>
      <c r="N2" s="14" t="s">
        <v>34</v>
      </c>
      <c r="O2" s="14" t="s">
        <v>35</v>
      </c>
      <c r="P2" s="14" t="s">
        <v>36</v>
      </c>
      <c r="Q2" s="14" t="s">
        <v>34</v>
      </c>
      <c r="R2" s="14" t="s">
        <v>35</v>
      </c>
      <c r="S2" s="14" t="s">
        <v>36</v>
      </c>
      <c r="T2" s="1301"/>
      <c r="U2" s="16" t="s">
        <v>34</v>
      </c>
      <c r="V2" s="16" t="s">
        <v>35</v>
      </c>
      <c r="W2" s="425" t="s">
        <v>36</v>
      </c>
      <c r="X2" s="16" t="s">
        <v>34</v>
      </c>
      <c r="Y2" s="16" t="s">
        <v>35</v>
      </c>
      <c r="Z2" s="16" t="s">
        <v>36</v>
      </c>
      <c r="AA2" s="1301"/>
      <c r="AB2" s="642" t="s">
        <v>34</v>
      </c>
      <c r="AC2" s="642" t="s">
        <v>35</v>
      </c>
      <c r="AD2" s="643" t="s">
        <v>36</v>
      </c>
      <c r="AE2" s="642" t="s">
        <v>34</v>
      </c>
      <c r="AF2" s="642" t="s">
        <v>35</v>
      </c>
      <c r="AG2" s="642" t="s">
        <v>36</v>
      </c>
      <c r="AH2" s="1301"/>
      <c r="AI2" s="431" t="s">
        <v>34</v>
      </c>
      <c r="AJ2" s="431" t="s">
        <v>35</v>
      </c>
      <c r="AK2" s="432" t="s">
        <v>36</v>
      </c>
      <c r="AL2" s="431" t="s">
        <v>34</v>
      </c>
      <c r="AM2" s="431" t="s">
        <v>35</v>
      </c>
      <c r="AN2" s="431" t="s">
        <v>36</v>
      </c>
      <c r="AO2" s="1301"/>
    </row>
    <row r="3" spans="1:41" ht="99" customHeight="1">
      <c r="A3" s="1473" t="s">
        <v>41</v>
      </c>
      <c r="B3" s="1403" t="s">
        <v>42</v>
      </c>
      <c r="C3" s="1403" t="s">
        <v>43</v>
      </c>
      <c r="D3" s="1403" t="s">
        <v>44</v>
      </c>
      <c r="E3" s="1403" t="s">
        <v>45</v>
      </c>
      <c r="F3" s="837" t="s">
        <v>46</v>
      </c>
      <c r="G3" s="949">
        <v>0.82589999999999997</v>
      </c>
      <c r="H3" s="950">
        <v>1</v>
      </c>
      <c r="I3" s="951" t="s">
        <v>55</v>
      </c>
      <c r="J3" s="952" t="s">
        <v>56</v>
      </c>
      <c r="K3" s="952" t="s">
        <v>57</v>
      </c>
      <c r="L3" s="952" t="s">
        <v>58</v>
      </c>
      <c r="M3" s="953" t="s">
        <v>59</v>
      </c>
      <c r="N3" s="656">
        <v>40</v>
      </c>
      <c r="O3" s="657">
        <v>40</v>
      </c>
      <c r="P3" s="954">
        <f>+O3/N3</f>
        <v>1</v>
      </c>
      <c r="Q3" s="652">
        <v>1568304000</v>
      </c>
      <c r="R3" s="653">
        <v>858316832</v>
      </c>
      <c r="S3" s="954">
        <f t="shared" ref="S3:S4" si="0">R3/Q3</f>
        <v>0.54728983156326838</v>
      </c>
      <c r="T3" s="955" t="s">
        <v>1419</v>
      </c>
      <c r="U3" s="656">
        <v>40</v>
      </c>
      <c r="V3" s="657">
        <v>35</v>
      </c>
      <c r="W3" s="954">
        <f t="shared" ref="W3:W8" si="1">+V3/U3</f>
        <v>0.875</v>
      </c>
      <c r="X3" s="652">
        <v>2589681212.3299999</v>
      </c>
      <c r="Y3" s="653">
        <v>1963712644.21</v>
      </c>
      <c r="Z3" s="954">
        <f t="shared" ref="Z3:Z8" si="2">+Y3/X3</f>
        <v>0.75828354272346887</v>
      </c>
      <c r="AA3" s="955" t="s">
        <v>1420</v>
      </c>
      <c r="AB3" s="956">
        <v>40</v>
      </c>
      <c r="AC3" s="957">
        <v>42</v>
      </c>
      <c r="AD3" s="958">
        <f t="shared" ref="AD3:AD8" si="3">+AC3/AB3</f>
        <v>1.05</v>
      </c>
      <c r="AE3" s="959">
        <v>1087154154.1199999</v>
      </c>
      <c r="AF3" s="960">
        <v>1015671153</v>
      </c>
      <c r="AG3" s="958">
        <f t="shared" ref="AG3:AG8" si="4">+AF3/AE3</f>
        <v>0.93424759418974768</v>
      </c>
      <c r="AH3" s="961" t="s">
        <v>1421</v>
      </c>
      <c r="AI3" s="956">
        <v>40</v>
      </c>
      <c r="AJ3" s="957">
        <v>12</v>
      </c>
      <c r="AK3" s="958">
        <f>+AJ3/AI3</f>
        <v>0.3</v>
      </c>
      <c r="AL3" s="959">
        <v>150390000</v>
      </c>
      <c r="AM3" s="960">
        <v>47579999</v>
      </c>
      <c r="AN3" s="958">
        <f>+AM3/AL3</f>
        <v>0.31637741206197223</v>
      </c>
      <c r="AO3" s="961" t="s">
        <v>1422</v>
      </c>
    </row>
    <row r="4" spans="1:41" ht="99" customHeight="1">
      <c r="A4" s="1390"/>
      <c r="B4" s="1312"/>
      <c r="C4" s="1312"/>
      <c r="D4" s="1293"/>
      <c r="E4" s="1293"/>
      <c r="F4" s="132" t="s">
        <v>66</v>
      </c>
      <c r="G4" s="65">
        <v>0.82289999999999996</v>
      </c>
      <c r="H4" s="962">
        <v>1</v>
      </c>
      <c r="I4" s="364" t="s">
        <v>55</v>
      </c>
      <c r="J4" s="146" t="s">
        <v>56</v>
      </c>
      <c r="K4" s="68" t="s">
        <v>57</v>
      </c>
      <c r="L4" s="68" t="s">
        <v>1423</v>
      </c>
      <c r="M4" s="319" t="s">
        <v>1424</v>
      </c>
      <c r="N4" s="209">
        <v>1500</v>
      </c>
      <c r="O4" s="152">
        <v>12709</v>
      </c>
      <c r="P4" s="963">
        <f>O4/N4</f>
        <v>8.472666666666667</v>
      </c>
      <c r="Q4" s="154" t="s">
        <v>1425</v>
      </c>
      <c r="R4" s="76" t="s">
        <v>1425</v>
      </c>
      <c r="S4" s="964" t="e">
        <f t="shared" si="0"/>
        <v>#VALUE!</v>
      </c>
      <c r="T4" s="965" t="s">
        <v>1426</v>
      </c>
      <c r="U4" s="209">
        <v>1500</v>
      </c>
      <c r="V4" s="152">
        <v>21885</v>
      </c>
      <c r="W4" s="963">
        <f t="shared" si="1"/>
        <v>14.59</v>
      </c>
      <c r="X4" s="154">
        <v>20000000</v>
      </c>
      <c r="Y4" s="76">
        <v>19906500</v>
      </c>
      <c r="Z4" s="966">
        <f t="shared" si="2"/>
        <v>0.99532500000000002</v>
      </c>
      <c r="AA4" s="965" t="s">
        <v>1427</v>
      </c>
      <c r="AB4" s="155">
        <v>19899</v>
      </c>
      <c r="AC4" s="156">
        <v>273055</v>
      </c>
      <c r="AD4" s="157">
        <f t="shared" si="3"/>
        <v>13.722046333986633</v>
      </c>
      <c r="AE4" s="158">
        <v>44354087958.649994</v>
      </c>
      <c r="AF4" s="159">
        <v>42500369742.260002</v>
      </c>
      <c r="AG4" s="157">
        <f t="shared" si="4"/>
        <v>0.95820637281239651</v>
      </c>
      <c r="AH4" s="192" t="s">
        <v>1428</v>
      </c>
      <c r="AI4" s="155"/>
      <c r="AJ4" s="156"/>
      <c r="AK4" s="157"/>
      <c r="AL4" s="158"/>
      <c r="AM4" s="159"/>
      <c r="AN4" s="157"/>
      <c r="AO4" s="192"/>
    </row>
    <row r="5" spans="1:41" ht="99" customHeight="1">
      <c r="A5" s="1390"/>
      <c r="B5" s="1312"/>
      <c r="C5" s="1312"/>
      <c r="D5" s="1474" t="s">
        <v>75</v>
      </c>
      <c r="E5" s="1474" t="s">
        <v>76</v>
      </c>
      <c r="F5" s="132" t="s">
        <v>77</v>
      </c>
      <c r="G5" s="328" t="s">
        <v>78</v>
      </c>
      <c r="H5" s="967">
        <v>12</v>
      </c>
      <c r="I5" s="145" t="s">
        <v>85</v>
      </c>
      <c r="J5" s="146" t="s">
        <v>56</v>
      </c>
      <c r="K5" s="146" t="s">
        <v>86</v>
      </c>
      <c r="L5" s="68" t="s">
        <v>87</v>
      </c>
      <c r="M5" s="319" t="s">
        <v>88</v>
      </c>
      <c r="N5" s="209">
        <v>12</v>
      </c>
      <c r="O5" s="152">
        <v>10</v>
      </c>
      <c r="P5" s="966">
        <f t="shared" ref="P5:P6" si="5">SUM(O5/N5)</f>
        <v>0.83333333333333337</v>
      </c>
      <c r="Q5" s="154">
        <v>40000000</v>
      </c>
      <c r="R5" s="76">
        <v>32406666</v>
      </c>
      <c r="S5" s="966">
        <f>+R5/Q5</f>
        <v>0.81016664999999999</v>
      </c>
      <c r="T5" s="691" t="s">
        <v>1429</v>
      </c>
      <c r="U5" s="209">
        <v>12</v>
      </c>
      <c r="V5" s="152">
        <v>12</v>
      </c>
      <c r="W5" s="966">
        <f t="shared" si="1"/>
        <v>1</v>
      </c>
      <c r="X5" s="154">
        <v>38000000</v>
      </c>
      <c r="Y5" s="76">
        <v>38000000</v>
      </c>
      <c r="Z5" s="966">
        <f t="shared" si="2"/>
        <v>1</v>
      </c>
      <c r="AA5" s="691" t="s">
        <v>1430</v>
      </c>
      <c r="AB5" s="155">
        <v>12</v>
      </c>
      <c r="AC5" s="156">
        <v>12</v>
      </c>
      <c r="AD5" s="157">
        <f t="shared" si="3"/>
        <v>1</v>
      </c>
      <c r="AE5" s="826"/>
      <c r="AF5" s="281">
        <v>66931999</v>
      </c>
      <c r="AG5" s="157" t="e">
        <f t="shared" si="4"/>
        <v>#DIV/0!</v>
      </c>
      <c r="AH5" s="192" t="s">
        <v>1431</v>
      </c>
      <c r="AI5" s="155">
        <v>12</v>
      </c>
      <c r="AJ5" s="156">
        <v>11</v>
      </c>
      <c r="AK5" s="157">
        <f t="shared" ref="AK5:AK8" si="6">+AJ5/AI5</f>
        <v>0.91666666666666663</v>
      </c>
      <c r="AL5" s="280">
        <v>25000000</v>
      </c>
      <c r="AM5" s="281">
        <v>20519999</v>
      </c>
      <c r="AN5" s="157">
        <f t="shared" ref="AN5:AN8" si="7">+AM5/AL5</f>
        <v>0.82079996</v>
      </c>
      <c r="AO5" s="192" t="s">
        <v>1432</v>
      </c>
    </row>
    <row r="6" spans="1:41" ht="99" customHeight="1">
      <c r="A6" s="1390"/>
      <c r="B6" s="1293"/>
      <c r="C6" s="1293"/>
      <c r="D6" s="1293"/>
      <c r="E6" s="1293"/>
      <c r="F6" s="132" t="s">
        <v>93</v>
      </c>
      <c r="G6" s="25">
        <v>12000</v>
      </c>
      <c r="H6" s="967">
        <v>13745</v>
      </c>
      <c r="I6" s="145" t="s">
        <v>104</v>
      </c>
      <c r="J6" s="146" t="s">
        <v>56</v>
      </c>
      <c r="K6" s="146" t="s">
        <v>105</v>
      </c>
      <c r="L6" s="68" t="s">
        <v>106</v>
      </c>
      <c r="M6" s="968" t="s">
        <v>107</v>
      </c>
      <c r="N6" s="209">
        <v>36000</v>
      </c>
      <c r="O6" s="152">
        <v>28368</v>
      </c>
      <c r="P6" s="966">
        <f t="shared" si="5"/>
        <v>0.78800000000000003</v>
      </c>
      <c r="Q6" s="154">
        <v>15517148022.32</v>
      </c>
      <c r="R6" s="76">
        <v>13998909432</v>
      </c>
      <c r="S6" s="966">
        <f>SUM(R6/Q6)</f>
        <v>0.90215736885823661</v>
      </c>
      <c r="T6" s="192" t="s">
        <v>1433</v>
      </c>
      <c r="U6" s="209">
        <v>36000</v>
      </c>
      <c r="V6" s="152">
        <v>30730</v>
      </c>
      <c r="W6" s="966">
        <f t="shared" si="1"/>
        <v>0.8536111111111111</v>
      </c>
      <c r="X6" s="154">
        <v>14921566980.49</v>
      </c>
      <c r="Y6" s="76">
        <v>12830486550</v>
      </c>
      <c r="Z6" s="966">
        <f t="shared" si="2"/>
        <v>0.85986187421038995</v>
      </c>
      <c r="AA6" s="192" t="s">
        <v>1434</v>
      </c>
      <c r="AB6" s="155">
        <v>36000</v>
      </c>
      <c r="AC6" s="156">
        <v>29625</v>
      </c>
      <c r="AD6" s="157">
        <f t="shared" si="3"/>
        <v>0.82291666666666663</v>
      </c>
      <c r="AE6" s="158">
        <v>14049858249</v>
      </c>
      <c r="AF6" s="159">
        <v>12902520459</v>
      </c>
      <c r="AG6" s="157">
        <f t="shared" si="4"/>
        <v>0.91833812344109156</v>
      </c>
      <c r="AH6" s="192" t="s">
        <v>1435</v>
      </c>
      <c r="AI6" s="155">
        <v>36000</v>
      </c>
      <c r="AJ6" s="156">
        <v>26419</v>
      </c>
      <c r="AK6" s="157">
        <f t="shared" si="6"/>
        <v>0.73386111111111108</v>
      </c>
      <c r="AL6" s="158">
        <v>15217801946.65</v>
      </c>
      <c r="AM6" s="159">
        <v>11801511722.440001</v>
      </c>
      <c r="AN6" s="157">
        <f t="shared" si="7"/>
        <v>0.77550698608204383</v>
      </c>
      <c r="AO6" s="192" t="s">
        <v>1436</v>
      </c>
    </row>
    <row r="7" spans="1:41" ht="99" customHeight="1">
      <c r="A7" s="1390"/>
      <c r="B7" s="1311" t="s">
        <v>42</v>
      </c>
      <c r="C7" s="1311" t="s">
        <v>43</v>
      </c>
      <c r="D7" s="1292" t="s">
        <v>112</v>
      </c>
      <c r="E7" s="1292" t="s">
        <v>113</v>
      </c>
      <c r="F7" s="132" t="s">
        <v>114</v>
      </c>
      <c r="G7" s="139" t="s">
        <v>115</v>
      </c>
      <c r="H7" s="339" t="s">
        <v>116</v>
      </c>
      <c r="I7" s="145" t="s">
        <v>104</v>
      </c>
      <c r="J7" s="146" t="s">
        <v>56</v>
      </c>
      <c r="K7" s="146" t="s">
        <v>105</v>
      </c>
      <c r="L7" s="132" t="s">
        <v>124</v>
      </c>
      <c r="M7" s="190" t="s">
        <v>125</v>
      </c>
      <c r="N7" s="209">
        <v>9000</v>
      </c>
      <c r="O7" s="152">
        <v>9000</v>
      </c>
      <c r="P7" s="966">
        <f>+O7/N7</f>
        <v>1</v>
      </c>
      <c r="Q7" s="154">
        <v>5432460382.1800003</v>
      </c>
      <c r="R7" s="76">
        <v>4932581191</v>
      </c>
      <c r="S7" s="966">
        <f>+R7/Q7</f>
        <v>0.90798291087041427</v>
      </c>
      <c r="T7" s="192" t="s">
        <v>1437</v>
      </c>
      <c r="U7" s="209">
        <v>9000</v>
      </c>
      <c r="V7" s="152">
        <v>9000</v>
      </c>
      <c r="W7" s="966">
        <f t="shared" si="1"/>
        <v>1</v>
      </c>
      <c r="X7" s="154">
        <v>18000000</v>
      </c>
      <c r="Y7" s="76">
        <v>18000000</v>
      </c>
      <c r="Z7" s="966">
        <f t="shared" si="2"/>
        <v>1</v>
      </c>
      <c r="AA7" s="192" t="s">
        <v>1438</v>
      </c>
      <c r="AB7" s="155">
        <v>9000</v>
      </c>
      <c r="AC7" s="156">
        <v>11068</v>
      </c>
      <c r="AD7" s="157">
        <f t="shared" si="3"/>
        <v>1.2297777777777779</v>
      </c>
      <c r="AE7" s="280">
        <v>10000000</v>
      </c>
      <c r="AF7" s="281">
        <v>4713632</v>
      </c>
      <c r="AG7" s="157">
        <f t="shared" si="4"/>
        <v>0.47136319999999998</v>
      </c>
      <c r="AH7" s="192" t="s">
        <v>1439</v>
      </c>
      <c r="AI7" s="155">
        <v>9000</v>
      </c>
      <c r="AJ7" s="156">
        <v>0</v>
      </c>
      <c r="AK7" s="157">
        <f t="shared" si="6"/>
        <v>0</v>
      </c>
      <c r="AL7" s="280">
        <v>15000000</v>
      </c>
      <c r="AM7" s="281">
        <v>7350000</v>
      </c>
      <c r="AN7" s="157">
        <f t="shared" si="7"/>
        <v>0.49</v>
      </c>
      <c r="AO7" s="192" t="s">
        <v>1440</v>
      </c>
    </row>
    <row r="8" spans="1:41" ht="99" customHeight="1">
      <c r="A8" s="1390"/>
      <c r="B8" s="1312"/>
      <c r="C8" s="1312"/>
      <c r="D8" s="1312"/>
      <c r="E8" s="1312"/>
      <c r="F8" s="132" t="s">
        <v>130</v>
      </c>
      <c r="G8" s="66" t="s">
        <v>131</v>
      </c>
      <c r="H8" s="157" t="s">
        <v>132</v>
      </c>
      <c r="I8" s="145" t="s">
        <v>104</v>
      </c>
      <c r="J8" s="146" t="s">
        <v>56</v>
      </c>
      <c r="K8" s="146" t="s">
        <v>105</v>
      </c>
      <c r="L8" s="132" t="s">
        <v>137</v>
      </c>
      <c r="M8" s="190" t="s">
        <v>138</v>
      </c>
      <c r="N8" s="737"/>
      <c r="O8" s="146"/>
      <c r="P8" s="966"/>
      <c r="Q8" s="737"/>
      <c r="R8" s="146"/>
      <c r="S8" s="966"/>
      <c r="T8" s="192" t="s">
        <v>1441</v>
      </c>
      <c r="U8" s="209">
        <v>10000</v>
      </c>
      <c r="V8" s="152">
        <v>4934</v>
      </c>
      <c r="W8" s="966">
        <f t="shared" si="1"/>
        <v>0.49340000000000001</v>
      </c>
      <c r="X8" s="154">
        <v>1540000</v>
      </c>
      <c r="Y8" s="76">
        <v>1540000</v>
      </c>
      <c r="Z8" s="966">
        <f t="shared" si="2"/>
        <v>1</v>
      </c>
      <c r="AA8" s="192" t="s">
        <v>1442</v>
      </c>
      <c r="AB8" s="155">
        <v>10000</v>
      </c>
      <c r="AC8" s="156">
        <v>4813</v>
      </c>
      <c r="AD8" s="157">
        <f t="shared" si="3"/>
        <v>0.48130000000000001</v>
      </c>
      <c r="AE8" s="158">
        <v>33425000</v>
      </c>
      <c r="AF8" s="159">
        <v>33425000</v>
      </c>
      <c r="AG8" s="196">
        <f t="shared" si="4"/>
        <v>1</v>
      </c>
      <c r="AH8" s="192" t="s">
        <v>1443</v>
      </c>
      <c r="AI8" s="155">
        <v>12029</v>
      </c>
      <c r="AJ8" s="156">
        <v>0</v>
      </c>
      <c r="AK8" s="157">
        <f t="shared" si="6"/>
        <v>0</v>
      </c>
      <c r="AL8" s="158">
        <v>30000000</v>
      </c>
      <c r="AM8" s="159">
        <v>9600000</v>
      </c>
      <c r="AN8" s="196">
        <f t="shared" si="7"/>
        <v>0.32</v>
      </c>
      <c r="AO8" s="192" t="s">
        <v>1444</v>
      </c>
    </row>
    <row r="9" spans="1:41" ht="99" customHeight="1">
      <c r="A9" s="1390"/>
      <c r="B9" s="1312"/>
      <c r="C9" s="1312"/>
      <c r="D9" s="1293"/>
      <c r="E9" s="1293"/>
      <c r="F9" s="969" t="s">
        <v>143</v>
      </c>
      <c r="G9" s="970" t="s">
        <v>78</v>
      </c>
      <c r="H9" s="971">
        <v>12</v>
      </c>
      <c r="I9" s="972" t="s">
        <v>104</v>
      </c>
      <c r="J9" s="973" t="s">
        <v>56</v>
      </c>
      <c r="K9" s="973" t="s">
        <v>105</v>
      </c>
      <c r="L9" s="973" t="s">
        <v>148</v>
      </c>
      <c r="M9" s="974" t="s">
        <v>149</v>
      </c>
      <c r="N9" s="975"/>
      <c r="O9" s="976"/>
      <c r="P9" s="977"/>
      <c r="Q9" s="975"/>
      <c r="R9" s="976"/>
      <c r="S9" s="977"/>
      <c r="T9" s="978"/>
      <c r="U9" s="975"/>
      <c r="V9" s="976"/>
      <c r="W9" s="977"/>
      <c r="X9" s="975"/>
      <c r="Y9" s="976"/>
      <c r="Z9" s="977"/>
      <c r="AA9" s="978"/>
      <c r="AB9" s="975"/>
      <c r="AC9" s="976"/>
      <c r="AD9" s="977"/>
      <c r="AE9" s="975"/>
      <c r="AF9" s="976"/>
      <c r="AG9" s="977"/>
      <c r="AH9" s="978"/>
      <c r="AI9" s="975"/>
      <c r="AJ9" s="976"/>
      <c r="AK9" s="977"/>
      <c r="AL9" s="975"/>
      <c r="AM9" s="976"/>
      <c r="AN9" s="977"/>
      <c r="AO9" s="978"/>
    </row>
    <row r="10" spans="1:41" ht="99" customHeight="1">
      <c r="A10" s="1390"/>
      <c r="B10" s="1312"/>
      <c r="C10" s="1312"/>
      <c r="D10" s="1292" t="s">
        <v>154</v>
      </c>
      <c r="E10" s="1292" t="s">
        <v>155</v>
      </c>
      <c r="F10" s="1292" t="s">
        <v>156</v>
      </c>
      <c r="G10" s="1455" t="s">
        <v>78</v>
      </c>
      <c r="H10" s="1456">
        <v>20</v>
      </c>
      <c r="I10" s="204" t="s">
        <v>168</v>
      </c>
      <c r="J10" s="146" t="s">
        <v>56</v>
      </c>
      <c r="K10" s="68" t="s">
        <v>169</v>
      </c>
      <c r="L10" s="68" t="s">
        <v>170</v>
      </c>
      <c r="M10" s="319" t="s">
        <v>171</v>
      </c>
      <c r="N10" s="209">
        <v>1600</v>
      </c>
      <c r="O10" s="152">
        <v>172</v>
      </c>
      <c r="P10" s="966">
        <f t="shared" ref="P10:P13" si="8">+O10/N10</f>
        <v>0.1075</v>
      </c>
      <c r="Q10" s="154">
        <v>84400000</v>
      </c>
      <c r="R10" s="76">
        <v>84400000</v>
      </c>
      <c r="S10" s="966">
        <f t="shared" ref="S10:S13" si="9">+R10/Q10</f>
        <v>1</v>
      </c>
      <c r="T10" s="192" t="s">
        <v>1445</v>
      </c>
      <c r="U10" s="209">
        <v>7128</v>
      </c>
      <c r="V10" s="152">
        <v>6819</v>
      </c>
      <c r="W10" s="966">
        <f t="shared" ref="W10:W13" si="10">+V10/U10</f>
        <v>0.95664983164983164</v>
      </c>
      <c r="X10" s="154">
        <v>322900000</v>
      </c>
      <c r="Y10" s="76">
        <v>312153999.64999998</v>
      </c>
      <c r="Z10" s="966">
        <f t="shared" ref="Z10:Z13" si="11">+Y10/X10</f>
        <v>0.96672034577268495</v>
      </c>
      <c r="AA10" s="691" t="s">
        <v>1446</v>
      </c>
      <c r="AB10" s="155">
        <v>5735</v>
      </c>
      <c r="AC10" s="156">
        <v>6098</v>
      </c>
      <c r="AD10" s="157">
        <f t="shared" ref="AD10:AD13" si="12">+AC10/AB10</f>
        <v>1.0632955536181343</v>
      </c>
      <c r="AE10" s="158">
        <v>502000000</v>
      </c>
      <c r="AF10" s="159">
        <v>486679002</v>
      </c>
      <c r="AG10" s="157">
        <f t="shared" ref="AG10:AG13" si="13">+AF10/AE10</f>
        <v>0.96948008366533867</v>
      </c>
      <c r="AH10" s="691" t="s">
        <v>1447</v>
      </c>
      <c r="AI10" s="155">
        <v>5750</v>
      </c>
      <c r="AJ10" s="156">
        <v>2337</v>
      </c>
      <c r="AK10" s="157">
        <f t="shared" ref="AK10:AK13" si="14">+AJ10/AI10</f>
        <v>0.40643478260869564</v>
      </c>
      <c r="AL10" s="158">
        <v>336838679</v>
      </c>
      <c r="AM10" s="159">
        <v>139578333</v>
      </c>
      <c r="AN10" s="157">
        <f t="shared" ref="AN10:AN13" si="15">+AM10/AL10</f>
        <v>0.41437739102402787</v>
      </c>
      <c r="AO10" s="691" t="s">
        <v>1448</v>
      </c>
    </row>
    <row r="11" spans="1:41" ht="99" customHeight="1">
      <c r="A11" s="1390"/>
      <c r="B11" s="1312"/>
      <c r="C11" s="1312"/>
      <c r="D11" s="1293"/>
      <c r="E11" s="1293"/>
      <c r="F11" s="1293"/>
      <c r="G11" s="1293"/>
      <c r="H11" s="1359"/>
      <c r="I11" s="979" t="s">
        <v>168</v>
      </c>
      <c r="J11" s="980" t="s">
        <v>56</v>
      </c>
      <c r="K11" s="981" t="s">
        <v>169</v>
      </c>
      <c r="L11" s="981" t="s">
        <v>1449</v>
      </c>
      <c r="M11" s="982" t="s">
        <v>1450</v>
      </c>
      <c r="N11" s="836">
        <v>135</v>
      </c>
      <c r="O11" s="819">
        <v>0</v>
      </c>
      <c r="P11" s="983">
        <f t="shared" si="8"/>
        <v>0</v>
      </c>
      <c r="Q11" s="984">
        <v>18000000</v>
      </c>
      <c r="R11" s="822">
        <v>0</v>
      </c>
      <c r="S11" s="983">
        <f t="shared" si="9"/>
        <v>0</v>
      </c>
      <c r="T11" s="985" t="s">
        <v>1451</v>
      </c>
      <c r="U11" s="836">
        <v>135</v>
      </c>
      <c r="V11" s="819">
        <v>0</v>
      </c>
      <c r="W11" s="983">
        <f t="shared" si="10"/>
        <v>0</v>
      </c>
      <c r="X11" s="984">
        <v>18000000</v>
      </c>
      <c r="Y11" s="822">
        <v>0</v>
      </c>
      <c r="Z11" s="983">
        <f t="shared" si="11"/>
        <v>0</v>
      </c>
      <c r="AA11" s="985" t="s">
        <v>1451</v>
      </c>
      <c r="AB11" s="824">
        <v>135</v>
      </c>
      <c r="AC11" s="825">
        <v>0</v>
      </c>
      <c r="AD11" s="986">
        <f t="shared" si="12"/>
        <v>0</v>
      </c>
      <c r="AE11" s="987">
        <v>20000000</v>
      </c>
      <c r="AF11" s="988">
        <v>0</v>
      </c>
      <c r="AG11" s="986">
        <f t="shared" si="13"/>
        <v>0</v>
      </c>
      <c r="AH11" s="989" t="s">
        <v>1452</v>
      </c>
      <c r="AI11" s="824">
        <v>135</v>
      </c>
      <c r="AJ11" s="825">
        <v>0</v>
      </c>
      <c r="AK11" s="986">
        <f t="shared" si="14"/>
        <v>0</v>
      </c>
      <c r="AL11" s="987">
        <v>20000000</v>
      </c>
      <c r="AM11" s="988">
        <v>0</v>
      </c>
      <c r="AN11" s="986">
        <f t="shared" si="15"/>
        <v>0</v>
      </c>
      <c r="AO11" s="989" t="s">
        <v>1453</v>
      </c>
    </row>
    <row r="12" spans="1:41" ht="99" customHeight="1">
      <c r="A12" s="1390"/>
      <c r="B12" s="1312"/>
      <c r="C12" s="1312"/>
      <c r="D12" s="132" t="s">
        <v>176</v>
      </c>
      <c r="E12" s="132" t="s">
        <v>177</v>
      </c>
      <c r="F12" s="132" t="s">
        <v>178</v>
      </c>
      <c r="G12" s="139" t="s">
        <v>78</v>
      </c>
      <c r="H12" s="967">
        <v>92</v>
      </c>
      <c r="I12" s="145" t="s">
        <v>190</v>
      </c>
      <c r="J12" s="146" t="s">
        <v>56</v>
      </c>
      <c r="K12" s="68" t="s">
        <v>191</v>
      </c>
      <c r="L12" s="141" t="s">
        <v>192</v>
      </c>
      <c r="M12" s="319" t="s">
        <v>193</v>
      </c>
      <c r="N12" s="209">
        <v>12</v>
      </c>
      <c r="O12" s="152">
        <v>12</v>
      </c>
      <c r="P12" s="966">
        <f t="shared" si="8"/>
        <v>1</v>
      </c>
      <c r="Q12" s="154">
        <v>162109000</v>
      </c>
      <c r="R12" s="76">
        <v>135538760</v>
      </c>
      <c r="S12" s="966">
        <f t="shared" si="9"/>
        <v>0.83609645362071194</v>
      </c>
      <c r="T12" s="192" t="s">
        <v>1454</v>
      </c>
      <c r="U12" s="209">
        <v>12</v>
      </c>
      <c r="V12" s="152">
        <v>12</v>
      </c>
      <c r="W12" s="966">
        <f t="shared" si="10"/>
        <v>1</v>
      </c>
      <c r="X12" s="154">
        <v>1464003175.05</v>
      </c>
      <c r="Y12" s="76">
        <v>1209674232.1300001</v>
      </c>
      <c r="Z12" s="966">
        <f t="shared" si="11"/>
        <v>0.82627842121222606</v>
      </c>
      <c r="AA12" s="192" t="s">
        <v>1455</v>
      </c>
      <c r="AB12" s="155">
        <v>12</v>
      </c>
      <c r="AC12" s="156">
        <v>12</v>
      </c>
      <c r="AD12" s="157">
        <f t="shared" si="12"/>
        <v>1</v>
      </c>
      <c r="AE12" s="280">
        <v>960027609.63</v>
      </c>
      <c r="AF12" s="281">
        <v>941938810.63</v>
      </c>
      <c r="AG12" s="157">
        <f t="shared" si="13"/>
        <v>0.98115804293694064</v>
      </c>
      <c r="AH12" s="192" t="s">
        <v>1456</v>
      </c>
      <c r="AI12" s="155">
        <v>12</v>
      </c>
      <c r="AJ12" s="156">
        <v>12</v>
      </c>
      <c r="AK12" s="157">
        <f t="shared" si="14"/>
        <v>1</v>
      </c>
      <c r="AL12" s="280">
        <v>1429777084.4200001</v>
      </c>
      <c r="AM12" s="281">
        <v>114200000</v>
      </c>
      <c r="AN12" s="157">
        <f t="shared" si="15"/>
        <v>7.9872590800632456E-2</v>
      </c>
      <c r="AO12" s="192" t="s">
        <v>1457</v>
      </c>
    </row>
    <row r="13" spans="1:41" ht="99" customHeight="1">
      <c r="A13" s="1390"/>
      <c r="B13" s="1312"/>
      <c r="C13" s="1312"/>
      <c r="D13" s="1457" t="s">
        <v>198</v>
      </c>
      <c r="E13" s="1457" t="s">
        <v>199</v>
      </c>
      <c r="F13" s="1457" t="s">
        <v>200</v>
      </c>
      <c r="G13" s="1458" t="s">
        <v>78</v>
      </c>
      <c r="H13" s="1459" t="s">
        <v>201</v>
      </c>
      <c r="I13" s="990" t="s">
        <v>212</v>
      </c>
      <c r="J13" s="981" t="s">
        <v>213</v>
      </c>
      <c r="K13" s="981" t="s">
        <v>214</v>
      </c>
      <c r="L13" s="981" t="s">
        <v>215</v>
      </c>
      <c r="M13" s="982" t="s">
        <v>215</v>
      </c>
      <c r="N13" s="836">
        <v>25</v>
      </c>
      <c r="O13" s="819">
        <v>0</v>
      </c>
      <c r="P13" s="983">
        <f t="shared" si="8"/>
        <v>0</v>
      </c>
      <c r="Q13" s="984">
        <v>100000000</v>
      </c>
      <c r="R13" s="822">
        <v>42921579</v>
      </c>
      <c r="S13" s="983">
        <f t="shared" si="9"/>
        <v>0.42921578999999999</v>
      </c>
      <c r="T13" s="991" t="s">
        <v>1458</v>
      </c>
      <c r="U13" s="836">
        <v>25</v>
      </c>
      <c r="V13" s="819">
        <v>0</v>
      </c>
      <c r="W13" s="983">
        <f t="shared" si="10"/>
        <v>0</v>
      </c>
      <c r="X13" s="984">
        <v>213521300.13</v>
      </c>
      <c r="Y13" s="822">
        <v>210989193.56</v>
      </c>
      <c r="Z13" s="983">
        <f t="shared" si="11"/>
        <v>0.98814119917564036</v>
      </c>
      <c r="AA13" s="991" t="s">
        <v>1459</v>
      </c>
      <c r="AB13" s="824">
        <v>25</v>
      </c>
      <c r="AC13" s="825">
        <v>16</v>
      </c>
      <c r="AD13" s="986">
        <f t="shared" si="12"/>
        <v>0.64</v>
      </c>
      <c r="AE13" s="826">
        <v>361300000</v>
      </c>
      <c r="AF13" s="827">
        <v>65091082</v>
      </c>
      <c r="AG13" s="986">
        <f t="shared" si="13"/>
        <v>0.18015799058953777</v>
      </c>
      <c r="AH13" s="991" t="s">
        <v>1460</v>
      </c>
      <c r="AI13" s="824">
        <v>75</v>
      </c>
      <c r="AJ13" s="825">
        <v>0</v>
      </c>
      <c r="AK13" s="986">
        <f t="shared" si="14"/>
        <v>0</v>
      </c>
      <c r="AL13" s="826">
        <v>201500000</v>
      </c>
      <c r="AM13" s="827">
        <v>30480000</v>
      </c>
      <c r="AN13" s="986">
        <f t="shared" si="15"/>
        <v>0.15126550868486352</v>
      </c>
      <c r="AO13" s="991" t="s">
        <v>1461</v>
      </c>
    </row>
    <row r="14" spans="1:41" ht="99" customHeight="1">
      <c r="A14" s="1390"/>
      <c r="B14" s="1312"/>
      <c r="C14" s="1312"/>
      <c r="D14" s="1312"/>
      <c r="E14" s="1312"/>
      <c r="F14" s="1312"/>
      <c r="G14" s="1312"/>
      <c r="H14" s="1454"/>
      <c r="I14" s="992" t="s">
        <v>1462</v>
      </c>
      <c r="J14" s="969" t="s">
        <v>213</v>
      </c>
      <c r="K14" s="969" t="s">
        <v>214</v>
      </c>
      <c r="L14" s="969" t="s">
        <v>1463</v>
      </c>
      <c r="M14" s="993" t="s">
        <v>1463</v>
      </c>
      <c r="N14" s="836"/>
      <c r="O14" s="819"/>
      <c r="P14" s="983"/>
      <c r="Q14" s="984"/>
      <c r="R14" s="822"/>
      <c r="S14" s="983"/>
      <c r="T14" s="991"/>
      <c r="U14" s="836"/>
      <c r="V14" s="819"/>
      <c r="W14" s="983"/>
      <c r="X14" s="984"/>
      <c r="Y14" s="822"/>
      <c r="Z14" s="983"/>
      <c r="AA14" s="991"/>
      <c r="AB14" s="824"/>
      <c r="AC14" s="825"/>
      <c r="AD14" s="986"/>
      <c r="AE14" s="826"/>
      <c r="AF14" s="827"/>
      <c r="AG14" s="986"/>
      <c r="AH14" s="991"/>
      <c r="AI14" s="824"/>
      <c r="AJ14" s="825"/>
      <c r="AK14" s="986"/>
      <c r="AL14" s="826"/>
      <c r="AM14" s="827"/>
      <c r="AN14" s="986"/>
      <c r="AO14" s="991"/>
    </row>
    <row r="15" spans="1:41" ht="99" customHeight="1">
      <c r="A15" s="1390"/>
      <c r="B15" s="1293"/>
      <c r="C15" s="1293"/>
      <c r="D15" s="1293"/>
      <c r="E15" s="1293"/>
      <c r="F15" s="1293"/>
      <c r="G15" s="1293"/>
      <c r="H15" s="1359"/>
      <c r="I15" s="990" t="s">
        <v>212</v>
      </c>
      <c r="J15" s="981" t="s">
        <v>213</v>
      </c>
      <c r="K15" s="981" t="s">
        <v>214</v>
      </c>
      <c r="L15" s="981" t="s">
        <v>1464</v>
      </c>
      <c r="M15" s="982" t="s">
        <v>1464</v>
      </c>
      <c r="N15" s="836">
        <v>75</v>
      </c>
      <c r="O15" s="819">
        <v>52</v>
      </c>
      <c r="P15" s="196">
        <f>+O15/N15</f>
        <v>0.69333333333333336</v>
      </c>
      <c r="Q15" s="984">
        <v>170814443.5</v>
      </c>
      <c r="R15" s="822">
        <v>170041333.33000001</v>
      </c>
      <c r="S15" s="983">
        <f>+R15/Q15</f>
        <v>0.99547397659027592</v>
      </c>
      <c r="T15" s="991" t="s">
        <v>1465</v>
      </c>
      <c r="U15" s="836">
        <v>75</v>
      </c>
      <c r="V15" s="819">
        <v>0</v>
      </c>
      <c r="W15" s="983">
        <f>+V15/U15</f>
        <v>0</v>
      </c>
      <c r="X15" s="984">
        <v>37141876.909999996</v>
      </c>
      <c r="Y15" s="822">
        <v>0</v>
      </c>
      <c r="Z15" s="983">
        <f>+Y15/X15</f>
        <v>0</v>
      </c>
      <c r="AA15" s="991" t="s">
        <v>1466</v>
      </c>
      <c r="AB15" s="824">
        <v>75</v>
      </c>
      <c r="AC15" s="825">
        <v>0</v>
      </c>
      <c r="AD15" s="986">
        <f>+AC15/AB15</f>
        <v>0</v>
      </c>
      <c r="AE15" s="826">
        <v>364000000</v>
      </c>
      <c r="AF15" s="827">
        <v>83834783</v>
      </c>
      <c r="AG15" s="986">
        <f>+AF15/AE15</f>
        <v>0.23031533791208791</v>
      </c>
      <c r="AH15" s="991" t="s">
        <v>1467</v>
      </c>
      <c r="AI15" s="824">
        <v>173</v>
      </c>
      <c r="AJ15" s="825">
        <v>0</v>
      </c>
      <c r="AK15" s="986">
        <f>+AJ15/AI15</f>
        <v>0</v>
      </c>
      <c r="AL15" s="826">
        <v>337000000</v>
      </c>
      <c r="AM15" s="827">
        <v>42160000</v>
      </c>
      <c r="AN15" s="986">
        <f>+AM15/AL15</f>
        <v>0.12510385756676559</v>
      </c>
      <c r="AO15" s="991" t="s">
        <v>1468</v>
      </c>
    </row>
    <row r="16" spans="1:41" ht="99" customHeight="1">
      <c r="A16" s="1390"/>
      <c r="B16" s="1311" t="s">
        <v>42</v>
      </c>
      <c r="C16" s="1311" t="s">
        <v>43</v>
      </c>
      <c r="D16" s="981" t="s">
        <v>220</v>
      </c>
      <c r="E16" s="981" t="s">
        <v>221</v>
      </c>
      <c r="F16" s="981" t="s">
        <v>222</v>
      </c>
      <c r="G16" s="817" t="s">
        <v>78</v>
      </c>
      <c r="H16" s="986" t="s">
        <v>201</v>
      </c>
      <c r="I16" s="1465" t="s">
        <v>225</v>
      </c>
      <c r="J16" s="1348"/>
      <c r="K16" s="1348"/>
      <c r="L16" s="1348"/>
      <c r="M16" s="1466"/>
      <c r="N16" s="994"/>
      <c r="O16" s="995"/>
      <c r="P16" s="996"/>
      <c r="Q16" s="994"/>
      <c r="R16" s="995"/>
      <c r="S16" s="996"/>
      <c r="T16" s="997"/>
      <c r="U16" s="994"/>
      <c r="V16" s="995"/>
      <c r="W16" s="996"/>
      <c r="X16" s="994"/>
      <c r="Y16" s="995"/>
      <c r="Z16" s="996"/>
      <c r="AA16" s="997"/>
      <c r="AB16" s="994"/>
      <c r="AC16" s="995"/>
      <c r="AD16" s="996"/>
      <c r="AE16" s="994"/>
      <c r="AF16" s="995"/>
      <c r="AG16" s="996"/>
      <c r="AH16" s="997"/>
      <c r="AI16" s="994"/>
      <c r="AJ16" s="995"/>
      <c r="AK16" s="996"/>
      <c r="AL16" s="994"/>
      <c r="AM16" s="995"/>
      <c r="AN16" s="996"/>
      <c r="AO16" s="997"/>
    </row>
    <row r="17" spans="1:41" ht="99" customHeight="1">
      <c r="A17" s="1390"/>
      <c r="B17" s="1312"/>
      <c r="C17" s="1312"/>
      <c r="D17" s="1292" t="s">
        <v>230</v>
      </c>
      <c r="E17" s="1292" t="s">
        <v>231</v>
      </c>
      <c r="F17" s="1292" t="s">
        <v>232</v>
      </c>
      <c r="G17" s="1452" t="s">
        <v>78</v>
      </c>
      <c r="H17" s="1453" t="s">
        <v>132</v>
      </c>
      <c r="I17" s="1467" t="s">
        <v>237</v>
      </c>
      <c r="J17" s="68" t="s">
        <v>56</v>
      </c>
      <c r="K17" s="68" t="s">
        <v>238</v>
      </c>
      <c r="L17" s="68" t="s">
        <v>239</v>
      </c>
      <c r="M17" s="319" t="s">
        <v>1469</v>
      </c>
      <c r="N17" s="209">
        <v>10</v>
      </c>
      <c r="O17" s="152">
        <v>10</v>
      </c>
      <c r="P17" s="963">
        <f t="shared" ref="P17:P29" si="16">+O17/N17</f>
        <v>1</v>
      </c>
      <c r="Q17" s="154">
        <v>15000000</v>
      </c>
      <c r="R17" s="76">
        <v>3620000</v>
      </c>
      <c r="S17" s="966">
        <f t="shared" ref="S17:S23" si="17">+R17/Q17</f>
        <v>0.24133333333333334</v>
      </c>
      <c r="T17" s="192" t="s">
        <v>1470</v>
      </c>
      <c r="U17" s="209">
        <v>40</v>
      </c>
      <c r="V17" s="152">
        <v>41</v>
      </c>
      <c r="W17" s="963">
        <f t="shared" ref="W17:W32" si="18">+V17/U17</f>
        <v>1.0249999999999999</v>
      </c>
      <c r="X17" s="154">
        <v>67223401</v>
      </c>
      <c r="Y17" s="76">
        <v>65096055</v>
      </c>
      <c r="Z17" s="966">
        <f t="shared" ref="Z17:Z27" si="19">+Y17/X17</f>
        <v>0.96835408550662294</v>
      </c>
      <c r="AA17" s="192" t="s">
        <v>1471</v>
      </c>
      <c r="AB17" s="155">
        <v>50</v>
      </c>
      <c r="AC17" s="156">
        <v>50</v>
      </c>
      <c r="AD17" s="157">
        <f t="shared" ref="AD17:AD32" si="20">+AC17/AB17</f>
        <v>1</v>
      </c>
      <c r="AE17" s="280">
        <v>40875872</v>
      </c>
      <c r="AF17" s="281">
        <v>39433372</v>
      </c>
      <c r="AG17" s="157">
        <f t="shared" ref="AG17:AG20" si="21">+AF17/AE17</f>
        <v>0.96471023297068748</v>
      </c>
      <c r="AH17" s="192" t="s">
        <v>1472</v>
      </c>
      <c r="AI17" s="155">
        <v>50</v>
      </c>
      <c r="AJ17" s="156">
        <v>18</v>
      </c>
      <c r="AK17" s="157">
        <f t="shared" ref="AK17:AK20" si="22">+AJ17/AI17</f>
        <v>0.36</v>
      </c>
      <c r="AL17" s="280">
        <v>67000000</v>
      </c>
      <c r="AM17" s="281">
        <v>15300000</v>
      </c>
      <c r="AN17" s="157">
        <f t="shared" ref="AN17:AN20" si="23">+AM17/AL17</f>
        <v>0.22835820895522388</v>
      </c>
      <c r="AO17" s="192" t="s">
        <v>1473</v>
      </c>
    </row>
    <row r="18" spans="1:41" ht="99" customHeight="1">
      <c r="A18" s="1390"/>
      <c r="B18" s="1312"/>
      <c r="C18" s="1312"/>
      <c r="D18" s="1312"/>
      <c r="E18" s="1312"/>
      <c r="F18" s="1312"/>
      <c r="G18" s="1312"/>
      <c r="H18" s="1454"/>
      <c r="I18" s="1390"/>
      <c r="J18" s="68" t="s">
        <v>56</v>
      </c>
      <c r="K18" s="68" t="s">
        <v>1474</v>
      </c>
      <c r="L18" s="68" t="s">
        <v>1475</v>
      </c>
      <c r="M18" s="319" t="s">
        <v>1476</v>
      </c>
      <c r="N18" s="209">
        <v>15</v>
      </c>
      <c r="O18" s="152">
        <v>0</v>
      </c>
      <c r="P18" s="963">
        <f t="shared" si="16"/>
        <v>0</v>
      </c>
      <c r="Q18" s="154">
        <v>15000000</v>
      </c>
      <c r="R18" s="76">
        <v>3886666</v>
      </c>
      <c r="S18" s="966">
        <f t="shared" si="17"/>
        <v>0.25911106666666667</v>
      </c>
      <c r="T18" s="192" t="s">
        <v>1477</v>
      </c>
      <c r="U18" s="209">
        <v>20</v>
      </c>
      <c r="V18" s="152">
        <v>5</v>
      </c>
      <c r="W18" s="963">
        <f t="shared" si="18"/>
        <v>0.25</v>
      </c>
      <c r="X18" s="154">
        <v>30000000</v>
      </c>
      <c r="Y18" s="76">
        <v>10000000</v>
      </c>
      <c r="Z18" s="966">
        <f t="shared" si="19"/>
        <v>0.33333333333333331</v>
      </c>
      <c r="AA18" s="192" t="s">
        <v>1478</v>
      </c>
      <c r="AB18" s="155">
        <v>30</v>
      </c>
      <c r="AC18" s="156">
        <v>60</v>
      </c>
      <c r="AD18" s="157">
        <f t="shared" si="20"/>
        <v>2</v>
      </c>
      <c r="AE18" s="280">
        <v>48600000</v>
      </c>
      <c r="AF18" s="281">
        <v>46464667</v>
      </c>
      <c r="AG18" s="157">
        <f t="shared" si="21"/>
        <v>0.95606310699588481</v>
      </c>
      <c r="AH18" s="192" t="s">
        <v>1479</v>
      </c>
      <c r="AI18" s="155">
        <v>35</v>
      </c>
      <c r="AJ18" s="156">
        <v>10</v>
      </c>
      <c r="AK18" s="157">
        <f t="shared" si="22"/>
        <v>0.2857142857142857</v>
      </c>
      <c r="AL18" s="280">
        <v>67000000</v>
      </c>
      <c r="AM18" s="281">
        <v>24782500</v>
      </c>
      <c r="AN18" s="157">
        <f t="shared" si="23"/>
        <v>0.36988805970149252</v>
      </c>
      <c r="AO18" s="192" t="s">
        <v>1480</v>
      </c>
    </row>
    <row r="19" spans="1:41" ht="99" customHeight="1">
      <c r="A19" s="1390"/>
      <c r="B19" s="1312"/>
      <c r="C19" s="1312"/>
      <c r="D19" s="1312"/>
      <c r="E19" s="1312"/>
      <c r="F19" s="1312"/>
      <c r="G19" s="1312"/>
      <c r="H19" s="1454"/>
      <c r="I19" s="1390"/>
      <c r="J19" s="68" t="s">
        <v>56</v>
      </c>
      <c r="K19" s="68" t="s">
        <v>274</v>
      </c>
      <c r="L19" s="68" t="s">
        <v>1481</v>
      </c>
      <c r="M19" s="319" t="s">
        <v>240</v>
      </c>
      <c r="N19" s="209">
        <v>200</v>
      </c>
      <c r="O19" s="152">
        <v>200</v>
      </c>
      <c r="P19" s="963">
        <f t="shared" si="16"/>
        <v>1</v>
      </c>
      <c r="Q19" s="154">
        <v>310730761</v>
      </c>
      <c r="R19" s="76">
        <v>89251102</v>
      </c>
      <c r="S19" s="966">
        <f t="shared" si="17"/>
        <v>0.2872296959360261</v>
      </c>
      <c r="T19" s="192" t="s">
        <v>1482</v>
      </c>
      <c r="U19" s="209">
        <v>500</v>
      </c>
      <c r="V19" s="152">
        <v>500</v>
      </c>
      <c r="W19" s="963">
        <f t="shared" si="18"/>
        <v>1</v>
      </c>
      <c r="X19" s="154">
        <v>222950000</v>
      </c>
      <c r="Y19" s="76">
        <v>175109602</v>
      </c>
      <c r="Z19" s="966">
        <f t="shared" si="19"/>
        <v>0.78542095537115941</v>
      </c>
      <c r="AA19" s="192" t="s">
        <v>1483</v>
      </c>
      <c r="AB19" s="155">
        <v>900</v>
      </c>
      <c r="AC19" s="156">
        <v>900</v>
      </c>
      <c r="AD19" s="279">
        <f t="shared" si="20"/>
        <v>1</v>
      </c>
      <c r="AE19" s="280">
        <v>198846998</v>
      </c>
      <c r="AF19" s="281">
        <v>196935920</v>
      </c>
      <c r="AG19" s="157">
        <f t="shared" si="21"/>
        <v>0.99038920366300931</v>
      </c>
      <c r="AH19" s="192" t="s">
        <v>1484</v>
      </c>
      <c r="AI19" s="155">
        <v>900</v>
      </c>
      <c r="AJ19" s="156">
        <v>360</v>
      </c>
      <c r="AK19" s="279">
        <f t="shared" si="22"/>
        <v>0.4</v>
      </c>
      <c r="AL19" s="280">
        <v>141000000</v>
      </c>
      <c r="AM19" s="281">
        <v>91705000</v>
      </c>
      <c r="AN19" s="157">
        <f t="shared" si="23"/>
        <v>0.65039007092198586</v>
      </c>
      <c r="AO19" s="192" t="s">
        <v>1485</v>
      </c>
    </row>
    <row r="20" spans="1:41" ht="99" customHeight="1">
      <c r="A20" s="1390"/>
      <c r="B20" s="1312"/>
      <c r="C20" s="1312"/>
      <c r="D20" s="1293"/>
      <c r="E20" s="1293"/>
      <c r="F20" s="1293"/>
      <c r="G20" s="1293"/>
      <c r="H20" s="1359"/>
      <c r="I20" s="1295"/>
      <c r="J20" s="68" t="s">
        <v>56</v>
      </c>
      <c r="K20" s="68" t="s">
        <v>1486</v>
      </c>
      <c r="L20" s="68" t="s">
        <v>1487</v>
      </c>
      <c r="M20" s="319" t="s">
        <v>1488</v>
      </c>
      <c r="N20" s="209">
        <v>50</v>
      </c>
      <c r="O20" s="152">
        <v>50</v>
      </c>
      <c r="P20" s="963">
        <f t="shared" si="16"/>
        <v>1</v>
      </c>
      <c r="Q20" s="154">
        <v>15738667</v>
      </c>
      <c r="R20" s="76">
        <v>4990295</v>
      </c>
      <c r="S20" s="966">
        <f t="shared" si="17"/>
        <v>0.31707227810334893</v>
      </c>
      <c r="T20" s="192" t="s">
        <v>1489</v>
      </c>
      <c r="U20" s="209">
        <v>25</v>
      </c>
      <c r="V20" s="152">
        <v>25</v>
      </c>
      <c r="W20" s="963">
        <f t="shared" si="18"/>
        <v>1</v>
      </c>
      <c r="X20" s="154">
        <v>34027629</v>
      </c>
      <c r="Y20" s="76">
        <v>16292129</v>
      </c>
      <c r="Z20" s="966">
        <f t="shared" si="19"/>
        <v>0.47879119053519714</v>
      </c>
      <c r="AA20" s="192" t="s">
        <v>1490</v>
      </c>
      <c r="AB20" s="155">
        <v>25</v>
      </c>
      <c r="AC20" s="156">
        <v>25</v>
      </c>
      <c r="AD20" s="157">
        <f t="shared" si="20"/>
        <v>1</v>
      </c>
      <c r="AE20" s="280">
        <v>25735500</v>
      </c>
      <c r="AF20" s="281">
        <v>25735500</v>
      </c>
      <c r="AG20" s="157">
        <f t="shared" si="21"/>
        <v>1</v>
      </c>
      <c r="AH20" s="192" t="s">
        <v>1491</v>
      </c>
      <c r="AI20" s="155">
        <v>25</v>
      </c>
      <c r="AJ20" s="156">
        <v>0</v>
      </c>
      <c r="AK20" s="157">
        <f t="shared" si="22"/>
        <v>0</v>
      </c>
      <c r="AL20" s="280">
        <v>32000000</v>
      </c>
      <c r="AM20" s="281">
        <v>16885000</v>
      </c>
      <c r="AN20" s="157">
        <f t="shared" si="23"/>
        <v>0.52765625000000005</v>
      </c>
      <c r="AO20" s="192" t="s">
        <v>1492</v>
      </c>
    </row>
    <row r="21" spans="1:41" ht="99" customHeight="1">
      <c r="A21" s="1390"/>
      <c r="B21" s="1312"/>
      <c r="C21" s="1312"/>
      <c r="D21" s="1292" t="s">
        <v>245</v>
      </c>
      <c r="E21" s="1292" t="s">
        <v>246</v>
      </c>
      <c r="F21" s="132" t="s">
        <v>232</v>
      </c>
      <c r="G21" s="328">
        <v>0.59</v>
      </c>
      <c r="H21" s="967" t="s">
        <v>247</v>
      </c>
      <c r="I21" s="1409" t="s">
        <v>248</v>
      </c>
      <c r="J21" s="1470" t="s">
        <v>1493</v>
      </c>
      <c r="K21" s="1348"/>
      <c r="L21" s="1348"/>
      <c r="M21" s="1466"/>
      <c r="N21" s="687">
        <v>12</v>
      </c>
      <c r="O21" s="152">
        <v>12</v>
      </c>
      <c r="P21" s="966">
        <f t="shared" si="16"/>
        <v>1</v>
      </c>
      <c r="Q21" s="304">
        <v>25953</v>
      </c>
      <c r="R21" s="305">
        <v>25953</v>
      </c>
      <c r="S21" s="966">
        <f t="shared" si="17"/>
        <v>1</v>
      </c>
      <c r="T21" s="691" t="s">
        <v>1494</v>
      </c>
      <c r="U21" s="687">
        <v>12</v>
      </c>
      <c r="V21" s="152">
        <v>12</v>
      </c>
      <c r="W21" s="963">
        <f t="shared" si="18"/>
        <v>1</v>
      </c>
      <c r="X21" s="998">
        <v>10167000000</v>
      </c>
      <c r="Y21" s="999">
        <v>10167000000</v>
      </c>
      <c r="Z21" s="966">
        <f t="shared" si="19"/>
        <v>1</v>
      </c>
      <c r="AA21" s="691" t="s">
        <v>1495</v>
      </c>
      <c r="AB21" s="155">
        <v>12</v>
      </c>
      <c r="AC21" s="156">
        <v>12</v>
      </c>
      <c r="AD21" s="157">
        <f t="shared" si="20"/>
        <v>1</v>
      </c>
      <c r="AE21" s="280">
        <v>10167000000</v>
      </c>
      <c r="AF21" s="281">
        <v>10167000000</v>
      </c>
      <c r="AG21" s="157">
        <f t="shared" ref="AG21:AG22" si="24">AF21/AE21</f>
        <v>1</v>
      </c>
      <c r="AH21" s="691" t="s">
        <v>1495</v>
      </c>
      <c r="AI21" s="155"/>
      <c r="AJ21" s="156"/>
      <c r="AK21" s="157"/>
      <c r="AL21" s="280"/>
      <c r="AM21" s="281"/>
      <c r="AN21" s="157"/>
      <c r="AO21" s="691"/>
    </row>
    <row r="22" spans="1:41" ht="99" customHeight="1">
      <c r="A22" s="1390"/>
      <c r="B22" s="1312"/>
      <c r="C22" s="1312"/>
      <c r="D22" s="1293"/>
      <c r="E22" s="1293"/>
      <c r="F22" s="132" t="s">
        <v>254</v>
      </c>
      <c r="G22" s="298" t="s">
        <v>78</v>
      </c>
      <c r="H22" s="967" t="s">
        <v>255</v>
      </c>
      <c r="I22" s="1295"/>
      <c r="J22" s="1470" t="s">
        <v>257</v>
      </c>
      <c r="K22" s="1348"/>
      <c r="L22" s="1348"/>
      <c r="M22" s="1466"/>
      <c r="N22" s="687">
        <v>9</v>
      </c>
      <c r="O22" s="152">
        <v>9</v>
      </c>
      <c r="P22" s="966">
        <f t="shared" si="16"/>
        <v>1</v>
      </c>
      <c r="Q22" s="304">
        <v>14562000000</v>
      </c>
      <c r="R22" s="305">
        <v>14562000000</v>
      </c>
      <c r="S22" s="966">
        <f t="shared" si="17"/>
        <v>1</v>
      </c>
      <c r="T22" s="691" t="s">
        <v>1496</v>
      </c>
      <c r="U22" s="687">
        <v>9</v>
      </c>
      <c r="V22" s="152">
        <v>9</v>
      </c>
      <c r="W22" s="963">
        <f t="shared" si="18"/>
        <v>1</v>
      </c>
      <c r="X22" s="304">
        <v>11440000000</v>
      </c>
      <c r="Y22" s="305">
        <v>11440000000</v>
      </c>
      <c r="Z22" s="966">
        <f t="shared" si="19"/>
        <v>1</v>
      </c>
      <c r="AA22" s="691" t="s">
        <v>1497</v>
      </c>
      <c r="AB22" s="155">
        <v>3</v>
      </c>
      <c r="AC22" s="156">
        <v>3</v>
      </c>
      <c r="AD22" s="157">
        <f t="shared" si="20"/>
        <v>1</v>
      </c>
      <c r="AE22" s="280">
        <v>11440000000</v>
      </c>
      <c r="AF22" s="281">
        <v>11440000000</v>
      </c>
      <c r="AG22" s="157">
        <f t="shared" si="24"/>
        <v>1</v>
      </c>
      <c r="AH22" s="691" t="s">
        <v>1497</v>
      </c>
      <c r="AI22" s="155"/>
      <c r="AJ22" s="156"/>
      <c r="AK22" s="157"/>
      <c r="AL22" s="280"/>
      <c r="AM22" s="281"/>
      <c r="AN22" s="157"/>
      <c r="AO22" s="691"/>
    </row>
    <row r="23" spans="1:41" ht="99" customHeight="1">
      <c r="A23" s="1295"/>
      <c r="B23" s="1312"/>
      <c r="C23" s="1312"/>
      <c r="D23" s="132" t="s">
        <v>262</v>
      </c>
      <c r="E23" s="132" t="s">
        <v>263</v>
      </c>
      <c r="F23" s="132" t="s">
        <v>264</v>
      </c>
      <c r="G23" s="148" t="s">
        <v>78</v>
      </c>
      <c r="H23" s="967" t="s">
        <v>265</v>
      </c>
      <c r="I23" s="145" t="s">
        <v>237</v>
      </c>
      <c r="J23" s="68" t="s">
        <v>56</v>
      </c>
      <c r="K23" s="68" t="s">
        <v>274</v>
      </c>
      <c r="L23" s="68" t="s">
        <v>275</v>
      </c>
      <c r="M23" s="319" t="s">
        <v>276</v>
      </c>
      <c r="N23" s="209">
        <v>250</v>
      </c>
      <c r="O23" s="152">
        <v>125</v>
      </c>
      <c r="P23" s="966">
        <f t="shared" si="16"/>
        <v>0.5</v>
      </c>
      <c r="Q23" s="154">
        <v>50000000</v>
      </c>
      <c r="R23" s="76">
        <v>36485017</v>
      </c>
      <c r="S23" s="966">
        <f t="shared" si="17"/>
        <v>0.72970033999999995</v>
      </c>
      <c r="T23" s="192"/>
      <c r="U23" s="209">
        <v>100</v>
      </c>
      <c r="V23" s="152">
        <v>96</v>
      </c>
      <c r="W23" s="966">
        <f t="shared" si="18"/>
        <v>0.96</v>
      </c>
      <c r="X23" s="154">
        <v>52000000</v>
      </c>
      <c r="Y23" s="76">
        <v>35920648</v>
      </c>
      <c r="Z23" s="966">
        <f t="shared" si="19"/>
        <v>0.69078169230769226</v>
      </c>
      <c r="AA23" s="192" t="s">
        <v>1498</v>
      </c>
      <c r="AB23" s="155">
        <v>100</v>
      </c>
      <c r="AC23" s="156">
        <v>229</v>
      </c>
      <c r="AD23" s="157">
        <f t="shared" si="20"/>
        <v>2.29</v>
      </c>
      <c r="AE23" s="280">
        <v>49079352</v>
      </c>
      <c r="AF23" s="281">
        <v>48289819</v>
      </c>
      <c r="AG23" s="157">
        <f t="shared" ref="AG23:AG32" si="25">+AF23/AE23</f>
        <v>0.9839131331644313</v>
      </c>
      <c r="AH23" s="691" t="s">
        <v>1499</v>
      </c>
      <c r="AI23" s="155">
        <v>50</v>
      </c>
      <c r="AJ23" s="156">
        <v>0</v>
      </c>
      <c r="AK23" s="157">
        <f t="shared" ref="AK23:AK32" si="26">+AJ23/AI23</f>
        <v>0</v>
      </c>
      <c r="AL23" s="280">
        <v>38000000</v>
      </c>
      <c r="AM23" s="281">
        <v>5000000</v>
      </c>
      <c r="AN23" s="157">
        <f t="shared" ref="AN23:AN32" si="27">+AM23/AL23</f>
        <v>0.13157894736842105</v>
      </c>
      <c r="AO23" s="192" t="s">
        <v>1500</v>
      </c>
    </row>
    <row r="24" spans="1:41" ht="99" customHeight="1">
      <c r="A24" s="1475" t="s">
        <v>282</v>
      </c>
      <c r="B24" s="1312"/>
      <c r="C24" s="1312"/>
      <c r="D24" s="1292" t="s">
        <v>283</v>
      </c>
      <c r="E24" s="1292" t="s">
        <v>284</v>
      </c>
      <c r="F24" s="1292" t="s">
        <v>285</v>
      </c>
      <c r="G24" s="1452">
        <v>1</v>
      </c>
      <c r="H24" s="1453">
        <v>1</v>
      </c>
      <c r="I24" s="1471" t="s">
        <v>104</v>
      </c>
      <c r="J24" s="68" t="s">
        <v>56</v>
      </c>
      <c r="K24" s="68" t="s">
        <v>105</v>
      </c>
      <c r="L24" s="68" t="s">
        <v>1501</v>
      </c>
      <c r="M24" s="319" t="s">
        <v>1502</v>
      </c>
      <c r="N24" s="209">
        <v>10000</v>
      </c>
      <c r="O24" s="152">
        <v>7650</v>
      </c>
      <c r="P24" s="966">
        <f t="shared" si="16"/>
        <v>0.76500000000000001</v>
      </c>
      <c r="Q24" s="154">
        <v>0</v>
      </c>
      <c r="R24" s="76">
        <v>0</v>
      </c>
      <c r="S24" s="966"/>
      <c r="T24" s="192" t="s">
        <v>1503</v>
      </c>
      <c r="U24" s="209">
        <v>8000</v>
      </c>
      <c r="V24" s="152">
        <v>8000</v>
      </c>
      <c r="W24" s="966">
        <f t="shared" si="18"/>
        <v>1</v>
      </c>
      <c r="X24" s="154">
        <v>10000000</v>
      </c>
      <c r="Y24" s="76">
        <v>10000000</v>
      </c>
      <c r="Z24" s="966">
        <f t="shared" si="19"/>
        <v>1</v>
      </c>
      <c r="AA24" s="192" t="s">
        <v>1504</v>
      </c>
      <c r="AB24" s="155">
        <v>10350</v>
      </c>
      <c r="AC24" s="156">
        <v>10350</v>
      </c>
      <c r="AD24" s="157">
        <f t="shared" si="20"/>
        <v>1</v>
      </c>
      <c r="AE24" s="280">
        <v>15770000</v>
      </c>
      <c r="AF24" s="281">
        <v>14165000</v>
      </c>
      <c r="AG24" s="157">
        <f t="shared" si="25"/>
        <v>0.89822447685478757</v>
      </c>
      <c r="AH24" s="192" t="s">
        <v>1505</v>
      </c>
      <c r="AI24" s="155">
        <v>7000</v>
      </c>
      <c r="AJ24" s="156">
        <v>4308</v>
      </c>
      <c r="AK24" s="157">
        <f t="shared" si="26"/>
        <v>0.61542857142857144</v>
      </c>
      <c r="AL24" s="280">
        <v>10000000</v>
      </c>
      <c r="AM24" s="281">
        <v>4800000</v>
      </c>
      <c r="AN24" s="157">
        <f t="shared" si="27"/>
        <v>0.48</v>
      </c>
      <c r="AO24" s="192" t="s">
        <v>1506</v>
      </c>
    </row>
    <row r="25" spans="1:41" ht="99" customHeight="1">
      <c r="A25" s="1390"/>
      <c r="B25" s="1312"/>
      <c r="C25" s="1312"/>
      <c r="D25" s="1312"/>
      <c r="E25" s="1312"/>
      <c r="F25" s="1312"/>
      <c r="G25" s="1312"/>
      <c r="H25" s="1454"/>
      <c r="I25" s="1390"/>
      <c r="J25" s="68" t="s">
        <v>56</v>
      </c>
      <c r="K25" s="68" t="s">
        <v>105</v>
      </c>
      <c r="L25" s="68" t="s">
        <v>1501</v>
      </c>
      <c r="M25" s="319" t="s">
        <v>1507</v>
      </c>
      <c r="N25" s="209">
        <v>150</v>
      </c>
      <c r="O25" s="152">
        <v>54</v>
      </c>
      <c r="P25" s="966">
        <f t="shared" si="16"/>
        <v>0.36</v>
      </c>
      <c r="Q25" s="154">
        <v>549272916</v>
      </c>
      <c r="R25" s="76">
        <v>549272916</v>
      </c>
      <c r="S25" s="966">
        <f>+R25/Q25</f>
        <v>1</v>
      </c>
      <c r="T25" s="192" t="s">
        <v>1508</v>
      </c>
      <c r="U25" s="209">
        <v>150</v>
      </c>
      <c r="V25" s="152">
        <v>150</v>
      </c>
      <c r="W25" s="966">
        <f t="shared" si="18"/>
        <v>1</v>
      </c>
      <c r="X25" s="154">
        <v>591945607</v>
      </c>
      <c r="Y25" s="76">
        <v>591802211</v>
      </c>
      <c r="Z25" s="966">
        <f t="shared" si="19"/>
        <v>0.99975775476951889</v>
      </c>
      <c r="AA25" s="192" t="s">
        <v>1509</v>
      </c>
      <c r="AB25" s="155">
        <v>150</v>
      </c>
      <c r="AC25" s="156">
        <v>99</v>
      </c>
      <c r="AD25" s="157">
        <f t="shared" si="20"/>
        <v>0.66</v>
      </c>
      <c r="AE25" s="280">
        <v>593445941</v>
      </c>
      <c r="AF25" s="281">
        <v>593445941</v>
      </c>
      <c r="AG25" s="157">
        <f t="shared" si="25"/>
        <v>1</v>
      </c>
      <c r="AH25" s="691" t="s">
        <v>1510</v>
      </c>
      <c r="AI25" s="155">
        <v>150</v>
      </c>
      <c r="AJ25" s="156">
        <v>0</v>
      </c>
      <c r="AK25" s="157">
        <f t="shared" si="26"/>
        <v>0</v>
      </c>
      <c r="AL25" s="280">
        <v>606824680</v>
      </c>
      <c r="AM25" s="281">
        <v>445280195.22000003</v>
      </c>
      <c r="AN25" s="157">
        <f t="shared" si="27"/>
        <v>0.73378722042089661</v>
      </c>
      <c r="AO25" s="691" t="s">
        <v>1511</v>
      </c>
    </row>
    <row r="26" spans="1:41" ht="99" customHeight="1">
      <c r="A26" s="1390"/>
      <c r="B26" s="1312"/>
      <c r="C26" s="1312"/>
      <c r="D26" s="1312"/>
      <c r="E26" s="1312"/>
      <c r="F26" s="1312"/>
      <c r="G26" s="1312"/>
      <c r="H26" s="1454"/>
      <c r="I26" s="1390"/>
      <c r="J26" s="68" t="s">
        <v>56</v>
      </c>
      <c r="K26" s="68" t="s">
        <v>105</v>
      </c>
      <c r="L26" s="68" t="s">
        <v>1512</v>
      </c>
      <c r="M26" s="1000" t="s">
        <v>1513</v>
      </c>
      <c r="N26" s="209">
        <v>100</v>
      </c>
      <c r="O26" s="152">
        <v>102</v>
      </c>
      <c r="P26" s="963">
        <f t="shared" si="16"/>
        <v>1.02</v>
      </c>
      <c r="Q26" s="154">
        <v>0</v>
      </c>
      <c r="R26" s="76">
        <v>0</v>
      </c>
      <c r="S26" s="966"/>
      <c r="T26" s="192" t="s">
        <v>1514</v>
      </c>
      <c r="U26" s="209">
        <v>5500</v>
      </c>
      <c r="V26" s="152">
        <v>4760</v>
      </c>
      <c r="W26" s="966">
        <f t="shared" si="18"/>
        <v>0.86545454545454548</v>
      </c>
      <c r="X26" s="154">
        <v>10000000</v>
      </c>
      <c r="Y26" s="76">
        <v>10000000</v>
      </c>
      <c r="Z26" s="966">
        <f t="shared" si="19"/>
        <v>1</v>
      </c>
      <c r="AA26" s="691" t="s">
        <v>1515</v>
      </c>
      <c r="AB26" s="155">
        <v>5000</v>
      </c>
      <c r="AC26" s="156">
        <v>11808</v>
      </c>
      <c r="AD26" s="157">
        <f t="shared" si="20"/>
        <v>2.3616000000000001</v>
      </c>
      <c r="AE26" s="280">
        <v>10000000</v>
      </c>
      <c r="AF26" s="281">
        <v>10000000</v>
      </c>
      <c r="AG26" s="157">
        <f t="shared" si="25"/>
        <v>1</v>
      </c>
      <c r="AH26" s="192" t="s">
        <v>1516</v>
      </c>
      <c r="AI26" s="155">
        <v>4400</v>
      </c>
      <c r="AJ26" s="156">
        <v>0</v>
      </c>
      <c r="AK26" s="157">
        <f t="shared" si="26"/>
        <v>0</v>
      </c>
      <c r="AL26" s="280">
        <v>10000000</v>
      </c>
      <c r="AM26" s="281">
        <v>0</v>
      </c>
      <c r="AN26" s="157">
        <f t="shared" si="27"/>
        <v>0</v>
      </c>
      <c r="AO26" s="192" t="s">
        <v>1517</v>
      </c>
    </row>
    <row r="27" spans="1:41" ht="99" customHeight="1">
      <c r="A27" s="1390"/>
      <c r="B27" s="1312"/>
      <c r="C27" s="1312"/>
      <c r="D27" s="1312"/>
      <c r="E27" s="1312"/>
      <c r="F27" s="1312"/>
      <c r="G27" s="1312"/>
      <c r="H27" s="1454"/>
      <c r="I27" s="1390"/>
      <c r="J27" s="68" t="s">
        <v>56</v>
      </c>
      <c r="K27" s="68" t="s">
        <v>105</v>
      </c>
      <c r="L27" s="68" t="s">
        <v>1518</v>
      </c>
      <c r="M27" s="1000" t="s">
        <v>1519</v>
      </c>
      <c r="N27" s="209">
        <v>54</v>
      </c>
      <c r="O27" s="152">
        <v>54</v>
      </c>
      <c r="P27" s="966">
        <f t="shared" si="16"/>
        <v>1</v>
      </c>
      <c r="Q27" s="154">
        <v>0</v>
      </c>
      <c r="R27" s="76">
        <v>0</v>
      </c>
      <c r="S27" s="966"/>
      <c r="T27" s="192" t="s">
        <v>1520</v>
      </c>
      <c r="U27" s="209">
        <v>54</v>
      </c>
      <c r="V27" s="152">
        <v>54</v>
      </c>
      <c r="W27" s="966">
        <f t="shared" si="18"/>
        <v>1</v>
      </c>
      <c r="X27" s="154">
        <v>10000000</v>
      </c>
      <c r="Y27" s="76">
        <v>9334359</v>
      </c>
      <c r="Z27" s="966">
        <f t="shared" si="19"/>
        <v>0.93343589999999999</v>
      </c>
      <c r="AA27" s="192" t="s">
        <v>1521</v>
      </c>
      <c r="AB27" s="155">
        <v>54</v>
      </c>
      <c r="AC27" s="156">
        <v>54</v>
      </c>
      <c r="AD27" s="157">
        <f t="shared" si="20"/>
        <v>1</v>
      </c>
      <c r="AE27" s="280">
        <v>10000000</v>
      </c>
      <c r="AF27" s="281">
        <v>10000000</v>
      </c>
      <c r="AG27" s="157">
        <f t="shared" si="25"/>
        <v>1</v>
      </c>
      <c r="AH27" s="192" t="s">
        <v>1522</v>
      </c>
      <c r="AI27" s="155">
        <v>54</v>
      </c>
      <c r="AJ27" s="156">
        <v>0</v>
      </c>
      <c r="AK27" s="157">
        <f t="shared" si="26"/>
        <v>0</v>
      </c>
      <c r="AL27" s="280">
        <v>10000000</v>
      </c>
      <c r="AM27" s="281">
        <v>0</v>
      </c>
      <c r="AN27" s="157">
        <f t="shared" si="27"/>
        <v>0</v>
      </c>
      <c r="AO27" s="192" t="s">
        <v>1523</v>
      </c>
    </row>
    <row r="28" spans="1:41" ht="99" customHeight="1">
      <c r="A28" s="1390"/>
      <c r="B28" s="1293"/>
      <c r="C28" s="1293"/>
      <c r="D28" s="1293"/>
      <c r="E28" s="1293"/>
      <c r="F28" s="1293"/>
      <c r="G28" s="1293"/>
      <c r="H28" s="1359"/>
      <c r="I28" s="1295"/>
      <c r="J28" s="68" t="s">
        <v>56</v>
      </c>
      <c r="K28" s="68" t="s">
        <v>105</v>
      </c>
      <c r="L28" s="68" t="s">
        <v>1524</v>
      </c>
      <c r="M28" s="1000" t="s">
        <v>1525</v>
      </c>
      <c r="N28" s="209">
        <v>50</v>
      </c>
      <c r="O28" s="152">
        <v>37</v>
      </c>
      <c r="P28" s="966">
        <f t="shared" si="16"/>
        <v>0.74</v>
      </c>
      <c r="Q28" s="154">
        <v>0</v>
      </c>
      <c r="R28" s="76">
        <v>0</v>
      </c>
      <c r="S28" s="966"/>
      <c r="T28" s="192" t="s">
        <v>1526</v>
      </c>
      <c r="U28" s="209">
        <v>200</v>
      </c>
      <c r="V28" s="152">
        <v>153</v>
      </c>
      <c r="W28" s="966">
        <f t="shared" si="18"/>
        <v>0.76500000000000001</v>
      </c>
      <c r="X28" s="154">
        <v>0</v>
      </c>
      <c r="Y28" s="76">
        <v>0</v>
      </c>
      <c r="Z28" s="966">
        <v>0</v>
      </c>
      <c r="AA28" s="691" t="s">
        <v>1527</v>
      </c>
      <c r="AB28" s="155">
        <v>150</v>
      </c>
      <c r="AC28" s="156">
        <v>298</v>
      </c>
      <c r="AD28" s="157">
        <f t="shared" si="20"/>
        <v>1.9866666666666666</v>
      </c>
      <c r="AE28" s="280">
        <v>5000000</v>
      </c>
      <c r="AF28" s="281">
        <v>5000000</v>
      </c>
      <c r="AG28" s="157">
        <f t="shared" si="25"/>
        <v>1</v>
      </c>
      <c r="AH28" s="192" t="s">
        <v>1528</v>
      </c>
      <c r="AI28" s="155">
        <v>113</v>
      </c>
      <c r="AJ28" s="156">
        <v>0</v>
      </c>
      <c r="AK28" s="157">
        <f t="shared" si="26"/>
        <v>0</v>
      </c>
      <c r="AL28" s="280">
        <v>5000000</v>
      </c>
      <c r="AM28" s="281">
        <v>0</v>
      </c>
      <c r="AN28" s="157">
        <f t="shared" si="27"/>
        <v>0</v>
      </c>
      <c r="AO28" s="192" t="s">
        <v>1529</v>
      </c>
    </row>
    <row r="29" spans="1:41" ht="99" customHeight="1">
      <c r="A29" s="1390"/>
      <c r="B29" s="1311" t="s">
        <v>42</v>
      </c>
      <c r="C29" s="1311" t="s">
        <v>43</v>
      </c>
      <c r="D29" s="1292" t="s">
        <v>298</v>
      </c>
      <c r="E29" s="1292" t="s">
        <v>299</v>
      </c>
      <c r="F29" s="132" t="s">
        <v>300</v>
      </c>
      <c r="G29" s="328" t="s">
        <v>78</v>
      </c>
      <c r="H29" s="967" t="s">
        <v>301</v>
      </c>
      <c r="I29" s="1294" t="s">
        <v>306</v>
      </c>
      <c r="J29" s="1296" t="s">
        <v>56</v>
      </c>
      <c r="K29" s="1296" t="s">
        <v>105</v>
      </c>
      <c r="L29" s="68" t="s">
        <v>307</v>
      </c>
      <c r="M29" s="319" t="s">
        <v>308</v>
      </c>
      <c r="N29" s="209">
        <v>1</v>
      </c>
      <c r="O29" s="152">
        <v>1</v>
      </c>
      <c r="P29" s="966">
        <f t="shared" si="16"/>
        <v>1</v>
      </c>
      <c r="Q29" s="154">
        <v>200000000</v>
      </c>
      <c r="R29" s="76">
        <v>170849645</v>
      </c>
      <c r="S29" s="966"/>
      <c r="T29" s="192" t="s">
        <v>1530</v>
      </c>
      <c r="U29" s="209">
        <v>2</v>
      </c>
      <c r="V29" s="152">
        <v>2</v>
      </c>
      <c r="W29" s="966">
        <f t="shared" si="18"/>
        <v>1</v>
      </c>
      <c r="X29" s="154">
        <v>439058252</v>
      </c>
      <c r="Y29" s="76">
        <v>432580762</v>
      </c>
      <c r="Z29" s="966">
        <f t="shared" ref="Z29:Z32" si="28">+Y29/X29</f>
        <v>0.9852468551257294</v>
      </c>
      <c r="AA29" s="192" t="s">
        <v>1531</v>
      </c>
      <c r="AB29" s="155">
        <v>2</v>
      </c>
      <c r="AC29" s="156">
        <v>2</v>
      </c>
      <c r="AD29" s="157">
        <f t="shared" si="20"/>
        <v>1</v>
      </c>
      <c r="AE29" s="280">
        <v>170178708</v>
      </c>
      <c r="AF29" s="281">
        <v>156567612</v>
      </c>
      <c r="AG29" s="157">
        <f t="shared" si="25"/>
        <v>0.92001880752320675</v>
      </c>
      <c r="AH29" s="192" t="s">
        <v>1532</v>
      </c>
      <c r="AI29" s="155">
        <v>2</v>
      </c>
      <c r="AJ29" s="156">
        <v>2</v>
      </c>
      <c r="AK29" s="157">
        <f t="shared" si="26"/>
        <v>1</v>
      </c>
      <c r="AL29" s="280">
        <v>170000000</v>
      </c>
      <c r="AM29" s="281">
        <v>60197609</v>
      </c>
      <c r="AN29" s="157">
        <f t="shared" si="27"/>
        <v>0.3541035823529412</v>
      </c>
      <c r="AO29" s="192" t="s">
        <v>1533</v>
      </c>
    </row>
    <row r="30" spans="1:41" ht="99" customHeight="1">
      <c r="A30" s="1390"/>
      <c r="B30" s="1312"/>
      <c r="C30" s="1312"/>
      <c r="D30" s="1293"/>
      <c r="E30" s="1293"/>
      <c r="F30" s="132" t="s">
        <v>313</v>
      </c>
      <c r="G30" s="328" t="s">
        <v>78</v>
      </c>
      <c r="H30" s="967">
        <v>0.7</v>
      </c>
      <c r="I30" s="1295"/>
      <c r="J30" s="1293"/>
      <c r="K30" s="1293"/>
      <c r="L30" s="68" t="s">
        <v>316</v>
      </c>
      <c r="M30" s="319" t="s">
        <v>317</v>
      </c>
      <c r="N30" s="737" t="s">
        <v>318</v>
      </c>
      <c r="O30" s="146"/>
      <c r="P30" s="966"/>
      <c r="Q30" s="737"/>
      <c r="R30" s="146"/>
      <c r="S30" s="966"/>
      <c r="T30" s="691" t="s">
        <v>318</v>
      </c>
      <c r="U30" s="209">
        <v>8</v>
      </c>
      <c r="V30" s="141">
        <v>8</v>
      </c>
      <c r="W30" s="966">
        <f t="shared" si="18"/>
        <v>1</v>
      </c>
      <c r="X30" s="154">
        <v>10000000</v>
      </c>
      <c r="Y30" s="76">
        <v>10000000</v>
      </c>
      <c r="Z30" s="966">
        <f t="shared" si="28"/>
        <v>1</v>
      </c>
      <c r="AA30" s="192" t="s">
        <v>1534</v>
      </c>
      <c r="AB30" s="155">
        <v>9</v>
      </c>
      <c r="AC30" s="335">
        <v>9</v>
      </c>
      <c r="AD30" s="157">
        <f t="shared" si="20"/>
        <v>1</v>
      </c>
      <c r="AE30" s="280">
        <v>20000000</v>
      </c>
      <c r="AF30" s="281">
        <v>20000000</v>
      </c>
      <c r="AG30" s="157">
        <f t="shared" si="25"/>
        <v>1</v>
      </c>
      <c r="AH30" s="192" t="s">
        <v>320</v>
      </c>
      <c r="AI30" s="155">
        <v>8</v>
      </c>
      <c r="AJ30" s="335">
        <v>1</v>
      </c>
      <c r="AK30" s="157">
        <f t="shared" si="26"/>
        <v>0.125</v>
      </c>
      <c r="AL30" s="280">
        <v>10000000</v>
      </c>
      <c r="AM30" s="281">
        <v>4800000</v>
      </c>
      <c r="AN30" s="157">
        <f t="shared" si="27"/>
        <v>0.48</v>
      </c>
      <c r="AO30" s="192" t="s">
        <v>1535</v>
      </c>
    </row>
    <row r="31" spans="1:41" ht="99" customHeight="1">
      <c r="A31" s="1390"/>
      <c r="B31" s="1312"/>
      <c r="C31" s="1312"/>
      <c r="D31" s="1292" t="s">
        <v>298</v>
      </c>
      <c r="E31" s="1292" t="s">
        <v>324</v>
      </c>
      <c r="F31" s="1292" t="s">
        <v>325</v>
      </c>
      <c r="G31" s="1463">
        <v>48</v>
      </c>
      <c r="H31" s="1468">
        <v>54</v>
      </c>
      <c r="I31" s="1469" t="s">
        <v>104</v>
      </c>
      <c r="J31" s="68" t="s">
        <v>56</v>
      </c>
      <c r="K31" s="68" t="s">
        <v>105</v>
      </c>
      <c r="L31" s="146" t="s">
        <v>332</v>
      </c>
      <c r="M31" s="319" t="s">
        <v>333</v>
      </c>
      <c r="N31" s="687"/>
      <c r="O31" s="688"/>
      <c r="P31" s="966"/>
      <c r="Q31" s="687"/>
      <c r="R31" s="688"/>
      <c r="S31" s="966"/>
      <c r="T31" s="691" t="s">
        <v>318</v>
      </c>
      <c r="U31" s="140">
        <v>606</v>
      </c>
      <c r="V31" s="141">
        <v>620</v>
      </c>
      <c r="W31" s="963">
        <f t="shared" si="18"/>
        <v>1.023102310231023</v>
      </c>
      <c r="X31" s="154">
        <v>20000000</v>
      </c>
      <c r="Y31" s="76">
        <v>20000000</v>
      </c>
      <c r="Z31" s="966">
        <f t="shared" si="28"/>
        <v>1</v>
      </c>
      <c r="AA31" s="192" t="s">
        <v>1536</v>
      </c>
      <c r="AB31" s="346">
        <v>604</v>
      </c>
      <c r="AC31" s="335">
        <v>1545</v>
      </c>
      <c r="AD31" s="157">
        <f t="shared" si="20"/>
        <v>2.5579470198675498</v>
      </c>
      <c r="AE31" s="158">
        <v>20000000</v>
      </c>
      <c r="AF31" s="159">
        <v>13000000</v>
      </c>
      <c r="AG31" s="157">
        <f t="shared" si="25"/>
        <v>0.65</v>
      </c>
      <c r="AH31" s="192" t="s">
        <v>1537</v>
      </c>
      <c r="AI31" s="346">
        <v>604</v>
      </c>
      <c r="AJ31" s="335">
        <v>0</v>
      </c>
      <c r="AK31" s="157">
        <f t="shared" si="26"/>
        <v>0</v>
      </c>
      <c r="AL31" s="158">
        <v>20000000</v>
      </c>
      <c r="AM31" s="159">
        <v>0</v>
      </c>
      <c r="AN31" s="157">
        <f t="shared" si="27"/>
        <v>0</v>
      </c>
      <c r="AO31" s="192" t="s">
        <v>1538</v>
      </c>
    </row>
    <row r="32" spans="1:41" ht="99" customHeight="1">
      <c r="A32" s="1390"/>
      <c r="B32" s="1312"/>
      <c r="C32" s="1312"/>
      <c r="D32" s="1293"/>
      <c r="E32" s="1293"/>
      <c r="F32" s="1293"/>
      <c r="G32" s="1293"/>
      <c r="H32" s="1359"/>
      <c r="I32" s="1295"/>
      <c r="J32" s="68" t="s">
        <v>56</v>
      </c>
      <c r="K32" s="68" t="s">
        <v>105</v>
      </c>
      <c r="L32" s="146" t="s">
        <v>332</v>
      </c>
      <c r="M32" s="319" t="s">
        <v>1539</v>
      </c>
      <c r="N32" s="687"/>
      <c r="O32" s="688"/>
      <c r="P32" s="966"/>
      <c r="Q32" s="687"/>
      <c r="R32" s="688"/>
      <c r="S32" s="966"/>
      <c r="T32" s="691" t="s">
        <v>1540</v>
      </c>
      <c r="U32" s="140">
        <v>94</v>
      </c>
      <c r="V32" s="141">
        <v>94</v>
      </c>
      <c r="W32" s="966">
        <f t="shared" si="18"/>
        <v>1</v>
      </c>
      <c r="X32" s="154">
        <v>20000000</v>
      </c>
      <c r="Y32" s="76">
        <v>20000000</v>
      </c>
      <c r="Z32" s="966">
        <f t="shared" si="28"/>
        <v>1</v>
      </c>
      <c r="AA32" s="192" t="s">
        <v>1541</v>
      </c>
      <c r="AB32" s="346">
        <v>94</v>
      </c>
      <c r="AC32" s="335">
        <v>293</v>
      </c>
      <c r="AD32" s="157">
        <f t="shared" si="20"/>
        <v>3.1170212765957448</v>
      </c>
      <c r="AE32" s="158">
        <v>5000000</v>
      </c>
      <c r="AF32" s="159">
        <v>5000000</v>
      </c>
      <c r="AG32" s="157">
        <f t="shared" si="25"/>
        <v>1</v>
      </c>
      <c r="AH32" s="192" t="s">
        <v>1542</v>
      </c>
      <c r="AI32" s="346">
        <v>94</v>
      </c>
      <c r="AJ32" s="335">
        <v>0</v>
      </c>
      <c r="AK32" s="157">
        <f t="shared" si="26"/>
        <v>0</v>
      </c>
      <c r="AL32" s="158">
        <v>5000000</v>
      </c>
      <c r="AM32" s="159">
        <v>0</v>
      </c>
      <c r="AN32" s="157">
        <f t="shared" si="27"/>
        <v>0</v>
      </c>
      <c r="AO32" s="192" t="s">
        <v>1543</v>
      </c>
    </row>
    <row r="33" spans="1:41" ht="99" customHeight="1">
      <c r="A33" s="1390"/>
      <c r="B33" s="1312"/>
      <c r="C33" s="1312"/>
      <c r="D33" s="1476" t="s">
        <v>337</v>
      </c>
      <c r="E33" s="1476" t="s">
        <v>338</v>
      </c>
      <c r="F33" s="969" t="s">
        <v>339</v>
      </c>
      <c r="G33" s="1001" t="s">
        <v>78</v>
      </c>
      <c r="H33" s="971">
        <v>0.7</v>
      </c>
      <c r="I33" s="1002" t="s">
        <v>104</v>
      </c>
      <c r="J33" s="973" t="s">
        <v>56</v>
      </c>
      <c r="K33" s="973" t="s">
        <v>105</v>
      </c>
      <c r="L33" s="973" t="s">
        <v>348</v>
      </c>
      <c r="M33" s="974" t="s">
        <v>349</v>
      </c>
      <c r="N33" s="975"/>
      <c r="O33" s="976"/>
      <c r="P33" s="977"/>
      <c r="Q33" s="975"/>
      <c r="R33" s="976"/>
      <c r="S33" s="977"/>
      <c r="T33" s="978"/>
      <c r="U33" s="975"/>
      <c r="V33" s="976"/>
      <c r="W33" s="977"/>
      <c r="X33" s="975"/>
      <c r="Y33" s="976"/>
      <c r="Z33" s="977"/>
      <c r="AA33" s="978"/>
      <c r="AB33" s="975"/>
      <c r="AC33" s="976"/>
      <c r="AD33" s="977"/>
      <c r="AE33" s="975"/>
      <c r="AF33" s="976"/>
      <c r="AG33" s="977"/>
      <c r="AH33" s="978"/>
      <c r="AI33" s="975"/>
      <c r="AJ33" s="976"/>
      <c r="AK33" s="977"/>
      <c r="AL33" s="975"/>
      <c r="AM33" s="976"/>
      <c r="AN33" s="977"/>
      <c r="AO33" s="978"/>
    </row>
    <row r="34" spans="1:41" ht="99" customHeight="1">
      <c r="A34" s="1390"/>
      <c r="B34" s="1312"/>
      <c r="C34" s="1312"/>
      <c r="D34" s="1293"/>
      <c r="E34" s="1293"/>
      <c r="F34" s="969" t="s">
        <v>355</v>
      </c>
      <c r="G34" s="1003">
        <v>0.8</v>
      </c>
      <c r="H34" s="1004">
        <v>1</v>
      </c>
      <c r="I34" s="1002" t="s">
        <v>104</v>
      </c>
      <c r="J34" s="973" t="s">
        <v>56</v>
      </c>
      <c r="K34" s="973" t="s">
        <v>105</v>
      </c>
      <c r="L34" s="973" t="s">
        <v>316</v>
      </c>
      <c r="M34" s="974" t="s">
        <v>317</v>
      </c>
      <c r="N34" s="975"/>
      <c r="O34" s="976"/>
      <c r="P34" s="977"/>
      <c r="Q34" s="975"/>
      <c r="R34" s="976"/>
      <c r="S34" s="977"/>
      <c r="T34" s="978"/>
      <c r="U34" s="975"/>
      <c r="V34" s="976"/>
      <c r="W34" s="977"/>
      <c r="X34" s="975"/>
      <c r="Y34" s="976"/>
      <c r="Z34" s="977"/>
      <c r="AA34" s="978"/>
      <c r="AB34" s="975"/>
      <c r="AC34" s="976"/>
      <c r="AD34" s="977"/>
      <c r="AE34" s="975"/>
      <c r="AF34" s="976"/>
      <c r="AG34" s="977"/>
      <c r="AH34" s="978"/>
      <c r="AI34" s="975"/>
      <c r="AJ34" s="976"/>
      <c r="AK34" s="977"/>
      <c r="AL34" s="975"/>
      <c r="AM34" s="976"/>
      <c r="AN34" s="977"/>
      <c r="AO34" s="978"/>
    </row>
    <row r="35" spans="1:41" ht="99" customHeight="1">
      <c r="A35" s="1390"/>
      <c r="B35" s="1312"/>
      <c r="C35" s="1312"/>
      <c r="D35" s="1292" t="s">
        <v>337</v>
      </c>
      <c r="E35" s="1292" t="s">
        <v>366</v>
      </c>
      <c r="F35" s="1292" t="s">
        <v>367</v>
      </c>
      <c r="G35" s="1472">
        <v>19525</v>
      </c>
      <c r="H35" s="1468">
        <v>27335</v>
      </c>
      <c r="I35" s="364" t="s">
        <v>383</v>
      </c>
      <c r="J35" s="68" t="s">
        <v>56</v>
      </c>
      <c r="K35" s="68" t="s">
        <v>1486</v>
      </c>
      <c r="L35" s="68" t="s">
        <v>1544</v>
      </c>
      <c r="M35" s="319" t="s">
        <v>1545</v>
      </c>
      <c r="N35" s="209">
        <v>8</v>
      </c>
      <c r="O35" s="152">
        <v>11</v>
      </c>
      <c r="P35" s="963">
        <f t="shared" ref="P35:P36" si="29">+O35/N35</f>
        <v>1.375</v>
      </c>
      <c r="Q35" s="292">
        <v>27000000</v>
      </c>
      <c r="R35" s="293">
        <v>9826667</v>
      </c>
      <c r="S35" s="966">
        <f t="shared" ref="S35:S36" si="30">+R35/Q35</f>
        <v>0.36395062962962965</v>
      </c>
      <c r="T35" s="192" t="s">
        <v>1546</v>
      </c>
      <c r="U35" s="209">
        <v>2</v>
      </c>
      <c r="V35" s="152">
        <v>2</v>
      </c>
      <c r="W35" s="966">
        <f t="shared" ref="W35:W38" si="31">+V35/U35</f>
        <v>1</v>
      </c>
      <c r="X35" s="292">
        <v>75112368</v>
      </c>
      <c r="Y35" s="293">
        <v>71374050.390000001</v>
      </c>
      <c r="Z35" s="966">
        <f t="shared" ref="Z35:Z38" si="32">+Y35/X35</f>
        <v>0.95023033210722363</v>
      </c>
      <c r="AA35" s="192" t="s">
        <v>1547</v>
      </c>
      <c r="AB35" s="155">
        <v>4</v>
      </c>
      <c r="AC35" s="156">
        <v>5</v>
      </c>
      <c r="AD35" s="157">
        <f t="shared" ref="AD35:AD38" si="33">+AC35/AB35</f>
        <v>1.25</v>
      </c>
      <c r="AE35" s="280">
        <v>30494667</v>
      </c>
      <c r="AF35" s="281">
        <v>23859070</v>
      </c>
      <c r="AG35" s="157">
        <f t="shared" ref="AG35:AG38" si="34">+AF35/AE35</f>
        <v>0.78240139497178307</v>
      </c>
      <c r="AH35" s="1005" t="s">
        <v>1548</v>
      </c>
      <c r="AI35" s="155">
        <v>5</v>
      </c>
      <c r="AJ35" s="156">
        <v>3</v>
      </c>
      <c r="AK35" s="157">
        <f t="shared" ref="AK35:AK38" si="35">+AJ35/AI35</f>
        <v>0.6</v>
      </c>
      <c r="AL35" s="280">
        <v>39000000</v>
      </c>
      <c r="AM35" s="281">
        <v>15100000</v>
      </c>
      <c r="AN35" s="157">
        <f t="shared" ref="AN35:AN38" si="36">+AM35/AL35</f>
        <v>0.38717948717948719</v>
      </c>
      <c r="AO35" s="192" t="s">
        <v>1549</v>
      </c>
    </row>
    <row r="36" spans="1:41" ht="99" customHeight="1">
      <c r="A36" s="1390"/>
      <c r="B36" s="1312"/>
      <c r="C36" s="1312"/>
      <c r="D36" s="1312"/>
      <c r="E36" s="1312"/>
      <c r="F36" s="1293"/>
      <c r="G36" s="1293"/>
      <c r="H36" s="1359"/>
      <c r="I36" s="364" t="s">
        <v>237</v>
      </c>
      <c r="J36" s="68" t="s">
        <v>56</v>
      </c>
      <c r="K36" s="68" t="s">
        <v>274</v>
      </c>
      <c r="L36" s="68" t="s">
        <v>371</v>
      </c>
      <c r="M36" s="319" t="s">
        <v>372</v>
      </c>
      <c r="N36" s="209">
        <v>20</v>
      </c>
      <c r="O36" s="152">
        <v>0</v>
      </c>
      <c r="P36" s="966">
        <f t="shared" si="29"/>
        <v>0</v>
      </c>
      <c r="Q36" s="292">
        <v>65000000</v>
      </c>
      <c r="R36" s="293">
        <v>9400000</v>
      </c>
      <c r="S36" s="966">
        <f t="shared" si="30"/>
        <v>0.14461538461538462</v>
      </c>
      <c r="T36" s="192" t="s">
        <v>1550</v>
      </c>
      <c r="U36" s="209">
        <v>30</v>
      </c>
      <c r="V36" s="152">
        <v>30</v>
      </c>
      <c r="W36" s="966">
        <f t="shared" si="31"/>
        <v>1</v>
      </c>
      <c r="X36" s="292">
        <v>136707113</v>
      </c>
      <c r="Y36" s="293">
        <v>110644280.95</v>
      </c>
      <c r="Z36" s="966">
        <f t="shared" si="32"/>
        <v>0.8093527726680908</v>
      </c>
      <c r="AA36" s="192" t="s">
        <v>1551</v>
      </c>
      <c r="AB36" s="155">
        <v>75</v>
      </c>
      <c r="AC36" s="156">
        <v>65</v>
      </c>
      <c r="AD36" s="279">
        <f t="shared" si="33"/>
        <v>0.8666666666666667</v>
      </c>
      <c r="AE36" s="280">
        <v>16784600</v>
      </c>
      <c r="AF36" s="281">
        <v>15036700</v>
      </c>
      <c r="AG36" s="157">
        <f t="shared" si="34"/>
        <v>0.89586287430144296</v>
      </c>
      <c r="AH36" s="192" t="s">
        <v>1552</v>
      </c>
      <c r="AI36" s="155">
        <v>75</v>
      </c>
      <c r="AJ36" s="156">
        <v>0</v>
      </c>
      <c r="AK36" s="279">
        <f t="shared" si="35"/>
        <v>0</v>
      </c>
      <c r="AL36" s="280">
        <v>38000000</v>
      </c>
      <c r="AM36" s="281">
        <v>5650000</v>
      </c>
      <c r="AN36" s="157">
        <f t="shared" si="36"/>
        <v>0.14868421052631578</v>
      </c>
      <c r="AO36" s="192" t="s">
        <v>1553</v>
      </c>
    </row>
    <row r="37" spans="1:41" ht="99" customHeight="1">
      <c r="A37" s="1390"/>
      <c r="B37" s="1312"/>
      <c r="C37" s="1312"/>
      <c r="D37" s="1293"/>
      <c r="E37" s="1293"/>
      <c r="F37" s="132" t="s">
        <v>377</v>
      </c>
      <c r="G37" s="148" t="s">
        <v>78</v>
      </c>
      <c r="H37" s="967" t="s">
        <v>378</v>
      </c>
      <c r="I37" s="364" t="s">
        <v>383</v>
      </c>
      <c r="J37" s="68" t="s">
        <v>384</v>
      </c>
      <c r="K37" s="68" t="s">
        <v>385</v>
      </c>
      <c r="L37" s="68" t="s">
        <v>386</v>
      </c>
      <c r="M37" s="190" t="s">
        <v>387</v>
      </c>
      <c r="N37" s="737"/>
      <c r="O37" s="146"/>
      <c r="P37" s="966"/>
      <c r="Q37" s="737"/>
      <c r="R37" s="146"/>
      <c r="S37" s="966"/>
      <c r="T37" s="192" t="s">
        <v>490</v>
      </c>
      <c r="U37" s="209">
        <v>4</v>
      </c>
      <c r="V37" s="152">
        <v>4</v>
      </c>
      <c r="W37" s="966">
        <f t="shared" si="31"/>
        <v>1</v>
      </c>
      <c r="X37" s="292">
        <v>18000000</v>
      </c>
      <c r="Y37" s="293">
        <v>17310000</v>
      </c>
      <c r="Z37" s="966">
        <f t="shared" si="32"/>
        <v>0.96166666666666667</v>
      </c>
      <c r="AA37" s="192" t="s">
        <v>1554</v>
      </c>
      <c r="AB37" s="155">
        <v>10</v>
      </c>
      <c r="AC37" s="156">
        <v>10</v>
      </c>
      <c r="AD37" s="279">
        <f t="shared" si="33"/>
        <v>1</v>
      </c>
      <c r="AE37" s="280">
        <v>18000000</v>
      </c>
      <c r="AF37" s="281">
        <v>18000000</v>
      </c>
      <c r="AG37" s="157">
        <f t="shared" si="34"/>
        <v>1</v>
      </c>
      <c r="AH37" s="192" t="s">
        <v>1555</v>
      </c>
      <c r="AI37" s="155">
        <v>10</v>
      </c>
      <c r="AJ37" s="156">
        <v>3</v>
      </c>
      <c r="AK37" s="279">
        <f t="shared" si="35"/>
        <v>0.3</v>
      </c>
      <c r="AL37" s="280">
        <v>23400000</v>
      </c>
      <c r="AM37" s="281">
        <v>10400000</v>
      </c>
      <c r="AN37" s="157">
        <f t="shared" si="36"/>
        <v>0.44444444444444442</v>
      </c>
      <c r="AO37" s="192" t="s">
        <v>1556</v>
      </c>
    </row>
    <row r="38" spans="1:41" ht="99" customHeight="1">
      <c r="A38" s="1391"/>
      <c r="B38" s="1341"/>
      <c r="C38" s="1341"/>
      <c r="D38" s="367" t="s">
        <v>393</v>
      </c>
      <c r="E38" s="367" t="s">
        <v>394</v>
      </c>
      <c r="F38" s="367" t="s">
        <v>395</v>
      </c>
      <c r="G38" s="1006" t="s">
        <v>78</v>
      </c>
      <c r="H38" s="1007">
        <v>113</v>
      </c>
      <c r="I38" s="384" t="s">
        <v>402</v>
      </c>
      <c r="J38" s="370" t="s">
        <v>56</v>
      </c>
      <c r="K38" s="370" t="s">
        <v>105</v>
      </c>
      <c r="L38" s="370" t="s">
        <v>403</v>
      </c>
      <c r="M38" s="385" t="s">
        <v>1557</v>
      </c>
      <c r="N38" s="391">
        <v>9</v>
      </c>
      <c r="O38" s="387">
        <v>0</v>
      </c>
      <c r="P38" s="1008">
        <f>+O38/N38</f>
        <v>0</v>
      </c>
      <c r="Q38" s="389">
        <v>628874337</v>
      </c>
      <c r="R38" s="390">
        <v>310970132.10000002</v>
      </c>
      <c r="S38" s="1008">
        <f>+R38/Q38</f>
        <v>0.49448691702615943</v>
      </c>
      <c r="T38" s="392" t="s">
        <v>1558</v>
      </c>
      <c r="U38" s="391">
        <v>15</v>
      </c>
      <c r="V38" s="387">
        <v>5</v>
      </c>
      <c r="W38" s="1008">
        <f t="shared" si="31"/>
        <v>0.33333333333333331</v>
      </c>
      <c r="X38" s="389">
        <v>1765974462.4000001</v>
      </c>
      <c r="Y38" s="390">
        <v>298522254</v>
      </c>
      <c r="Z38" s="1008">
        <f t="shared" si="32"/>
        <v>0.16904109337702503</v>
      </c>
      <c r="AA38" s="392" t="s">
        <v>1559</v>
      </c>
      <c r="AB38" s="393">
        <v>15</v>
      </c>
      <c r="AC38" s="394">
        <v>8</v>
      </c>
      <c r="AD38" s="395">
        <f t="shared" si="33"/>
        <v>0.53333333333333333</v>
      </c>
      <c r="AE38" s="396">
        <v>3923276899.8800001</v>
      </c>
      <c r="AF38" s="397">
        <v>3304684462</v>
      </c>
      <c r="AG38" s="395">
        <f t="shared" si="34"/>
        <v>0.84232761192590799</v>
      </c>
      <c r="AH38" s="392" t="s">
        <v>1560</v>
      </c>
      <c r="AI38" s="393">
        <v>15</v>
      </c>
      <c r="AJ38" s="394">
        <v>0</v>
      </c>
      <c r="AK38" s="395">
        <f t="shared" si="35"/>
        <v>0</v>
      </c>
      <c r="AL38" s="396">
        <v>2917024296</v>
      </c>
      <c r="AM38" s="397">
        <v>733982500</v>
      </c>
      <c r="AN38" s="395">
        <f t="shared" si="36"/>
        <v>0.25162029024114785</v>
      </c>
      <c r="AO38" s="392" t="s">
        <v>1561</v>
      </c>
    </row>
    <row r="39" spans="1:41" ht="13.5" customHeight="1">
      <c r="A39" s="1009"/>
      <c r="B39" s="1009"/>
      <c r="C39" s="1009"/>
      <c r="D39" s="1010"/>
      <c r="E39" s="1011"/>
      <c r="F39" s="1011"/>
      <c r="G39" s="1012"/>
      <c r="H39" s="1012"/>
      <c r="I39" s="1013"/>
      <c r="J39" s="1013"/>
      <c r="K39" s="1013"/>
      <c r="L39" s="1013"/>
      <c r="M39" s="1013"/>
      <c r="N39" s="1013"/>
      <c r="O39" s="1013"/>
      <c r="P39" s="1013"/>
      <c r="Q39" s="1013"/>
      <c r="R39" s="1013"/>
      <c r="S39" s="1013"/>
      <c r="T39" s="1013"/>
      <c r="U39" s="1013"/>
      <c r="V39" s="1013"/>
      <c r="W39" s="1013"/>
      <c r="X39" s="1013"/>
      <c r="Y39" s="1013"/>
      <c r="Z39" s="1013"/>
      <c r="AA39" s="1013"/>
      <c r="AB39" s="1013"/>
      <c r="AC39" s="1013"/>
      <c r="AD39" s="1013"/>
      <c r="AE39" s="1013"/>
      <c r="AF39" s="1013"/>
      <c r="AG39" s="1013"/>
      <c r="AH39" s="1013"/>
      <c r="AI39" s="1013"/>
      <c r="AJ39" s="1013"/>
      <c r="AK39" s="1013"/>
      <c r="AL39" s="1013"/>
      <c r="AM39" s="1013"/>
      <c r="AN39" s="1013"/>
      <c r="AO39" s="1013"/>
    </row>
    <row r="40" spans="1:41" ht="13.5" customHeight="1">
      <c r="A40" s="1009"/>
      <c r="B40" s="1009"/>
      <c r="C40" s="1009"/>
      <c r="D40" s="1010"/>
      <c r="E40" s="1011"/>
      <c r="F40" s="1011"/>
      <c r="G40" s="1012"/>
      <c r="H40" s="1012"/>
      <c r="I40" s="1013"/>
      <c r="J40" s="1013"/>
      <c r="K40" s="1013"/>
      <c r="L40" s="1013"/>
      <c r="M40" s="1013"/>
      <c r="N40" s="1013"/>
      <c r="O40" s="1013"/>
      <c r="P40" s="1013"/>
      <c r="Q40" s="1013"/>
      <c r="R40" s="1013"/>
      <c r="S40" s="1013"/>
      <c r="T40" s="1013"/>
      <c r="U40" s="1013"/>
      <c r="V40" s="1013"/>
      <c r="W40" s="1013"/>
      <c r="X40" s="1013"/>
      <c r="Y40" s="1013"/>
      <c r="Z40" s="1013"/>
      <c r="AA40" s="1013"/>
      <c r="AB40" s="1013"/>
      <c r="AC40" s="1013"/>
      <c r="AD40" s="1013"/>
      <c r="AE40" s="1013"/>
      <c r="AF40" s="1013"/>
      <c r="AG40" s="1013"/>
      <c r="AH40" s="1013"/>
      <c r="AI40" s="1013"/>
      <c r="AJ40" s="1013"/>
      <c r="AK40" s="1013"/>
      <c r="AL40" s="1013"/>
      <c r="AM40" s="1013"/>
      <c r="AN40" s="1013"/>
      <c r="AO40" s="1013"/>
    </row>
    <row r="41" spans="1:41" ht="13.5" customHeight="1">
      <c r="A41" s="1009"/>
      <c r="B41" s="1009"/>
      <c r="C41" s="1009"/>
      <c r="D41" s="1010"/>
      <c r="E41" s="1011"/>
      <c r="F41" s="1011"/>
      <c r="G41" s="1012"/>
      <c r="H41" s="1012"/>
      <c r="I41" s="1013"/>
      <c r="J41" s="1013"/>
      <c r="K41" s="1013"/>
      <c r="L41" s="1013"/>
      <c r="M41" s="1013"/>
      <c r="N41" s="1013"/>
      <c r="O41" s="1013"/>
      <c r="P41" s="1013"/>
      <c r="Q41" s="1013"/>
      <c r="R41" s="1013"/>
      <c r="S41" s="1013"/>
      <c r="T41" s="1013"/>
      <c r="U41" s="1013"/>
      <c r="V41" s="1013"/>
      <c r="W41" s="1013"/>
      <c r="X41" s="1013"/>
      <c r="Y41" s="1013"/>
      <c r="Z41" s="1013"/>
      <c r="AA41" s="1013"/>
      <c r="AB41" s="1013"/>
      <c r="AC41" s="1013"/>
      <c r="AD41" s="1013"/>
      <c r="AE41" s="1013"/>
      <c r="AF41" s="1013"/>
      <c r="AG41" s="1013"/>
      <c r="AH41" s="1013"/>
      <c r="AI41" s="1013"/>
      <c r="AJ41" s="1013"/>
      <c r="AK41" s="1013"/>
      <c r="AL41" s="1013"/>
      <c r="AM41" s="1013"/>
      <c r="AN41" s="1013"/>
      <c r="AO41" s="1013"/>
    </row>
    <row r="42" spans="1:41" ht="13.5" customHeight="1">
      <c r="A42" s="1009"/>
      <c r="B42" s="1009"/>
      <c r="C42" s="1009"/>
      <c r="D42" s="1010"/>
      <c r="E42" s="1011"/>
      <c r="F42" s="1011"/>
      <c r="G42" s="1012"/>
      <c r="H42" s="1012"/>
      <c r="I42" s="1013"/>
      <c r="J42" s="1013"/>
      <c r="K42" s="1013"/>
      <c r="L42" s="1013"/>
      <c r="M42" s="1013"/>
      <c r="N42" s="1013"/>
      <c r="O42" s="1013"/>
      <c r="P42" s="1013"/>
      <c r="Q42" s="1013"/>
      <c r="R42" s="1013"/>
      <c r="S42" s="1013"/>
      <c r="T42" s="1013"/>
      <c r="U42" s="1013"/>
      <c r="V42" s="1013"/>
      <c r="W42" s="1013"/>
      <c r="X42" s="1013"/>
      <c r="Y42" s="1013"/>
      <c r="Z42" s="1013"/>
      <c r="AA42" s="1013"/>
      <c r="AB42" s="1013"/>
      <c r="AC42" s="1013"/>
      <c r="AD42" s="1013"/>
      <c r="AE42" s="1013"/>
      <c r="AF42" s="1013"/>
      <c r="AG42" s="1013"/>
      <c r="AH42" s="1013"/>
      <c r="AI42" s="1013"/>
      <c r="AJ42" s="1013"/>
      <c r="AK42" s="1013"/>
      <c r="AL42" s="1013"/>
      <c r="AM42" s="1013"/>
      <c r="AN42" s="1013"/>
      <c r="AO42" s="1013"/>
    </row>
    <row r="43" spans="1:41" ht="13.5" customHeight="1">
      <c r="A43" s="1009"/>
      <c r="B43" s="1009"/>
      <c r="C43" s="1009"/>
      <c r="D43" s="1010"/>
      <c r="E43" s="1009"/>
      <c r="F43" s="1009"/>
      <c r="G43" s="1012"/>
      <c r="H43" s="1010"/>
      <c r="I43" s="1013"/>
      <c r="J43" s="1013"/>
      <c r="K43" s="1013"/>
      <c r="L43" s="1013"/>
      <c r="M43" s="1013"/>
      <c r="N43" s="1013"/>
      <c r="O43" s="1013"/>
      <c r="P43" s="1013"/>
      <c r="Q43" s="1013"/>
      <c r="R43" s="1013"/>
      <c r="S43" s="1013"/>
      <c r="T43" s="1013"/>
      <c r="U43" s="1013"/>
      <c r="V43" s="1013"/>
      <c r="W43" s="1013"/>
      <c r="X43" s="1013"/>
      <c r="Y43" s="1013"/>
      <c r="Z43" s="1013"/>
      <c r="AA43" s="1013"/>
      <c r="AB43" s="1013"/>
      <c r="AC43" s="1013"/>
      <c r="AD43" s="1013"/>
      <c r="AE43" s="1013"/>
      <c r="AF43" s="1013"/>
      <c r="AG43" s="1013"/>
      <c r="AH43" s="1013"/>
      <c r="AI43" s="1013"/>
      <c r="AJ43" s="1013"/>
      <c r="AK43" s="1013"/>
      <c r="AL43" s="1013"/>
      <c r="AM43" s="1013"/>
      <c r="AN43" s="1013"/>
      <c r="AO43" s="1013"/>
    </row>
    <row r="44" spans="1:41" ht="13.5" customHeight="1">
      <c r="A44" s="1009"/>
      <c r="B44" s="1009"/>
      <c r="C44" s="1009"/>
      <c r="D44" s="1010"/>
      <c r="E44" s="1009"/>
      <c r="F44" s="1009"/>
      <c r="G44" s="1012"/>
      <c r="H44" s="1010"/>
      <c r="I44" s="1013"/>
      <c r="J44" s="1013"/>
      <c r="K44" s="1013"/>
      <c r="L44" s="1013"/>
      <c r="M44" s="1013"/>
      <c r="N44" s="1013"/>
      <c r="O44" s="1013"/>
      <c r="P44" s="1013"/>
      <c r="Q44" s="1013"/>
      <c r="R44" s="1013"/>
      <c r="S44" s="1013"/>
      <c r="T44" s="1013"/>
      <c r="U44" s="1013"/>
      <c r="V44" s="1013"/>
      <c r="W44" s="1013"/>
      <c r="X44" s="1013"/>
      <c r="Y44" s="1013"/>
      <c r="Z44" s="1013"/>
      <c r="AA44" s="1013"/>
      <c r="AB44" s="1013"/>
      <c r="AC44" s="1013"/>
      <c r="AD44" s="1013"/>
      <c r="AE44" s="1013"/>
      <c r="AF44" s="1013"/>
      <c r="AG44" s="1013"/>
      <c r="AH44" s="1013"/>
      <c r="AI44" s="1013"/>
      <c r="AJ44" s="1013"/>
      <c r="AK44" s="1013"/>
      <c r="AL44" s="1013"/>
      <c r="AM44" s="1013"/>
      <c r="AN44" s="1013"/>
      <c r="AO44" s="1013"/>
    </row>
    <row r="45" spans="1:41" ht="13.5" customHeight="1">
      <c r="A45" s="1009"/>
      <c r="B45" s="1009"/>
      <c r="C45" s="1009"/>
      <c r="D45" s="1010"/>
      <c r="E45" s="1011"/>
      <c r="F45" s="1009"/>
      <c r="G45" s="1012"/>
      <c r="H45" s="1014"/>
      <c r="I45" s="1013"/>
      <c r="J45" s="1013"/>
      <c r="K45" s="1013"/>
      <c r="L45" s="1013"/>
      <c r="M45" s="1013"/>
      <c r="N45" s="1013"/>
      <c r="O45" s="1013"/>
      <c r="P45" s="1013"/>
      <c r="Q45" s="1013"/>
      <c r="R45" s="1013"/>
      <c r="S45" s="1013"/>
      <c r="T45" s="1013"/>
      <c r="U45" s="1013"/>
      <c r="V45" s="1013"/>
      <c r="W45" s="1013"/>
      <c r="X45" s="1013"/>
      <c r="Y45" s="1013"/>
      <c r="Z45" s="1013"/>
      <c r="AA45" s="1013"/>
      <c r="AB45" s="1013"/>
      <c r="AC45" s="1013"/>
      <c r="AD45" s="1013"/>
      <c r="AE45" s="1013"/>
      <c r="AF45" s="1013"/>
      <c r="AG45" s="1013"/>
      <c r="AH45" s="1013"/>
      <c r="AI45" s="1013"/>
      <c r="AJ45" s="1013"/>
      <c r="AK45" s="1013"/>
      <c r="AL45" s="1013"/>
      <c r="AM45" s="1013"/>
      <c r="AN45" s="1013"/>
      <c r="AO45" s="1013"/>
    </row>
    <row r="46" spans="1:41" ht="13.5" customHeight="1">
      <c r="A46" s="1009"/>
      <c r="B46" s="1009"/>
      <c r="C46" s="1009"/>
      <c r="D46" s="1010"/>
      <c r="E46" s="1009"/>
      <c r="F46" s="1009"/>
      <c r="G46" s="1012"/>
      <c r="H46" s="1012"/>
      <c r="I46" s="1013"/>
      <c r="J46" s="1013"/>
      <c r="K46" s="1013"/>
      <c r="L46" s="1013"/>
      <c r="M46" s="1013"/>
      <c r="N46" s="1013"/>
      <c r="O46" s="1013"/>
      <c r="P46" s="1013"/>
      <c r="Q46" s="1013"/>
      <c r="R46" s="1013"/>
      <c r="S46" s="1013"/>
      <c r="T46" s="1013"/>
      <c r="U46" s="1013"/>
      <c r="V46" s="1013"/>
      <c r="W46" s="1013"/>
      <c r="X46" s="1013"/>
      <c r="Y46" s="1013"/>
      <c r="Z46" s="1013"/>
      <c r="AA46" s="1013"/>
      <c r="AB46" s="1013"/>
      <c r="AC46" s="1013"/>
      <c r="AD46" s="1013"/>
      <c r="AE46" s="1013"/>
      <c r="AF46" s="1013"/>
      <c r="AG46" s="1013"/>
      <c r="AH46" s="1013"/>
      <c r="AI46" s="1013"/>
      <c r="AJ46" s="1013"/>
      <c r="AK46" s="1013"/>
      <c r="AL46" s="1013"/>
      <c r="AM46" s="1013"/>
      <c r="AN46" s="1013"/>
      <c r="AO46" s="1013"/>
    </row>
    <row r="47" spans="1:41" ht="13.5" customHeight="1">
      <c r="A47" s="1009"/>
      <c r="B47" s="1009"/>
      <c r="C47" s="1009"/>
      <c r="D47" s="1010"/>
      <c r="E47" s="1009"/>
      <c r="F47" s="1009"/>
      <c r="G47" s="1015"/>
      <c r="H47" s="1010"/>
      <c r="I47" s="1013"/>
      <c r="J47" s="1013"/>
      <c r="K47" s="1013"/>
      <c r="L47" s="1013"/>
      <c r="M47" s="1013"/>
      <c r="N47" s="1013"/>
      <c r="O47" s="1013"/>
      <c r="P47" s="1013"/>
      <c r="Q47" s="1013"/>
      <c r="R47" s="1013"/>
      <c r="S47" s="1013"/>
      <c r="T47" s="1013"/>
      <c r="U47" s="1013"/>
      <c r="V47" s="1013"/>
      <c r="W47" s="1013"/>
      <c r="X47" s="1013"/>
      <c r="Y47" s="1013"/>
      <c r="Z47" s="1013"/>
      <c r="AA47" s="1013"/>
      <c r="AB47" s="1013"/>
      <c r="AC47" s="1013"/>
      <c r="AD47" s="1013"/>
      <c r="AE47" s="1013"/>
      <c r="AF47" s="1013"/>
      <c r="AG47" s="1013"/>
      <c r="AH47" s="1013"/>
      <c r="AI47" s="1013"/>
      <c r="AJ47" s="1013"/>
      <c r="AK47" s="1013"/>
      <c r="AL47" s="1013"/>
      <c r="AM47" s="1013"/>
      <c r="AN47" s="1013"/>
      <c r="AO47" s="1013"/>
    </row>
    <row r="48" spans="1:41" ht="13.5" customHeight="1">
      <c r="A48" s="1009"/>
      <c r="B48" s="1009"/>
      <c r="C48" s="1009"/>
      <c r="D48" s="1010"/>
      <c r="E48" s="1011"/>
      <c r="F48" s="1009"/>
      <c r="G48" s="1015"/>
      <c r="H48" s="1010"/>
      <c r="I48" s="1013"/>
      <c r="J48" s="1013"/>
      <c r="K48" s="1013"/>
      <c r="L48" s="1013"/>
      <c r="M48" s="1013"/>
      <c r="N48" s="1013"/>
      <c r="O48" s="1013"/>
      <c r="P48" s="1013"/>
      <c r="Q48" s="1013"/>
      <c r="R48" s="1013"/>
      <c r="S48" s="1013"/>
      <c r="T48" s="1013"/>
      <c r="U48" s="1013"/>
      <c r="V48" s="1013"/>
      <c r="W48" s="1013"/>
      <c r="X48" s="1013"/>
      <c r="Y48" s="1013"/>
      <c r="Z48" s="1013"/>
      <c r="AA48" s="1013"/>
      <c r="AB48" s="1013"/>
      <c r="AC48" s="1013"/>
      <c r="AD48" s="1013"/>
      <c r="AE48" s="1013"/>
      <c r="AF48" s="1013"/>
      <c r="AG48" s="1013"/>
      <c r="AH48" s="1013"/>
      <c r="AI48" s="1013"/>
      <c r="AJ48" s="1013"/>
      <c r="AK48" s="1013"/>
      <c r="AL48" s="1013"/>
      <c r="AM48" s="1013"/>
      <c r="AN48" s="1013"/>
      <c r="AO48" s="1013"/>
    </row>
    <row r="49" spans="1:41" ht="13.5" customHeight="1">
      <c r="A49" s="1009"/>
      <c r="B49" s="1009"/>
      <c r="C49" s="1009"/>
      <c r="D49" s="1010"/>
      <c r="E49" s="1009"/>
      <c r="F49" s="1011"/>
      <c r="G49" s="1016"/>
      <c r="H49" s="1010"/>
      <c r="I49" s="1013"/>
      <c r="J49" s="1013"/>
      <c r="K49" s="1013"/>
      <c r="L49" s="1013"/>
      <c r="M49" s="1013"/>
      <c r="N49" s="1013"/>
      <c r="O49" s="1013"/>
      <c r="P49" s="1013"/>
      <c r="Q49" s="1013"/>
      <c r="R49" s="1013"/>
      <c r="S49" s="1013"/>
      <c r="T49" s="1013"/>
      <c r="U49" s="1013"/>
      <c r="V49" s="1013"/>
      <c r="W49" s="1013"/>
      <c r="X49" s="1013"/>
      <c r="Y49" s="1013"/>
      <c r="Z49" s="1013"/>
      <c r="AA49" s="1013"/>
      <c r="AB49" s="1013"/>
      <c r="AC49" s="1013"/>
      <c r="AD49" s="1013"/>
      <c r="AE49" s="1013"/>
      <c r="AF49" s="1013"/>
      <c r="AG49" s="1013"/>
      <c r="AH49" s="1013"/>
      <c r="AI49" s="1013"/>
      <c r="AJ49" s="1013"/>
      <c r="AK49" s="1013"/>
      <c r="AL49" s="1013"/>
      <c r="AM49" s="1013"/>
      <c r="AN49" s="1013"/>
      <c r="AO49" s="1013"/>
    </row>
    <row r="50" spans="1:41" ht="13.5" customHeight="1">
      <c r="A50" s="1009"/>
      <c r="B50" s="1009"/>
      <c r="C50" s="1009"/>
      <c r="D50" s="1010"/>
      <c r="E50" s="1009"/>
      <c r="F50" s="1009"/>
      <c r="G50" s="1017"/>
      <c r="H50" s="1010"/>
      <c r="I50" s="1013"/>
      <c r="J50" s="1013"/>
      <c r="K50" s="1013"/>
      <c r="L50" s="1013"/>
      <c r="M50" s="1013"/>
      <c r="N50" s="1013"/>
      <c r="O50" s="1013"/>
      <c r="P50" s="1013"/>
      <c r="Q50" s="1013"/>
      <c r="R50" s="1013"/>
      <c r="S50" s="1013"/>
      <c r="T50" s="1013"/>
      <c r="U50" s="1013"/>
      <c r="V50" s="1013"/>
      <c r="W50" s="1013"/>
      <c r="X50" s="1013"/>
      <c r="Y50" s="1013"/>
      <c r="Z50" s="1013"/>
      <c r="AA50" s="1013"/>
      <c r="AB50" s="1013"/>
      <c r="AC50" s="1013"/>
      <c r="AD50" s="1013"/>
      <c r="AE50" s="1013"/>
      <c r="AF50" s="1013"/>
      <c r="AG50" s="1013"/>
      <c r="AH50" s="1013"/>
      <c r="AI50" s="1013"/>
      <c r="AJ50" s="1013"/>
      <c r="AK50" s="1013"/>
      <c r="AL50" s="1013"/>
      <c r="AM50" s="1013"/>
      <c r="AN50" s="1013"/>
      <c r="AO50" s="1013"/>
    </row>
    <row r="51" spans="1:41" ht="13.5" customHeight="1">
      <c r="A51" s="1009"/>
      <c r="B51" s="1009"/>
      <c r="C51" s="1009"/>
      <c r="D51" s="1010"/>
      <c r="E51" s="1009"/>
      <c r="F51" s="1009"/>
      <c r="G51" s="1012"/>
      <c r="H51" s="1012"/>
      <c r="I51" s="1013"/>
      <c r="J51" s="1013"/>
      <c r="K51" s="1013"/>
      <c r="L51" s="1013"/>
      <c r="M51" s="1013"/>
      <c r="N51" s="1013"/>
      <c r="O51" s="1013"/>
      <c r="P51" s="1013"/>
      <c r="Q51" s="1013"/>
      <c r="R51" s="1013"/>
      <c r="S51" s="1013"/>
      <c r="T51" s="1013"/>
      <c r="U51" s="1013"/>
      <c r="V51" s="1013"/>
      <c r="W51" s="1013"/>
      <c r="X51" s="1013"/>
      <c r="Y51" s="1013"/>
      <c r="Z51" s="1013"/>
      <c r="AA51" s="1013"/>
      <c r="AB51" s="1013"/>
      <c r="AC51" s="1013"/>
      <c r="AD51" s="1013"/>
      <c r="AE51" s="1013"/>
      <c r="AF51" s="1013"/>
      <c r="AG51" s="1013"/>
      <c r="AH51" s="1013"/>
      <c r="AI51" s="1013"/>
      <c r="AJ51" s="1013"/>
      <c r="AK51" s="1013"/>
      <c r="AL51" s="1013"/>
      <c r="AM51" s="1013"/>
      <c r="AN51" s="1013"/>
      <c r="AO51" s="1013"/>
    </row>
    <row r="52" spans="1:41" ht="13.5" customHeight="1">
      <c r="A52" s="1009"/>
      <c r="B52" s="1009"/>
      <c r="C52" s="1009"/>
      <c r="D52" s="1010"/>
      <c r="E52" s="1009"/>
      <c r="F52" s="1009"/>
      <c r="G52" s="1012"/>
      <c r="H52" s="1012"/>
      <c r="I52" s="1013"/>
      <c r="J52" s="1013"/>
      <c r="K52" s="1013"/>
      <c r="L52" s="1013"/>
      <c r="M52" s="1013"/>
      <c r="N52" s="1013"/>
      <c r="O52" s="1013"/>
      <c r="P52" s="1013"/>
      <c r="Q52" s="1013"/>
      <c r="R52" s="1013"/>
      <c r="S52" s="1013"/>
      <c r="T52" s="1013"/>
      <c r="U52" s="1013"/>
      <c r="V52" s="1013"/>
      <c r="W52" s="1013"/>
      <c r="X52" s="1013"/>
      <c r="Y52" s="1013"/>
      <c r="Z52" s="1013"/>
      <c r="AA52" s="1013"/>
      <c r="AB52" s="1013"/>
      <c r="AC52" s="1013"/>
      <c r="AD52" s="1013"/>
      <c r="AE52" s="1013"/>
      <c r="AF52" s="1013"/>
      <c r="AG52" s="1013"/>
      <c r="AH52" s="1013"/>
      <c r="AI52" s="1013"/>
      <c r="AJ52" s="1013"/>
      <c r="AK52" s="1013"/>
      <c r="AL52" s="1013"/>
      <c r="AM52" s="1013"/>
      <c r="AN52" s="1013"/>
      <c r="AO52" s="1013"/>
    </row>
    <row r="53" spans="1:41" ht="13.5" customHeight="1">
      <c r="A53" s="1009"/>
      <c r="B53" s="1009"/>
      <c r="C53" s="1009"/>
      <c r="D53" s="1010"/>
      <c r="E53" s="1009"/>
      <c r="F53" s="1009"/>
      <c r="G53" s="1012"/>
      <c r="H53" s="1012"/>
      <c r="I53" s="1013"/>
      <c r="J53" s="1013"/>
      <c r="K53" s="1013"/>
      <c r="L53" s="1013"/>
      <c r="M53" s="1013"/>
      <c r="N53" s="1013"/>
      <c r="O53" s="1013"/>
      <c r="P53" s="1013"/>
      <c r="Q53" s="1013"/>
      <c r="R53" s="1013"/>
      <c r="S53" s="1013"/>
      <c r="T53" s="1013"/>
      <c r="U53" s="1013"/>
      <c r="V53" s="1013"/>
      <c r="W53" s="1013"/>
      <c r="X53" s="1013"/>
      <c r="Y53" s="1013"/>
      <c r="Z53" s="1013"/>
      <c r="AA53" s="1013"/>
      <c r="AB53" s="1013"/>
      <c r="AC53" s="1013"/>
      <c r="AD53" s="1013"/>
      <c r="AE53" s="1013"/>
      <c r="AF53" s="1013"/>
      <c r="AG53" s="1013"/>
      <c r="AH53" s="1013"/>
      <c r="AI53" s="1013"/>
      <c r="AJ53" s="1013"/>
      <c r="AK53" s="1013"/>
      <c r="AL53" s="1013"/>
      <c r="AM53" s="1013"/>
      <c r="AN53" s="1013"/>
      <c r="AO53" s="1013"/>
    </row>
    <row r="54" spans="1:41" ht="13.5" customHeight="1">
      <c r="A54" s="1009"/>
      <c r="B54" s="1009"/>
      <c r="C54" s="1009"/>
      <c r="D54" s="1010"/>
      <c r="E54" s="1009"/>
      <c r="F54" s="1009"/>
      <c r="G54" s="1012"/>
      <c r="H54" s="1012"/>
      <c r="I54" s="1013"/>
      <c r="J54" s="1013"/>
      <c r="K54" s="1013"/>
      <c r="L54" s="1013"/>
      <c r="M54" s="1013"/>
      <c r="N54" s="1013"/>
      <c r="O54" s="1013"/>
      <c r="P54" s="1013"/>
      <c r="Q54" s="1013"/>
      <c r="R54" s="1013"/>
      <c r="S54" s="1013"/>
      <c r="T54" s="1013"/>
      <c r="U54" s="1013"/>
      <c r="V54" s="1013"/>
      <c r="W54" s="1013"/>
      <c r="X54" s="1013"/>
      <c r="Y54" s="1013"/>
      <c r="Z54" s="1013"/>
      <c r="AA54" s="1013"/>
      <c r="AB54" s="1013"/>
      <c r="AC54" s="1013"/>
      <c r="AD54" s="1013"/>
      <c r="AE54" s="1013"/>
      <c r="AF54" s="1013"/>
      <c r="AG54" s="1013"/>
      <c r="AH54" s="1013"/>
      <c r="AI54" s="1013"/>
      <c r="AJ54" s="1013"/>
      <c r="AK54" s="1013"/>
      <c r="AL54" s="1013"/>
      <c r="AM54" s="1013"/>
      <c r="AN54" s="1013"/>
      <c r="AO54" s="1013"/>
    </row>
    <row r="55" spans="1:41" ht="13.5" customHeight="1">
      <c r="A55" s="1009"/>
      <c r="B55" s="1009"/>
      <c r="C55" s="1009"/>
      <c r="D55" s="1010"/>
      <c r="E55" s="1011"/>
      <c r="F55" s="1009"/>
      <c r="G55" s="1012"/>
      <c r="H55" s="1012"/>
      <c r="I55" s="1013"/>
      <c r="J55" s="1013"/>
      <c r="K55" s="1013"/>
      <c r="L55" s="1013"/>
      <c r="M55" s="1013"/>
      <c r="N55" s="1013"/>
      <c r="O55" s="1013"/>
      <c r="P55" s="1013"/>
      <c r="Q55" s="1013"/>
      <c r="R55" s="1013"/>
      <c r="S55" s="1013"/>
      <c r="T55" s="1013"/>
      <c r="U55" s="1013"/>
      <c r="V55" s="1013"/>
      <c r="W55" s="1013"/>
      <c r="X55" s="1013"/>
      <c r="Y55" s="1013"/>
      <c r="Z55" s="1013"/>
      <c r="AA55" s="1013"/>
      <c r="AB55" s="1013"/>
      <c r="AC55" s="1013"/>
      <c r="AD55" s="1013"/>
      <c r="AE55" s="1013"/>
      <c r="AF55" s="1013"/>
      <c r="AG55" s="1013"/>
      <c r="AH55" s="1013"/>
      <c r="AI55" s="1013"/>
      <c r="AJ55" s="1013"/>
      <c r="AK55" s="1013"/>
      <c r="AL55" s="1013"/>
      <c r="AM55" s="1013"/>
      <c r="AN55" s="1013"/>
      <c r="AO55" s="1013"/>
    </row>
    <row r="56" spans="1:41" ht="13.5" customHeight="1">
      <c r="A56" s="1009"/>
      <c r="B56" s="1009"/>
      <c r="C56" s="1009"/>
      <c r="D56" s="1010"/>
      <c r="E56" s="1011"/>
      <c r="F56" s="1011"/>
      <c r="G56" s="1012"/>
      <c r="H56" s="1012"/>
      <c r="I56" s="1013"/>
      <c r="J56" s="1013"/>
      <c r="K56" s="1013"/>
      <c r="L56" s="1013"/>
      <c r="M56" s="1013"/>
      <c r="N56" s="1013"/>
      <c r="O56" s="1013"/>
      <c r="P56" s="1013"/>
      <c r="Q56" s="1013"/>
      <c r="R56" s="1013"/>
      <c r="S56" s="1013"/>
      <c r="T56" s="1013"/>
      <c r="U56" s="1013"/>
      <c r="V56" s="1013"/>
      <c r="W56" s="1013"/>
      <c r="X56" s="1013"/>
      <c r="Y56" s="1013"/>
      <c r="Z56" s="1013"/>
      <c r="AA56" s="1013"/>
      <c r="AB56" s="1013"/>
      <c r="AC56" s="1013"/>
      <c r="AD56" s="1013"/>
      <c r="AE56" s="1013"/>
      <c r="AF56" s="1013"/>
      <c r="AG56" s="1013"/>
      <c r="AH56" s="1013"/>
      <c r="AI56" s="1013"/>
      <c r="AJ56" s="1013"/>
      <c r="AK56" s="1013"/>
      <c r="AL56" s="1013"/>
      <c r="AM56" s="1013"/>
      <c r="AN56" s="1013"/>
      <c r="AO56" s="1013"/>
    </row>
    <row r="57" spans="1:41" ht="13.5" customHeight="1">
      <c r="A57" s="1009"/>
      <c r="B57" s="1009"/>
      <c r="C57" s="1009"/>
      <c r="D57" s="1010"/>
      <c r="E57" s="1011"/>
      <c r="F57" s="1018"/>
      <c r="G57" s="1012"/>
      <c r="H57" s="1012"/>
      <c r="I57" s="1013"/>
      <c r="J57" s="1013"/>
      <c r="K57" s="1013"/>
      <c r="L57" s="1013"/>
      <c r="M57" s="1013"/>
      <c r="N57" s="1013"/>
      <c r="O57" s="1013"/>
      <c r="P57" s="1013"/>
      <c r="Q57" s="1013"/>
      <c r="R57" s="1013"/>
      <c r="S57" s="1013"/>
      <c r="T57" s="1013"/>
      <c r="U57" s="1013"/>
      <c r="V57" s="1013"/>
      <c r="W57" s="1013"/>
      <c r="X57" s="1013"/>
      <c r="Y57" s="1013"/>
      <c r="Z57" s="1013"/>
      <c r="AA57" s="1013"/>
      <c r="AB57" s="1013"/>
      <c r="AC57" s="1013"/>
      <c r="AD57" s="1013"/>
      <c r="AE57" s="1013"/>
      <c r="AF57" s="1013"/>
      <c r="AG57" s="1013"/>
      <c r="AH57" s="1013"/>
      <c r="AI57" s="1013"/>
      <c r="AJ57" s="1013"/>
      <c r="AK57" s="1013"/>
      <c r="AL57" s="1013"/>
      <c r="AM57" s="1013"/>
      <c r="AN57" s="1013"/>
      <c r="AO57" s="1013"/>
    </row>
    <row r="58" spans="1:41" ht="13.5" customHeight="1">
      <c r="A58" s="1009"/>
      <c r="B58" s="1009"/>
      <c r="C58" s="1009"/>
      <c r="D58" s="1010"/>
      <c r="E58" s="1011"/>
      <c r="F58" s="1011"/>
      <c r="G58" s="1012"/>
      <c r="H58" s="1012"/>
      <c r="I58" s="1013"/>
      <c r="J58" s="1013"/>
      <c r="K58" s="1013"/>
      <c r="L58" s="1013"/>
      <c r="M58" s="1013"/>
      <c r="N58" s="1013"/>
      <c r="O58" s="1013"/>
      <c r="P58" s="1013"/>
      <c r="Q58" s="1013"/>
      <c r="R58" s="1013"/>
      <c r="S58" s="1013"/>
      <c r="T58" s="1013"/>
      <c r="U58" s="1013"/>
      <c r="V58" s="1013"/>
      <c r="W58" s="1013"/>
      <c r="X58" s="1013"/>
      <c r="Y58" s="1013"/>
      <c r="Z58" s="1013"/>
      <c r="AA58" s="1013"/>
      <c r="AB58" s="1013"/>
      <c r="AC58" s="1013"/>
      <c r="AD58" s="1013"/>
      <c r="AE58" s="1013"/>
      <c r="AF58" s="1013"/>
      <c r="AG58" s="1013"/>
      <c r="AH58" s="1013"/>
      <c r="AI58" s="1013"/>
      <c r="AJ58" s="1013"/>
      <c r="AK58" s="1013"/>
      <c r="AL58" s="1013"/>
      <c r="AM58" s="1013"/>
      <c r="AN58" s="1013"/>
      <c r="AO58" s="1013"/>
    </row>
    <row r="59" spans="1:41" ht="13.5" customHeight="1">
      <c r="A59" s="1009"/>
      <c r="B59" s="1009"/>
      <c r="C59" s="1009"/>
      <c r="D59" s="1010"/>
      <c r="E59" s="1011"/>
      <c r="F59" s="1011"/>
      <c r="G59" s="1019"/>
      <c r="H59" s="1012"/>
      <c r="I59" s="1013"/>
      <c r="J59" s="1013"/>
      <c r="K59" s="1013"/>
      <c r="L59" s="1013"/>
      <c r="M59" s="1013"/>
      <c r="N59" s="1013"/>
      <c r="O59" s="1013"/>
      <c r="P59" s="1013"/>
      <c r="Q59" s="1013"/>
      <c r="R59" s="1013"/>
      <c r="S59" s="1013"/>
      <c r="T59" s="1013"/>
      <c r="U59" s="1013"/>
      <c r="V59" s="1013"/>
      <c r="W59" s="1013"/>
      <c r="X59" s="1013"/>
      <c r="Y59" s="1013"/>
      <c r="Z59" s="1013"/>
      <c r="AA59" s="1013"/>
      <c r="AB59" s="1013"/>
      <c r="AC59" s="1013"/>
      <c r="AD59" s="1013"/>
      <c r="AE59" s="1013"/>
      <c r="AF59" s="1013"/>
      <c r="AG59" s="1013"/>
      <c r="AH59" s="1013"/>
      <c r="AI59" s="1013"/>
      <c r="AJ59" s="1013"/>
      <c r="AK59" s="1013"/>
      <c r="AL59" s="1013"/>
      <c r="AM59" s="1013"/>
      <c r="AN59" s="1013"/>
      <c r="AO59" s="1013"/>
    </row>
    <row r="60" spans="1:41" ht="13.5" customHeight="1">
      <c r="A60" s="1009"/>
      <c r="B60" s="1009"/>
      <c r="C60" s="1009"/>
      <c r="D60" s="1010"/>
      <c r="E60" s="1011"/>
      <c r="F60" s="1011"/>
      <c r="G60" s="1012"/>
      <c r="H60" s="1012"/>
      <c r="I60" s="1013"/>
      <c r="J60" s="1013"/>
      <c r="K60" s="1013"/>
      <c r="L60" s="1013"/>
      <c r="M60" s="1013"/>
      <c r="N60" s="1013"/>
      <c r="O60" s="1013"/>
      <c r="P60" s="1013"/>
      <c r="Q60" s="1013"/>
      <c r="R60" s="1013"/>
      <c r="S60" s="1013"/>
      <c r="T60" s="1013"/>
      <c r="U60" s="1013"/>
      <c r="V60" s="1013"/>
      <c r="W60" s="1013"/>
      <c r="X60" s="1013"/>
      <c r="Y60" s="1013"/>
      <c r="Z60" s="1013"/>
      <c r="AA60" s="1013"/>
      <c r="AB60" s="1013"/>
      <c r="AC60" s="1013"/>
      <c r="AD60" s="1013"/>
      <c r="AE60" s="1013"/>
      <c r="AF60" s="1013"/>
      <c r="AG60" s="1013"/>
      <c r="AH60" s="1013"/>
      <c r="AI60" s="1013"/>
      <c r="AJ60" s="1013"/>
      <c r="AK60" s="1013"/>
      <c r="AL60" s="1013"/>
      <c r="AM60" s="1013"/>
      <c r="AN60" s="1013"/>
      <c r="AO60" s="1013"/>
    </row>
    <row r="61" spans="1:41" ht="13.5" customHeight="1">
      <c r="A61" s="1009"/>
      <c r="B61" s="1009"/>
      <c r="C61" s="1009"/>
      <c r="D61" s="1010"/>
      <c r="E61" s="1011"/>
      <c r="F61" s="1011"/>
      <c r="G61" s="1012"/>
      <c r="H61" s="1012"/>
      <c r="I61" s="1013"/>
      <c r="J61" s="1013"/>
      <c r="K61" s="1013"/>
      <c r="L61" s="1013"/>
      <c r="M61" s="1013"/>
      <c r="N61" s="1013"/>
      <c r="O61" s="1013"/>
      <c r="P61" s="1013"/>
      <c r="Q61" s="1013"/>
      <c r="R61" s="1013"/>
      <c r="S61" s="1013"/>
      <c r="T61" s="1013"/>
      <c r="U61" s="1013"/>
      <c r="V61" s="1013"/>
      <c r="W61" s="1013"/>
      <c r="X61" s="1013"/>
      <c r="Y61" s="1013"/>
      <c r="Z61" s="1013"/>
      <c r="AA61" s="1013"/>
      <c r="AB61" s="1013"/>
      <c r="AC61" s="1013"/>
      <c r="AD61" s="1013"/>
      <c r="AE61" s="1013"/>
      <c r="AF61" s="1013"/>
      <c r="AG61" s="1013"/>
      <c r="AH61" s="1013"/>
      <c r="AI61" s="1013"/>
      <c r="AJ61" s="1013"/>
      <c r="AK61" s="1013"/>
      <c r="AL61" s="1013"/>
      <c r="AM61" s="1013"/>
      <c r="AN61" s="1013"/>
      <c r="AO61" s="1013"/>
    </row>
    <row r="62" spans="1:41" ht="13.5" customHeight="1">
      <c r="A62" s="1009"/>
      <c r="B62" s="1009"/>
      <c r="C62" s="1009"/>
      <c r="D62" s="1010"/>
      <c r="E62" s="1011"/>
      <c r="F62" s="1011"/>
      <c r="G62" s="1019"/>
      <c r="H62" s="1012"/>
      <c r="I62" s="1013"/>
      <c r="J62" s="1013"/>
      <c r="K62" s="1013"/>
      <c r="L62" s="1013"/>
      <c r="M62" s="1013"/>
      <c r="N62" s="1013"/>
      <c r="O62" s="1013"/>
      <c r="P62" s="1013"/>
      <c r="Q62" s="1013"/>
      <c r="R62" s="1013"/>
      <c r="S62" s="1013"/>
      <c r="T62" s="1013"/>
      <c r="U62" s="1013"/>
      <c r="V62" s="1013"/>
      <c r="W62" s="1013"/>
      <c r="X62" s="1013"/>
      <c r="Y62" s="1013"/>
      <c r="Z62" s="1013"/>
      <c r="AA62" s="1013"/>
      <c r="AB62" s="1013"/>
      <c r="AC62" s="1013"/>
      <c r="AD62" s="1013"/>
      <c r="AE62" s="1013"/>
      <c r="AF62" s="1013"/>
      <c r="AG62" s="1013"/>
      <c r="AH62" s="1013"/>
      <c r="AI62" s="1013"/>
      <c r="AJ62" s="1013"/>
      <c r="AK62" s="1013"/>
      <c r="AL62" s="1013"/>
      <c r="AM62" s="1013"/>
      <c r="AN62" s="1013"/>
      <c r="AO62" s="1013"/>
    </row>
    <row r="63" spans="1:41" ht="13.5" customHeight="1">
      <c r="A63" s="1009"/>
      <c r="B63" s="1009"/>
      <c r="C63" s="1009"/>
      <c r="D63" s="1010"/>
      <c r="E63" s="1011"/>
      <c r="F63" s="1011"/>
      <c r="G63" s="1012"/>
      <c r="H63" s="1012"/>
      <c r="I63" s="1013"/>
      <c r="J63" s="1013"/>
      <c r="K63" s="1013"/>
      <c r="L63" s="1013"/>
      <c r="M63" s="1013"/>
      <c r="N63" s="1013"/>
      <c r="O63" s="1013"/>
      <c r="P63" s="1013"/>
      <c r="Q63" s="1013"/>
      <c r="R63" s="1013"/>
      <c r="S63" s="1013"/>
      <c r="T63" s="1013"/>
      <c r="U63" s="1013"/>
      <c r="V63" s="1013"/>
      <c r="W63" s="1013"/>
      <c r="X63" s="1013"/>
      <c r="Y63" s="1013"/>
      <c r="Z63" s="1013"/>
      <c r="AA63" s="1013"/>
      <c r="AB63" s="1013"/>
      <c r="AC63" s="1013"/>
      <c r="AD63" s="1013"/>
      <c r="AE63" s="1013"/>
      <c r="AF63" s="1013"/>
      <c r="AG63" s="1013"/>
      <c r="AH63" s="1013"/>
      <c r="AI63" s="1013"/>
      <c r="AJ63" s="1013"/>
      <c r="AK63" s="1013"/>
      <c r="AL63" s="1013"/>
      <c r="AM63" s="1013"/>
      <c r="AN63" s="1013"/>
      <c r="AO63" s="1013"/>
    </row>
    <row r="64" spans="1:41" ht="13.5" customHeight="1">
      <c r="A64" s="1009"/>
      <c r="B64" s="1009"/>
      <c r="C64" s="1009"/>
      <c r="D64" s="1010"/>
      <c r="E64" s="1011"/>
      <c r="F64" s="1017"/>
      <c r="G64" s="1019"/>
      <c r="H64" s="1020"/>
      <c r="I64" s="1013"/>
      <c r="J64" s="1013"/>
      <c r="K64" s="1013"/>
      <c r="L64" s="1013"/>
      <c r="M64" s="1013"/>
      <c r="N64" s="1013"/>
      <c r="O64" s="1013"/>
      <c r="P64" s="1013"/>
      <c r="Q64" s="1013"/>
      <c r="R64" s="1013"/>
      <c r="S64" s="1013"/>
      <c r="T64" s="1013"/>
      <c r="U64" s="1013"/>
      <c r="V64" s="1013"/>
      <c r="W64" s="1013"/>
      <c r="X64" s="1013"/>
      <c r="Y64" s="1013"/>
      <c r="Z64" s="1013"/>
      <c r="AA64" s="1013"/>
      <c r="AB64" s="1013"/>
      <c r="AC64" s="1013"/>
      <c r="AD64" s="1013"/>
      <c r="AE64" s="1013"/>
      <c r="AF64" s="1013"/>
      <c r="AG64" s="1013"/>
      <c r="AH64" s="1013"/>
      <c r="AI64" s="1013"/>
      <c r="AJ64" s="1013"/>
      <c r="AK64" s="1013"/>
      <c r="AL64" s="1013"/>
      <c r="AM64" s="1013"/>
      <c r="AN64" s="1013"/>
      <c r="AO64" s="1013"/>
    </row>
    <row r="65" spans="1:41" ht="13.5" customHeight="1">
      <c r="A65" s="1009"/>
      <c r="B65" s="1009"/>
      <c r="C65" s="1009"/>
      <c r="D65" s="1010"/>
      <c r="E65" s="1011"/>
      <c r="F65" s="1011"/>
      <c r="G65" s="1012"/>
      <c r="H65" s="1012"/>
      <c r="I65" s="1013"/>
      <c r="J65" s="1013"/>
      <c r="K65" s="1013"/>
      <c r="L65" s="1013"/>
      <c r="M65" s="1013"/>
      <c r="N65" s="1013"/>
      <c r="O65" s="1013"/>
      <c r="P65" s="1013"/>
      <c r="Q65" s="1013"/>
      <c r="R65" s="1013"/>
      <c r="S65" s="1013"/>
      <c r="T65" s="1013"/>
      <c r="U65" s="1013"/>
      <c r="V65" s="1013"/>
      <c r="W65" s="1013"/>
      <c r="X65" s="1013"/>
      <c r="Y65" s="1013"/>
      <c r="Z65" s="1013"/>
      <c r="AA65" s="1013"/>
      <c r="AB65" s="1013"/>
      <c r="AC65" s="1013"/>
      <c r="AD65" s="1013"/>
      <c r="AE65" s="1013"/>
      <c r="AF65" s="1013"/>
      <c r="AG65" s="1013"/>
      <c r="AH65" s="1013"/>
      <c r="AI65" s="1013"/>
      <c r="AJ65" s="1013"/>
      <c r="AK65" s="1013"/>
      <c r="AL65" s="1013"/>
      <c r="AM65" s="1013"/>
      <c r="AN65" s="1013"/>
      <c r="AO65" s="1013"/>
    </row>
    <row r="66" spans="1:41" ht="13.5" customHeight="1">
      <c r="A66" s="1009"/>
      <c r="B66" s="1009"/>
      <c r="C66" s="1009"/>
      <c r="D66" s="1010"/>
      <c r="E66" s="1011"/>
      <c r="F66" s="1011"/>
      <c r="G66" s="1012"/>
      <c r="H66" s="1012"/>
      <c r="I66" s="1013"/>
      <c r="J66" s="1013"/>
      <c r="K66" s="1013"/>
      <c r="L66" s="1013"/>
      <c r="M66" s="1013"/>
      <c r="N66" s="1013"/>
      <c r="O66" s="1013"/>
      <c r="P66" s="1013"/>
      <c r="Q66" s="1013"/>
      <c r="R66" s="1013"/>
      <c r="S66" s="1013"/>
      <c r="T66" s="1013"/>
      <c r="U66" s="1013"/>
      <c r="V66" s="1013"/>
      <c r="W66" s="1013"/>
      <c r="X66" s="1013"/>
      <c r="Y66" s="1013"/>
      <c r="Z66" s="1013"/>
      <c r="AA66" s="1013"/>
      <c r="AB66" s="1013"/>
      <c r="AC66" s="1013"/>
      <c r="AD66" s="1013"/>
      <c r="AE66" s="1013"/>
      <c r="AF66" s="1013"/>
      <c r="AG66" s="1013"/>
      <c r="AH66" s="1013"/>
      <c r="AI66" s="1013"/>
      <c r="AJ66" s="1013"/>
      <c r="AK66" s="1013"/>
      <c r="AL66" s="1013"/>
      <c r="AM66" s="1013"/>
      <c r="AN66" s="1013"/>
      <c r="AO66" s="1013"/>
    </row>
    <row r="67" spans="1:41" ht="13.5" customHeight="1">
      <c r="A67" s="1009"/>
      <c r="B67" s="1009"/>
      <c r="C67" s="1009"/>
      <c r="D67" s="1010"/>
      <c r="E67" s="1009"/>
      <c r="F67" s="1011"/>
      <c r="G67" s="1012"/>
      <c r="H67" s="1012"/>
      <c r="I67" s="1013"/>
      <c r="J67" s="1013"/>
      <c r="K67" s="1013"/>
      <c r="L67" s="1013"/>
      <c r="M67" s="1013"/>
      <c r="N67" s="1013"/>
      <c r="O67" s="1013"/>
      <c r="P67" s="1013"/>
      <c r="Q67" s="1013"/>
      <c r="R67" s="1013"/>
      <c r="S67" s="1013"/>
      <c r="T67" s="1013"/>
      <c r="U67" s="1013"/>
      <c r="V67" s="1013"/>
      <c r="W67" s="1013"/>
      <c r="X67" s="1013"/>
      <c r="Y67" s="1013"/>
      <c r="Z67" s="1013"/>
      <c r="AA67" s="1013"/>
      <c r="AB67" s="1013"/>
      <c r="AC67" s="1013"/>
      <c r="AD67" s="1013"/>
      <c r="AE67" s="1013"/>
      <c r="AF67" s="1013"/>
      <c r="AG67" s="1013"/>
      <c r="AH67" s="1013"/>
      <c r="AI67" s="1013"/>
      <c r="AJ67" s="1013"/>
      <c r="AK67" s="1013"/>
      <c r="AL67" s="1013"/>
      <c r="AM67" s="1013"/>
      <c r="AN67" s="1013"/>
      <c r="AO67" s="1013"/>
    </row>
    <row r="68" spans="1:41" ht="13.5" customHeight="1">
      <c r="A68" s="1009"/>
      <c r="B68" s="1009"/>
      <c r="C68" s="1009"/>
      <c r="D68" s="1010"/>
      <c r="E68" s="1011"/>
      <c r="F68" s="1011"/>
      <c r="G68" s="1012"/>
      <c r="H68" s="1012"/>
      <c r="I68" s="1013"/>
      <c r="J68" s="1013"/>
      <c r="K68" s="1013"/>
      <c r="L68" s="1013"/>
      <c r="M68" s="1013"/>
      <c r="N68" s="1013"/>
      <c r="O68" s="1013"/>
      <c r="P68" s="1013"/>
      <c r="Q68" s="1013"/>
      <c r="R68" s="1013"/>
      <c r="S68" s="1013"/>
      <c r="T68" s="1013"/>
      <c r="U68" s="1013"/>
      <c r="V68" s="1013"/>
      <c r="W68" s="1013"/>
      <c r="X68" s="1013"/>
      <c r="Y68" s="1013"/>
      <c r="Z68" s="1013"/>
      <c r="AA68" s="1013"/>
      <c r="AB68" s="1013"/>
      <c r="AC68" s="1013"/>
      <c r="AD68" s="1013"/>
      <c r="AE68" s="1013"/>
      <c r="AF68" s="1013"/>
      <c r="AG68" s="1013"/>
      <c r="AH68" s="1013"/>
      <c r="AI68" s="1013"/>
      <c r="AJ68" s="1013"/>
      <c r="AK68" s="1013"/>
      <c r="AL68" s="1013"/>
      <c r="AM68" s="1013"/>
      <c r="AN68" s="1013"/>
      <c r="AO68" s="1013"/>
    </row>
    <row r="69" spans="1:41" ht="13.5" customHeight="1">
      <c r="A69" s="1009"/>
      <c r="B69" s="1009"/>
      <c r="C69" s="1009"/>
      <c r="D69" s="1010"/>
      <c r="E69" s="1011"/>
      <c r="F69" s="1011"/>
      <c r="G69" s="1012"/>
      <c r="H69" s="1012"/>
      <c r="I69" s="1013"/>
      <c r="J69" s="1013"/>
      <c r="K69" s="1013"/>
      <c r="L69" s="1013"/>
      <c r="M69" s="1013"/>
      <c r="N69" s="1013"/>
      <c r="O69" s="1013"/>
      <c r="P69" s="1013"/>
      <c r="Q69" s="1013"/>
      <c r="R69" s="1013"/>
      <c r="S69" s="1013"/>
      <c r="T69" s="1013"/>
      <c r="U69" s="1013"/>
      <c r="V69" s="1013"/>
      <c r="W69" s="1013"/>
      <c r="X69" s="1013"/>
      <c r="Y69" s="1013"/>
      <c r="Z69" s="1013"/>
      <c r="AA69" s="1013"/>
      <c r="AB69" s="1013"/>
      <c r="AC69" s="1013"/>
      <c r="AD69" s="1013"/>
      <c r="AE69" s="1013"/>
      <c r="AF69" s="1013"/>
      <c r="AG69" s="1013"/>
      <c r="AH69" s="1013"/>
      <c r="AI69" s="1013"/>
      <c r="AJ69" s="1013"/>
      <c r="AK69" s="1013"/>
      <c r="AL69" s="1013"/>
      <c r="AM69" s="1013"/>
      <c r="AN69" s="1013"/>
      <c r="AO69" s="1013"/>
    </row>
    <row r="70" spans="1:41" ht="13.5" customHeight="1">
      <c r="A70" s="1009"/>
      <c r="B70" s="1009"/>
      <c r="C70" s="1009"/>
      <c r="D70" s="1010"/>
      <c r="E70" s="1011"/>
      <c r="F70" s="1011"/>
      <c r="G70" s="1012"/>
      <c r="H70" s="1012"/>
      <c r="I70" s="1013"/>
      <c r="J70" s="1013"/>
      <c r="K70" s="1013"/>
      <c r="L70" s="1013"/>
      <c r="M70" s="1013"/>
      <c r="N70" s="1013"/>
      <c r="O70" s="1013"/>
      <c r="P70" s="1013"/>
      <c r="Q70" s="1013"/>
      <c r="R70" s="1013"/>
      <c r="S70" s="1013"/>
      <c r="T70" s="1013"/>
      <c r="U70" s="1013"/>
      <c r="V70" s="1013"/>
      <c r="W70" s="1013"/>
      <c r="X70" s="1013"/>
      <c r="Y70" s="1013"/>
      <c r="Z70" s="1013"/>
      <c r="AA70" s="1013"/>
      <c r="AB70" s="1013"/>
      <c r="AC70" s="1013"/>
      <c r="AD70" s="1013"/>
      <c r="AE70" s="1013"/>
      <c r="AF70" s="1013"/>
      <c r="AG70" s="1013"/>
      <c r="AH70" s="1013"/>
      <c r="AI70" s="1013"/>
      <c r="AJ70" s="1013"/>
      <c r="AK70" s="1013"/>
      <c r="AL70" s="1013"/>
      <c r="AM70" s="1013"/>
      <c r="AN70" s="1013"/>
      <c r="AO70" s="1013"/>
    </row>
    <row r="71" spans="1:41" ht="13.5" customHeight="1">
      <c r="A71" s="1009"/>
      <c r="B71" s="1009"/>
      <c r="C71" s="1009"/>
      <c r="D71" s="1010"/>
      <c r="E71" s="1011"/>
      <c r="F71" s="1011"/>
      <c r="G71" s="1012"/>
      <c r="H71" s="1012"/>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row>
    <row r="72" spans="1:41" ht="13.5" customHeight="1">
      <c r="A72" s="1009"/>
      <c r="B72" s="1009"/>
      <c r="C72" s="1009"/>
      <c r="D72" s="1010"/>
      <c r="E72" s="1011"/>
      <c r="F72" s="1011"/>
      <c r="G72" s="1012"/>
      <c r="H72" s="1012"/>
      <c r="I72" s="1013"/>
      <c r="J72" s="1013"/>
      <c r="K72" s="1013"/>
      <c r="L72" s="1013"/>
      <c r="M72" s="1013"/>
      <c r="N72" s="1013"/>
      <c r="O72" s="1013"/>
      <c r="P72" s="1013"/>
      <c r="Q72" s="1013"/>
      <c r="R72" s="1013"/>
      <c r="S72" s="1013"/>
      <c r="T72" s="1013"/>
      <c r="U72" s="1013"/>
      <c r="V72" s="1013"/>
      <c r="W72" s="1013"/>
      <c r="X72" s="1013"/>
      <c r="Y72" s="1013"/>
      <c r="Z72" s="1013"/>
      <c r="AA72" s="1013"/>
      <c r="AB72" s="1013"/>
      <c r="AC72" s="1013"/>
      <c r="AD72" s="1013"/>
      <c r="AE72" s="1013"/>
      <c r="AF72" s="1013"/>
      <c r="AG72" s="1013"/>
      <c r="AH72" s="1013"/>
      <c r="AI72" s="1013"/>
      <c r="AJ72" s="1013"/>
      <c r="AK72" s="1013"/>
      <c r="AL72" s="1013"/>
      <c r="AM72" s="1013"/>
      <c r="AN72" s="1013"/>
      <c r="AO72" s="1013"/>
    </row>
    <row r="73" spans="1:41" ht="13.5" customHeight="1">
      <c r="A73" s="1009"/>
      <c r="B73" s="1009"/>
      <c r="C73" s="1009"/>
      <c r="D73" s="1010"/>
      <c r="E73" s="1011"/>
      <c r="F73" s="1011"/>
      <c r="G73" s="1012"/>
      <c r="H73" s="1012"/>
      <c r="I73" s="1013"/>
      <c r="J73" s="1013"/>
      <c r="K73" s="1013"/>
      <c r="L73" s="1013"/>
      <c r="M73" s="1013"/>
      <c r="N73" s="1013"/>
      <c r="O73" s="1013"/>
      <c r="P73" s="1013"/>
      <c r="Q73" s="1013"/>
      <c r="R73" s="1013"/>
      <c r="S73" s="1013"/>
      <c r="T73" s="1013"/>
      <c r="U73" s="1013"/>
      <c r="V73" s="1013"/>
      <c r="W73" s="1013"/>
      <c r="X73" s="1013"/>
      <c r="Y73" s="1013"/>
      <c r="Z73" s="1013"/>
      <c r="AA73" s="1013"/>
      <c r="AB73" s="1013"/>
      <c r="AC73" s="1013"/>
      <c r="AD73" s="1013"/>
      <c r="AE73" s="1013"/>
      <c r="AF73" s="1013"/>
      <c r="AG73" s="1013"/>
      <c r="AH73" s="1013"/>
      <c r="AI73" s="1013"/>
      <c r="AJ73" s="1013"/>
      <c r="AK73" s="1013"/>
      <c r="AL73" s="1013"/>
      <c r="AM73" s="1013"/>
      <c r="AN73" s="1013"/>
      <c r="AO73" s="1013"/>
    </row>
    <row r="74" spans="1:41" ht="13.5" customHeight="1">
      <c r="A74" s="1009"/>
      <c r="B74" s="1009"/>
      <c r="C74" s="1009"/>
      <c r="D74" s="1010"/>
      <c r="E74" s="1011"/>
      <c r="F74" s="1011"/>
      <c r="G74" s="1012"/>
      <c r="H74" s="1012"/>
      <c r="I74" s="1013"/>
      <c r="J74" s="1013"/>
      <c r="K74" s="1013"/>
      <c r="L74" s="1013"/>
      <c r="M74" s="1013"/>
      <c r="N74" s="1013"/>
      <c r="O74" s="1013"/>
      <c r="P74" s="1013"/>
      <c r="Q74" s="1013"/>
      <c r="R74" s="1013"/>
      <c r="S74" s="1013"/>
      <c r="T74" s="1013"/>
      <c r="U74" s="1013"/>
      <c r="V74" s="1013"/>
      <c r="W74" s="1013"/>
      <c r="X74" s="1013"/>
      <c r="Y74" s="1013"/>
      <c r="Z74" s="1013"/>
      <c r="AA74" s="1013"/>
      <c r="AB74" s="1013"/>
      <c r="AC74" s="1013"/>
      <c r="AD74" s="1013"/>
      <c r="AE74" s="1013"/>
      <c r="AF74" s="1013"/>
      <c r="AG74" s="1013"/>
      <c r="AH74" s="1013"/>
      <c r="AI74" s="1013"/>
      <c r="AJ74" s="1013"/>
      <c r="AK74" s="1013"/>
      <c r="AL74" s="1013"/>
      <c r="AM74" s="1013"/>
      <c r="AN74" s="1013"/>
      <c r="AO74" s="1013"/>
    </row>
    <row r="75" spans="1:41" ht="13.5" customHeight="1">
      <c r="A75" s="1009"/>
      <c r="B75" s="1009"/>
      <c r="C75" s="1009"/>
      <c r="D75" s="1010"/>
      <c r="E75" s="1011"/>
      <c r="F75" s="1011"/>
      <c r="G75" s="1012"/>
      <c r="H75" s="1012"/>
      <c r="I75" s="1013"/>
      <c r="J75" s="1013"/>
      <c r="K75" s="1013"/>
      <c r="L75" s="1013"/>
      <c r="M75" s="1013"/>
      <c r="N75" s="1013"/>
      <c r="O75" s="1013"/>
      <c r="P75" s="1013"/>
      <c r="Q75" s="1013"/>
      <c r="R75" s="1013"/>
      <c r="S75" s="1013"/>
      <c r="T75" s="1013"/>
      <c r="U75" s="1013"/>
      <c r="V75" s="1013"/>
      <c r="W75" s="1013"/>
      <c r="X75" s="1013"/>
      <c r="Y75" s="1013"/>
      <c r="Z75" s="1013"/>
      <c r="AA75" s="1013"/>
      <c r="AB75" s="1013"/>
      <c r="AC75" s="1013"/>
      <c r="AD75" s="1013"/>
      <c r="AE75" s="1013"/>
      <c r="AF75" s="1013"/>
      <c r="AG75" s="1013"/>
      <c r="AH75" s="1013"/>
      <c r="AI75" s="1013"/>
      <c r="AJ75" s="1013"/>
      <c r="AK75" s="1013"/>
      <c r="AL75" s="1013"/>
      <c r="AM75" s="1013"/>
      <c r="AN75" s="1013"/>
      <c r="AO75" s="1013"/>
    </row>
    <row r="76" spans="1:41" ht="13.5" customHeight="1">
      <c r="A76" s="1009"/>
      <c r="B76" s="1009"/>
      <c r="C76" s="1009"/>
      <c r="D76" s="1010"/>
      <c r="E76" s="1011"/>
      <c r="F76" s="1011"/>
      <c r="G76" s="1012"/>
      <c r="H76" s="1012"/>
      <c r="I76" s="1013"/>
      <c r="J76" s="1013"/>
      <c r="K76" s="1013"/>
      <c r="L76" s="1013"/>
      <c r="M76" s="1013"/>
      <c r="N76" s="1013"/>
      <c r="O76" s="1013"/>
      <c r="P76" s="1013"/>
      <c r="Q76" s="1013"/>
      <c r="R76" s="1013"/>
      <c r="S76" s="1013"/>
      <c r="T76" s="1013"/>
      <c r="U76" s="1013"/>
      <c r="V76" s="1013"/>
      <c r="W76" s="1013"/>
      <c r="X76" s="1013"/>
      <c r="Y76" s="1013"/>
      <c r="Z76" s="1013"/>
      <c r="AA76" s="1013"/>
      <c r="AB76" s="1013"/>
      <c r="AC76" s="1013"/>
      <c r="AD76" s="1013"/>
      <c r="AE76" s="1013"/>
      <c r="AF76" s="1013"/>
      <c r="AG76" s="1013"/>
      <c r="AH76" s="1013"/>
      <c r="AI76" s="1013"/>
      <c r="AJ76" s="1013"/>
      <c r="AK76" s="1013"/>
      <c r="AL76" s="1013"/>
      <c r="AM76" s="1013"/>
      <c r="AN76" s="1013"/>
      <c r="AO76" s="1013"/>
    </row>
    <row r="77" spans="1:41" ht="13.5" customHeight="1">
      <c r="A77" s="1009"/>
      <c r="B77" s="1009"/>
      <c r="C77" s="1009"/>
      <c r="D77" s="1010"/>
      <c r="E77" s="1011"/>
      <c r="F77" s="1011"/>
      <c r="G77" s="1012"/>
      <c r="H77" s="1012"/>
      <c r="I77" s="1013"/>
      <c r="J77" s="1013"/>
      <c r="K77" s="1013"/>
      <c r="L77" s="1013"/>
      <c r="M77" s="1013"/>
      <c r="N77" s="1013"/>
      <c r="O77" s="1013"/>
      <c r="P77" s="1013"/>
      <c r="Q77" s="1013"/>
      <c r="R77" s="1013"/>
      <c r="S77" s="1013"/>
      <c r="T77" s="1013"/>
      <c r="U77" s="1013"/>
      <c r="V77" s="1013"/>
      <c r="W77" s="1013"/>
      <c r="X77" s="1013"/>
      <c r="Y77" s="1013"/>
      <c r="Z77" s="1013"/>
      <c r="AA77" s="1013"/>
      <c r="AB77" s="1013"/>
      <c r="AC77" s="1013"/>
      <c r="AD77" s="1013"/>
      <c r="AE77" s="1013"/>
      <c r="AF77" s="1013"/>
      <c r="AG77" s="1013"/>
      <c r="AH77" s="1013"/>
      <c r="AI77" s="1013"/>
      <c r="AJ77" s="1013"/>
      <c r="AK77" s="1013"/>
      <c r="AL77" s="1013"/>
      <c r="AM77" s="1013"/>
      <c r="AN77" s="1013"/>
      <c r="AO77" s="1013"/>
    </row>
    <row r="78" spans="1:41" ht="13.5" customHeight="1">
      <c r="A78" s="1009"/>
      <c r="B78" s="1009"/>
      <c r="C78" s="1009"/>
      <c r="D78" s="1010"/>
      <c r="E78" s="1011"/>
      <c r="F78" s="1011"/>
      <c r="G78" s="1012"/>
      <c r="H78" s="1012"/>
      <c r="I78" s="1013"/>
      <c r="J78" s="1013"/>
      <c r="K78" s="1013"/>
      <c r="L78" s="1013"/>
      <c r="M78" s="1013"/>
      <c r="N78" s="1013"/>
      <c r="O78" s="1013"/>
      <c r="P78" s="1013"/>
      <c r="Q78" s="1013"/>
      <c r="R78" s="1013"/>
      <c r="S78" s="1013"/>
      <c r="T78" s="1013"/>
      <c r="U78" s="1013"/>
      <c r="V78" s="1013"/>
      <c r="W78" s="1013"/>
      <c r="X78" s="1013"/>
      <c r="Y78" s="1013"/>
      <c r="Z78" s="1013"/>
      <c r="AA78" s="1013"/>
      <c r="AB78" s="1013"/>
      <c r="AC78" s="1013"/>
      <c r="AD78" s="1013"/>
      <c r="AE78" s="1013"/>
      <c r="AF78" s="1013"/>
      <c r="AG78" s="1013"/>
      <c r="AH78" s="1013"/>
      <c r="AI78" s="1013"/>
      <c r="AJ78" s="1013"/>
      <c r="AK78" s="1013"/>
      <c r="AL78" s="1013"/>
      <c r="AM78" s="1013"/>
      <c r="AN78" s="1013"/>
      <c r="AO78" s="1013"/>
    </row>
    <row r="79" spans="1:41" ht="13.5" customHeight="1">
      <c r="A79" s="1009"/>
      <c r="B79" s="1009"/>
      <c r="C79" s="1009"/>
      <c r="D79" s="1010"/>
      <c r="E79" s="1011"/>
      <c r="F79" s="1011"/>
      <c r="G79" s="1012"/>
      <c r="H79" s="1012"/>
      <c r="I79" s="1013"/>
      <c r="J79" s="1013"/>
      <c r="K79" s="1013"/>
      <c r="L79" s="1013"/>
      <c r="M79" s="1013"/>
      <c r="N79" s="1013"/>
      <c r="O79" s="1013"/>
      <c r="P79" s="1013"/>
      <c r="Q79" s="1013"/>
      <c r="R79" s="1013"/>
      <c r="S79" s="1013"/>
      <c r="T79" s="1013"/>
      <c r="U79" s="1013"/>
      <c r="V79" s="1013"/>
      <c r="W79" s="1013"/>
      <c r="X79" s="1013"/>
      <c r="Y79" s="1013"/>
      <c r="Z79" s="1013"/>
      <c r="AA79" s="1013"/>
      <c r="AB79" s="1013"/>
      <c r="AC79" s="1013"/>
      <c r="AD79" s="1013"/>
      <c r="AE79" s="1013"/>
      <c r="AF79" s="1013"/>
      <c r="AG79" s="1013"/>
      <c r="AH79" s="1013"/>
      <c r="AI79" s="1013"/>
      <c r="AJ79" s="1013"/>
      <c r="AK79" s="1013"/>
      <c r="AL79" s="1013"/>
      <c r="AM79" s="1013"/>
      <c r="AN79" s="1013"/>
      <c r="AO79" s="1013"/>
    </row>
    <row r="80" spans="1:41" ht="13.5" customHeight="1">
      <c r="A80" s="1009"/>
      <c r="B80" s="1009"/>
      <c r="C80" s="1009"/>
      <c r="D80" s="1010"/>
      <c r="E80" s="1011"/>
      <c r="F80" s="1011"/>
      <c r="G80" s="1012"/>
      <c r="H80" s="1012"/>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1013"/>
      <c r="AK80" s="1013"/>
      <c r="AL80" s="1013"/>
      <c r="AM80" s="1013"/>
      <c r="AN80" s="1013"/>
      <c r="AO80" s="1013"/>
    </row>
    <row r="81" spans="1:41" ht="13.5" customHeight="1">
      <c r="A81" s="1009"/>
      <c r="B81" s="1009"/>
      <c r="C81" s="1009"/>
      <c r="D81" s="1010"/>
      <c r="E81" s="1011"/>
      <c r="F81" s="1011"/>
      <c r="G81" s="1012"/>
      <c r="H81" s="1012"/>
      <c r="I81" s="1013"/>
      <c r="J81" s="1013"/>
      <c r="K81" s="1013"/>
      <c r="L81" s="1013"/>
      <c r="M81" s="1013"/>
      <c r="N81" s="1013"/>
      <c r="O81" s="1013"/>
      <c r="P81" s="1013"/>
      <c r="Q81" s="1013"/>
      <c r="R81" s="1013"/>
      <c r="S81" s="1013"/>
      <c r="T81" s="1013"/>
      <c r="U81" s="1013"/>
      <c r="V81" s="1013"/>
      <c r="W81" s="1013"/>
      <c r="X81" s="1013"/>
      <c r="Y81" s="1013"/>
      <c r="Z81" s="1013"/>
      <c r="AA81" s="1013"/>
      <c r="AB81" s="1013"/>
      <c r="AC81" s="1013"/>
      <c r="AD81" s="1013"/>
      <c r="AE81" s="1013"/>
      <c r="AF81" s="1013"/>
      <c r="AG81" s="1013"/>
      <c r="AH81" s="1013"/>
      <c r="AI81" s="1013"/>
      <c r="AJ81" s="1013"/>
      <c r="AK81" s="1013"/>
      <c r="AL81" s="1013"/>
      <c r="AM81" s="1013"/>
      <c r="AN81" s="1013"/>
      <c r="AO81" s="1013"/>
    </row>
    <row r="82" spans="1:41" ht="13.5" customHeight="1">
      <c r="A82" s="1009"/>
      <c r="B82" s="1009"/>
      <c r="C82" s="1009"/>
      <c r="D82" s="1010"/>
      <c r="E82" s="1011"/>
      <c r="F82" s="1011"/>
      <c r="G82" s="1012"/>
      <c r="H82" s="1012"/>
      <c r="I82" s="1013"/>
      <c r="J82" s="1013"/>
      <c r="K82" s="1013"/>
      <c r="L82" s="1013"/>
      <c r="M82" s="1013"/>
      <c r="N82" s="1013"/>
      <c r="O82" s="1013"/>
      <c r="P82" s="1013"/>
      <c r="Q82" s="1013"/>
      <c r="R82" s="1013"/>
      <c r="S82" s="1013"/>
      <c r="T82" s="1013"/>
      <c r="U82" s="1013"/>
      <c r="V82" s="1013"/>
      <c r="W82" s="1013"/>
      <c r="X82" s="1013"/>
      <c r="Y82" s="1013"/>
      <c r="Z82" s="1013"/>
      <c r="AA82" s="1013"/>
      <c r="AB82" s="1013"/>
      <c r="AC82" s="1013"/>
      <c r="AD82" s="1013"/>
      <c r="AE82" s="1013"/>
      <c r="AF82" s="1013"/>
      <c r="AG82" s="1013"/>
      <c r="AH82" s="1013"/>
      <c r="AI82" s="1013"/>
      <c r="AJ82" s="1013"/>
      <c r="AK82" s="1013"/>
      <c r="AL82" s="1013"/>
      <c r="AM82" s="1013"/>
      <c r="AN82" s="1013"/>
      <c r="AO82" s="1013"/>
    </row>
    <row r="83" spans="1:41" ht="13.5" customHeight="1">
      <c r="A83" s="1009"/>
      <c r="B83" s="1009"/>
      <c r="C83" s="1009"/>
      <c r="D83" s="1010"/>
      <c r="E83" s="1011"/>
      <c r="F83" s="1011"/>
      <c r="G83" s="1012"/>
      <c r="H83" s="1012"/>
      <c r="I83" s="1013"/>
      <c r="J83" s="1013"/>
      <c r="K83" s="1013"/>
      <c r="L83" s="1013"/>
      <c r="M83" s="1013"/>
      <c r="N83" s="1013"/>
      <c r="O83" s="1013"/>
      <c r="P83" s="1013"/>
      <c r="Q83" s="1013"/>
      <c r="R83" s="1013"/>
      <c r="S83" s="1013"/>
      <c r="T83" s="1013"/>
      <c r="U83" s="1013"/>
      <c r="V83" s="1013"/>
      <c r="W83" s="1013"/>
      <c r="X83" s="1013"/>
      <c r="Y83" s="1013"/>
      <c r="Z83" s="1013"/>
      <c r="AA83" s="1013"/>
      <c r="AB83" s="1013"/>
      <c r="AC83" s="1013"/>
      <c r="AD83" s="1013"/>
      <c r="AE83" s="1013"/>
      <c r="AF83" s="1013"/>
      <c r="AG83" s="1013"/>
      <c r="AH83" s="1013"/>
      <c r="AI83" s="1013"/>
      <c r="AJ83" s="1013"/>
      <c r="AK83" s="1013"/>
      <c r="AL83" s="1013"/>
      <c r="AM83" s="1013"/>
      <c r="AN83" s="1013"/>
      <c r="AO83" s="1013"/>
    </row>
    <row r="84" spans="1:41" ht="13.5" customHeight="1">
      <c r="A84" s="1009"/>
      <c r="B84" s="1009"/>
      <c r="C84" s="1009"/>
      <c r="D84" s="1010"/>
      <c r="E84" s="1011"/>
      <c r="F84" s="1011"/>
      <c r="G84" s="1012"/>
      <c r="H84" s="1012"/>
      <c r="I84" s="1013"/>
      <c r="J84" s="1013"/>
      <c r="K84" s="1013"/>
      <c r="L84" s="1013"/>
      <c r="M84" s="1013"/>
      <c r="N84" s="1013"/>
      <c r="O84" s="1013"/>
      <c r="P84" s="1013"/>
      <c r="Q84" s="1013"/>
      <c r="R84" s="1013"/>
      <c r="S84" s="1013"/>
      <c r="T84" s="1013"/>
      <c r="U84" s="1013"/>
      <c r="V84" s="1013"/>
      <c r="W84" s="1013"/>
      <c r="X84" s="1013"/>
      <c r="Y84" s="1013"/>
      <c r="Z84" s="1013"/>
      <c r="AA84" s="1013"/>
      <c r="AB84" s="1013"/>
      <c r="AC84" s="1013"/>
      <c r="AD84" s="1013"/>
      <c r="AE84" s="1013"/>
      <c r="AF84" s="1013"/>
      <c r="AG84" s="1013"/>
      <c r="AH84" s="1013"/>
      <c r="AI84" s="1013"/>
      <c r="AJ84" s="1013"/>
      <c r="AK84" s="1013"/>
      <c r="AL84" s="1013"/>
      <c r="AM84" s="1013"/>
      <c r="AN84" s="1013"/>
      <c r="AO84" s="1013"/>
    </row>
    <row r="85" spans="1:41" ht="13.5" customHeight="1">
      <c r="A85" s="1009"/>
      <c r="B85" s="1009"/>
      <c r="C85" s="1009"/>
      <c r="D85" s="1010"/>
      <c r="E85" s="1011"/>
      <c r="F85" s="1011"/>
      <c r="G85" s="1012"/>
      <c r="H85" s="1012"/>
      <c r="I85" s="1013"/>
      <c r="J85" s="1013"/>
      <c r="K85" s="1013"/>
      <c r="L85" s="1013"/>
      <c r="M85" s="1013"/>
      <c r="N85" s="1013"/>
      <c r="O85" s="1013"/>
      <c r="P85" s="1013"/>
      <c r="Q85" s="1013"/>
      <c r="R85" s="1013"/>
      <c r="S85" s="1013"/>
      <c r="T85" s="1013"/>
      <c r="U85" s="1013"/>
      <c r="V85" s="1013"/>
      <c r="W85" s="1013"/>
      <c r="X85" s="1013"/>
      <c r="Y85" s="1013"/>
      <c r="Z85" s="1013"/>
      <c r="AA85" s="1013"/>
      <c r="AB85" s="1013"/>
      <c r="AC85" s="1013"/>
      <c r="AD85" s="1013"/>
      <c r="AE85" s="1013"/>
      <c r="AF85" s="1013"/>
      <c r="AG85" s="1013"/>
      <c r="AH85" s="1013"/>
      <c r="AI85" s="1013"/>
      <c r="AJ85" s="1013"/>
      <c r="AK85" s="1013"/>
      <c r="AL85" s="1013"/>
      <c r="AM85" s="1013"/>
      <c r="AN85" s="1013"/>
      <c r="AO85" s="1013"/>
    </row>
    <row r="86" spans="1:41" ht="13.5" customHeight="1">
      <c r="A86" s="1009"/>
      <c r="B86" s="1009"/>
      <c r="C86" s="1009"/>
      <c r="D86" s="1010"/>
      <c r="E86" s="1011"/>
      <c r="F86" s="1011"/>
      <c r="G86" s="1012"/>
      <c r="H86" s="1012"/>
      <c r="I86" s="1013"/>
      <c r="J86" s="1013"/>
      <c r="K86" s="1013"/>
      <c r="L86" s="1013"/>
      <c r="M86" s="1013"/>
      <c r="N86" s="1013"/>
      <c r="O86" s="1013"/>
      <c r="P86" s="1013"/>
      <c r="Q86" s="1013"/>
      <c r="R86" s="1013"/>
      <c r="S86" s="1013"/>
      <c r="T86" s="1013"/>
      <c r="U86" s="1013"/>
      <c r="V86" s="1013"/>
      <c r="W86" s="1013"/>
      <c r="X86" s="1013"/>
      <c r="Y86" s="1013"/>
      <c r="Z86" s="1013"/>
      <c r="AA86" s="1013"/>
      <c r="AB86" s="1013"/>
      <c r="AC86" s="1013"/>
      <c r="AD86" s="1013"/>
      <c r="AE86" s="1013"/>
      <c r="AF86" s="1013"/>
      <c r="AG86" s="1013"/>
      <c r="AH86" s="1013"/>
      <c r="AI86" s="1013"/>
      <c r="AJ86" s="1013"/>
      <c r="AK86" s="1013"/>
      <c r="AL86" s="1013"/>
      <c r="AM86" s="1013"/>
      <c r="AN86" s="1013"/>
      <c r="AO86" s="1013"/>
    </row>
    <row r="87" spans="1:41" ht="13.5" customHeight="1">
      <c r="A87" s="1009"/>
      <c r="B87" s="1009"/>
      <c r="C87" s="1009"/>
      <c r="D87" s="1010"/>
      <c r="E87" s="1011"/>
      <c r="F87" s="1011"/>
      <c r="G87" s="1012"/>
      <c r="H87" s="1012"/>
      <c r="I87" s="1013"/>
      <c r="J87" s="1013"/>
      <c r="K87" s="1013"/>
      <c r="L87" s="1013"/>
      <c r="M87" s="1013"/>
      <c r="N87" s="1013"/>
      <c r="O87" s="1013"/>
      <c r="P87" s="1013"/>
      <c r="Q87" s="1013"/>
      <c r="R87" s="1013"/>
      <c r="S87" s="1013"/>
      <c r="T87" s="1013"/>
      <c r="U87" s="1013"/>
      <c r="V87" s="1013"/>
      <c r="W87" s="1013"/>
      <c r="X87" s="1013"/>
      <c r="Y87" s="1013"/>
      <c r="Z87" s="1013"/>
      <c r="AA87" s="1013"/>
      <c r="AB87" s="1013"/>
      <c r="AC87" s="1013"/>
      <c r="AD87" s="1013"/>
      <c r="AE87" s="1013"/>
      <c r="AF87" s="1013"/>
      <c r="AG87" s="1013"/>
      <c r="AH87" s="1013"/>
      <c r="AI87" s="1013"/>
      <c r="AJ87" s="1013"/>
      <c r="AK87" s="1013"/>
      <c r="AL87" s="1013"/>
      <c r="AM87" s="1013"/>
      <c r="AN87" s="1013"/>
      <c r="AO87" s="1013"/>
    </row>
    <row r="88" spans="1:41" ht="13.5" customHeight="1">
      <c r="A88" s="1009"/>
      <c r="B88" s="1009"/>
      <c r="C88" s="1009"/>
      <c r="D88" s="1010"/>
      <c r="E88" s="1011"/>
      <c r="F88" s="1011"/>
      <c r="G88" s="1012"/>
      <c r="H88" s="1012"/>
      <c r="I88" s="1013"/>
      <c r="J88" s="1013"/>
      <c r="K88" s="1013"/>
      <c r="L88" s="1013"/>
      <c r="M88" s="1013"/>
      <c r="N88" s="1013"/>
      <c r="O88" s="1013"/>
      <c r="P88" s="1013"/>
      <c r="Q88" s="1013"/>
      <c r="R88" s="1013"/>
      <c r="S88" s="1013"/>
      <c r="T88" s="1013"/>
      <c r="U88" s="1013"/>
      <c r="V88" s="1013"/>
      <c r="W88" s="1013"/>
      <c r="X88" s="1013"/>
      <c r="Y88" s="1013"/>
      <c r="Z88" s="1013"/>
      <c r="AA88" s="1013"/>
      <c r="AB88" s="1013"/>
      <c r="AC88" s="1013"/>
      <c r="AD88" s="1013"/>
      <c r="AE88" s="1013"/>
      <c r="AF88" s="1013"/>
      <c r="AG88" s="1013"/>
      <c r="AH88" s="1013"/>
      <c r="AI88" s="1013"/>
      <c r="AJ88" s="1013"/>
      <c r="AK88" s="1013"/>
      <c r="AL88" s="1013"/>
      <c r="AM88" s="1013"/>
      <c r="AN88" s="1013"/>
      <c r="AO88" s="1013"/>
    </row>
    <row r="89" spans="1:41" ht="13.5" customHeight="1">
      <c r="A89" s="1009"/>
      <c r="B89" s="1009"/>
      <c r="C89" s="1009"/>
      <c r="D89" s="1010"/>
      <c r="E89" s="1011"/>
      <c r="F89" s="1011"/>
      <c r="G89" s="1012"/>
      <c r="H89" s="1012"/>
      <c r="I89" s="1013"/>
      <c r="J89" s="1013"/>
      <c r="K89" s="1013"/>
      <c r="L89" s="1013"/>
      <c r="M89" s="1013"/>
      <c r="N89" s="1013"/>
      <c r="O89" s="1013"/>
      <c r="P89" s="1013"/>
      <c r="Q89" s="1013"/>
      <c r="R89" s="1013"/>
      <c r="S89" s="1013"/>
      <c r="T89" s="1013"/>
      <c r="U89" s="1013"/>
      <c r="V89" s="1013"/>
      <c r="W89" s="1013"/>
      <c r="X89" s="1013"/>
      <c r="Y89" s="1013"/>
      <c r="Z89" s="1013"/>
      <c r="AA89" s="1013"/>
      <c r="AB89" s="1013"/>
      <c r="AC89" s="1013"/>
      <c r="AD89" s="1013"/>
      <c r="AE89" s="1013"/>
      <c r="AF89" s="1013"/>
      <c r="AG89" s="1013"/>
      <c r="AH89" s="1013"/>
      <c r="AI89" s="1013"/>
      <c r="AJ89" s="1013"/>
      <c r="AK89" s="1013"/>
      <c r="AL89" s="1013"/>
      <c r="AM89" s="1013"/>
      <c r="AN89" s="1013"/>
      <c r="AO89" s="1013"/>
    </row>
    <row r="90" spans="1:41" ht="13.5" customHeight="1">
      <c r="A90" s="1009"/>
      <c r="B90" s="1009"/>
      <c r="C90" s="1009"/>
      <c r="D90" s="1010"/>
      <c r="E90" s="1011"/>
      <c r="F90" s="1011"/>
      <c r="G90" s="1012"/>
      <c r="H90" s="1012"/>
      <c r="I90" s="1013"/>
      <c r="J90" s="1013"/>
      <c r="K90" s="1013"/>
      <c r="L90" s="1013"/>
      <c r="M90" s="1013"/>
      <c r="N90" s="1013"/>
      <c r="O90" s="1013"/>
      <c r="P90" s="1013"/>
      <c r="Q90" s="1013"/>
      <c r="R90" s="1013"/>
      <c r="S90" s="1013"/>
      <c r="T90" s="1013"/>
      <c r="U90" s="1013"/>
      <c r="V90" s="1013"/>
      <c r="W90" s="1013"/>
      <c r="X90" s="1013"/>
      <c r="Y90" s="1013"/>
      <c r="Z90" s="1013"/>
      <c r="AA90" s="1013"/>
      <c r="AB90" s="1013"/>
      <c r="AC90" s="1013"/>
      <c r="AD90" s="1013"/>
      <c r="AE90" s="1013"/>
      <c r="AF90" s="1013"/>
      <c r="AG90" s="1013"/>
      <c r="AH90" s="1013"/>
      <c r="AI90" s="1013"/>
      <c r="AJ90" s="1013"/>
      <c r="AK90" s="1013"/>
      <c r="AL90" s="1013"/>
      <c r="AM90" s="1013"/>
      <c r="AN90" s="1013"/>
      <c r="AO90" s="1013"/>
    </row>
    <row r="91" spans="1:41" ht="13.5" customHeight="1">
      <c r="A91" s="1009"/>
      <c r="B91" s="1009"/>
      <c r="C91" s="1009"/>
      <c r="D91" s="1010"/>
      <c r="E91" s="1011"/>
      <c r="F91" s="1011"/>
      <c r="G91" s="1012"/>
      <c r="H91" s="1012"/>
      <c r="I91" s="1013"/>
      <c r="J91" s="1013"/>
      <c r="K91" s="1013"/>
      <c r="L91" s="1013"/>
      <c r="M91" s="1013"/>
      <c r="N91" s="1013"/>
      <c r="O91" s="1013"/>
      <c r="P91" s="1013"/>
      <c r="Q91" s="1013"/>
      <c r="R91" s="1013"/>
      <c r="S91" s="1013"/>
      <c r="T91" s="1013"/>
      <c r="U91" s="1013"/>
      <c r="V91" s="1013"/>
      <c r="W91" s="1013"/>
      <c r="X91" s="1013"/>
      <c r="Y91" s="1013"/>
      <c r="Z91" s="1013"/>
      <c r="AA91" s="1013"/>
      <c r="AB91" s="1013"/>
      <c r="AC91" s="1013"/>
      <c r="AD91" s="1013"/>
      <c r="AE91" s="1013"/>
      <c r="AF91" s="1013"/>
      <c r="AG91" s="1013"/>
      <c r="AH91" s="1013"/>
      <c r="AI91" s="1013"/>
      <c r="AJ91" s="1013"/>
      <c r="AK91" s="1013"/>
      <c r="AL91" s="1013"/>
      <c r="AM91" s="1013"/>
      <c r="AN91" s="1013"/>
      <c r="AO91" s="1013"/>
    </row>
    <row r="92" spans="1:41" ht="13.5" customHeight="1">
      <c r="A92" s="1009"/>
      <c r="B92" s="1009"/>
      <c r="C92" s="1009"/>
      <c r="D92" s="1010"/>
      <c r="E92" s="1011"/>
      <c r="F92" s="1011"/>
      <c r="G92" s="1012"/>
      <c r="H92" s="1012"/>
      <c r="I92" s="1013"/>
      <c r="J92" s="1013"/>
      <c r="K92" s="1013"/>
      <c r="L92" s="1013"/>
      <c r="M92" s="1013"/>
      <c r="N92" s="1013"/>
      <c r="O92" s="1013"/>
      <c r="P92" s="1013"/>
      <c r="Q92" s="1013"/>
      <c r="R92" s="1013"/>
      <c r="S92" s="1013"/>
      <c r="T92" s="1013"/>
      <c r="U92" s="1013"/>
      <c r="V92" s="1013"/>
      <c r="W92" s="1013"/>
      <c r="X92" s="1013"/>
      <c r="Y92" s="1013"/>
      <c r="Z92" s="1013"/>
      <c r="AA92" s="1013"/>
      <c r="AB92" s="1013"/>
      <c r="AC92" s="1013"/>
      <c r="AD92" s="1013"/>
      <c r="AE92" s="1013"/>
      <c r="AF92" s="1013"/>
      <c r="AG92" s="1013"/>
      <c r="AH92" s="1013"/>
      <c r="AI92" s="1013"/>
      <c r="AJ92" s="1013"/>
      <c r="AK92" s="1013"/>
      <c r="AL92" s="1013"/>
      <c r="AM92" s="1013"/>
      <c r="AN92" s="1013"/>
      <c r="AO92" s="1013"/>
    </row>
    <row r="93" spans="1:41" ht="13.5" customHeight="1">
      <c r="A93" s="1009"/>
      <c r="B93" s="1009"/>
      <c r="C93" s="1009"/>
      <c r="D93" s="1010"/>
      <c r="E93" s="1011"/>
      <c r="F93" s="1011"/>
      <c r="G93" s="1012"/>
      <c r="H93" s="1012"/>
      <c r="I93" s="1013"/>
      <c r="J93" s="1013"/>
      <c r="K93" s="1013"/>
      <c r="L93" s="1013"/>
      <c r="M93" s="1013"/>
      <c r="N93" s="1013"/>
      <c r="O93" s="1013"/>
      <c r="P93" s="1013"/>
      <c r="Q93" s="1013"/>
      <c r="R93" s="1013"/>
      <c r="S93" s="1013"/>
      <c r="T93" s="1013"/>
      <c r="U93" s="1013"/>
      <c r="V93" s="1013"/>
      <c r="W93" s="1013"/>
      <c r="X93" s="1013"/>
      <c r="Y93" s="1013"/>
      <c r="Z93" s="1013"/>
      <c r="AA93" s="1013"/>
      <c r="AB93" s="1013"/>
      <c r="AC93" s="1013"/>
      <c r="AD93" s="1013"/>
      <c r="AE93" s="1013"/>
      <c r="AF93" s="1013"/>
      <c r="AG93" s="1013"/>
      <c r="AH93" s="1013"/>
      <c r="AI93" s="1013"/>
      <c r="AJ93" s="1013"/>
      <c r="AK93" s="1013"/>
      <c r="AL93" s="1013"/>
      <c r="AM93" s="1013"/>
      <c r="AN93" s="1013"/>
      <c r="AO93" s="1013"/>
    </row>
    <row r="94" spans="1:41" ht="13.5" customHeight="1">
      <c r="A94" s="1009"/>
      <c r="B94" s="1009"/>
      <c r="C94" s="1009"/>
      <c r="D94" s="1010"/>
      <c r="E94" s="1011"/>
      <c r="F94" s="1011"/>
      <c r="G94" s="1012"/>
      <c r="H94" s="1012"/>
      <c r="I94" s="1013"/>
      <c r="J94" s="1013"/>
      <c r="K94" s="1013"/>
      <c r="L94" s="1013"/>
      <c r="M94" s="1013"/>
      <c r="N94" s="1013"/>
      <c r="O94" s="1013"/>
      <c r="P94" s="1013"/>
      <c r="Q94" s="1013"/>
      <c r="R94" s="1013"/>
      <c r="S94" s="1013"/>
      <c r="T94" s="1013"/>
      <c r="U94" s="1013"/>
      <c r="V94" s="1013"/>
      <c r="W94" s="1013"/>
      <c r="X94" s="1013"/>
      <c r="Y94" s="1013"/>
      <c r="Z94" s="1013"/>
      <c r="AA94" s="1013"/>
      <c r="AB94" s="1013"/>
      <c r="AC94" s="1013"/>
      <c r="AD94" s="1013"/>
      <c r="AE94" s="1013"/>
      <c r="AF94" s="1013"/>
      <c r="AG94" s="1013"/>
      <c r="AH94" s="1013"/>
      <c r="AI94" s="1013"/>
      <c r="AJ94" s="1013"/>
      <c r="AK94" s="1013"/>
      <c r="AL94" s="1013"/>
      <c r="AM94" s="1013"/>
      <c r="AN94" s="1013"/>
      <c r="AO94" s="1013"/>
    </row>
    <row r="95" spans="1:41" ht="13.5" customHeight="1">
      <c r="A95" s="1009"/>
      <c r="B95" s="1009"/>
      <c r="C95" s="1009"/>
      <c r="D95" s="1010"/>
      <c r="E95" s="1011"/>
      <c r="F95" s="1011"/>
      <c r="G95" s="1012"/>
      <c r="H95" s="1012"/>
      <c r="I95" s="1013"/>
      <c r="J95" s="1013"/>
      <c r="K95" s="1013"/>
      <c r="L95" s="1013"/>
      <c r="M95" s="1013"/>
      <c r="N95" s="1013"/>
      <c r="O95" s="1013"/>
      <c r="P95" s="1013"/>
      <c r="Q95" s="1013"/>
      <c r="R95" s="1013"/>
      <c r="S95" s="1013"/>
      <c r="T95" s="1013"/>
      <c r="U95" s="1013"/>
      <c r="V95" s="1013"/>
      <c r="W95" s="1013"/>
      <c r="X95" s="1013"/>
      <c r="Y95" s="1013"/>
      <c r="Z95" s="1013"/>
      <c r="AA95" s="1013"/>
      <c r="AB95" s="1013"/>
      <c r="AC95" s="1013"/>
      <c r="AD95" s="1013"/>
      <c r="AE95" s="1013"/>
      <c r="AF95" s="1013"/>
      <c r="AG95" s="1013"/>
      <c r="AH95" s="1013"/>
      <c r="AI95" s="1013"/>
      <c r="AJ95" s="1013"/>
      <c r="AK95" s="1013"/>
      <c r="AL95" s="1013"/>
      <c r="AM95" s="1013"/>
      <c r="AN95" s="1013"/>
      <c r="AO95" s="1013"/>
    </row>
    <row r="96" spans="1:41" ht="13.5" customHeight="1">
      <c r="A96" s="1009"/>
      <c r="B96" s="1009"/>
      <c r="C96" s="1009"/>
      <c r="D96" s="1010"/>
      <c r="E96" s="1011"/>
      <c r="F96" s="1011"/>
      <c r="G96" s="1012"/>
      <c r="H96" s="1012"/>
      <c r="I96" s="1013"/>
      <c r="J96" s="1013"/>
      <c r="K96" s="1013"/>
      <c r="L96" s="1013"/>
      <c r="M96" s="1013"/>
      <c r="N96" s="1013"/>
      <c r="O96" s="1013"/>
      <c r="P96" s="1013"/>
      <c r="Q96" s="1013"/>
      <c r="R96" s="1013"/>
      <c r="S96" s="1013"/>
      <c r="T96" s="1013"/>
      <c r="U96" s="1013"/>
      <c r="V96" s="1013"/>
      <c r="W96" s="1013"/>
      <c r="X96" s="1013"/>
      <c r="Y96" s="1013"/>
      <c r="Z96" s="1013"/>
      <c r="AA96" s="1013"/>
      <c r="AB96" s="1013"/>
      <c r="AC96" s="1013"/>
      <c r="AD96" s="1013"/>
      <c r="AE96" s="1013"/>
      <c r="AF96" s="1013"/>
      <c r="AG96" s="1013"/>
      <c r="AH96" s="1013"/>
      <c r="AI96" s="1013"/>
      <c r="AJ96" s="1013"/>
      <c r="AK96" s="1013"/>
      <c r="AL96" s="1013"/>
      <c r="AM96" s="1013"/>
      <c r="AN96" s="1013"/>
      <c r="AO96" s="1013"/>
    </row>
    <row r="97" spans="1:41" ht="13.5" customHeight="1">
      <c r="A97" s="1009"/>
      <c r="B97" s="1009"/>
      <c r="C97" s="1009"/>
      <c r="D97" s="1010"/>
      <c r="E97" s="1011"/>
      <c r="F97" s="1011"/>
      <c r="G97" s="1012"/>
      <c r="H97" s="1012"/>
      <c r="I97" s="1013"/>
      <c r="J97" s="1013"/>
      <c r="K97" s="1013"/>
      <c r="L97" s="1013"/>
      <c r="M97" s="1013"/>
      <c r="N97" s="1013"/>
      <c r="O97" s="1013"/>
      <c r="P97" s="1013"/>
      <c r="Q97" s="1013"/>
      <c r="R97" s="1013"/>
      <c r="S97" s="1013"/>
      <c r="T97" s="1013"/>
      <c r="U97" s="1013"/>
      <c r="V97" s="1013"/>
      <c r="W97" s="1013"/>
      <c r="X97" s="1013"/>
      <c r="Y97" s="1013"/>
      <c r="Z97" s="1013"/>
      <c r="AA97" s="1013"/>
      <c r="AB97" s="1013"/>
      <c r="AC97" s="1013"/>
      <c r="AD97" s="1013"/>
      <c r="AE97" s="1013"/>
      <c r="AF97" s="1013"/>
      <c r="AG97" s="1013"/>
      <c r="AH97" s="1013"/>
      <c r="AI97" s="1013"/>
      <c r="AJ97" s="1013"/>
      <c r="AK97" s="1013"/>
      <c r="AL97" s="1013"/>
      <c r="AM97" s="1013"/>
      <c r="AN97" s="1013"/>
      <c r="AO97" s="1013"/>
    </row>
    <row r="98" spans="1:41" ht="13.5" customHeight="1">
      <c r="A98" s="1009"/>
      <c r="B98" s="1009"/>
      <c r="C98" s="1009"/>
      <c r="D98" s="1010"/>
      <c r="E98" s="1011"/>
      <c r="F98" s="1011"/>
      <c r="G98" s="1012"/>
      <c r="H98" s="1012"/>
      <c r="I98" s="1013"/>
      <c r="J98" s="1013"/>
      <c r="K98" s="1013"/>
      <c r="L98" s="1013"/>
      <c r="M98" s="1013"/>
      <c r="N98" s="1013"/>
      <c r="O98" s="1013"/>
      <c r="P98" s="1013"/>
      <c r="Q98" s="1013"/>
      <c r="R98" s="1013"/>
      <c r="S98" s="1013"/>
      <c r="T98" s="1013"/>
      <c r="U98" s="1013"/>
      <c r="V98" s="1013"/>
      <c r="W98" s="1013"/>
      <c r="X98" s="1013"/>
      <c r="Y98" s="1013"/>
      <c r="Z98" s="1013"/>
      <c r="AA98" s="1013"/>
      <c r="AB98" s="1013"/>
      <c r="AC98" s="1013"/>
      <c r="AD98" s="1013"/>
      <c r="AE98" s="1013"/>
      <c r="AF98" s="1013"/>
      <c r="AG98" s="1013"/>
      <c r="AH98" s="1013"/>
      <c r="AI98" s="1013"/>
      <c r="AJ98" s="1013"/>
      <c r="AK98" s="1013"/>
      <c r="AL98" s="1013"/>
      <c r="AM98" s="1013"/>
      <c r="AN98" s="1013"/>
      <c r="AO98" s="1013"/>
    </row>
    <row r="99" spans="1:41" ht="13.5" customHeight="1">
      <c r="A99" s="1009"/>
      <c r="B99" s="1009"/>
      <c r="C99" s="1009"/>
      <c r="D99" s="1010"/>
      <c r="E99" s="1011"/>
      <c r="F99" s="1011"/>
      <c r="G99" s="1012"/>
      <c r="H99" s="1012"/>
      <c r="I99" s="1013"/>
      <c r="J99" s="1013"/>
      <c r="K99" s="1013"/>
      <c r="L99" s="1013"/>
      <c r="M99" s="1013"/>
      <c r="N99" s="1013"/>
      <c r="O99" s="1013"/>
      <c r="P99" s="1013"/>
      <c r="Q99" s="1013"/>
      <c r="R99" s="1013"/>
      <c r="S99" s="1013"/>
      <c r="T99" s="1013"/>
      <c r="U99" s="1013"/>
      <c r="V99" s="1013"/>
      <c r="W99" s="1013"/>
      <c r="X99" s="1013"/>
      <c r="Y99" s="1013"/>
      <c r="Z99" s="1013"/>
      <c r="AA99" s="1013"/>
      <c r="AB99" s="1013"/>
      <c r="AC99" s="1013"/>
      <c r="AD99" s="1013"/>
      <c r="AE99" s="1013"/>
      <c r="AF99" s="1013"/>
      <c r="AG99" s="1013"/>
      <c r="AH99" s="1013"/>
      <c r="AI99" s="1013"/>
      <c r="AJ99" s="1013"/>
      <c r="AK99" s="1013"/>
      <c r="AL99" s="1013"/>
      <c r="AM99" s="1013"/>
      <c r="AN99" s="1013"/>
      <c r="AO99" s="1013"/>
    </row>
    <row r="100" spans="1:41" ht="13.5" customHeight="1">
      <c r="A100" s="1009"/>
      <c r="B100" s="1009"/>
      <c r="C100" s="1009"/>
      <c r="D100" s="1010"/>
      <c r="E100" s="1011"/>
      <c r="F100" s="1011"/>
      <c r="G100" s="1012"/>
      <c r="H100" s="1012"/>
      <c r="I100" s="1013"/>
      <c r="J100" s="1013"/>
      <c r="K100" s="1013"/>
      <c r="L100" s="1013"/>
      <c r="M100" s="1013"/>
      <c r="N100" s="1013"/>
      <c r="O100" s="1013"/>
      <c r="P100" s="1013"/>
      <c r="Q100" s="1013"/>
      <c r="R100" s="1013"/>
      <c r="S100" s="1013"/>
      <c r="T100" s="1013"/>
      <c r="U100" s="1013"/>
      <c r="V100" s="1013"/>
      <c r="W100" s="1013"/>
      <c r="X100" s="1013"/>
      <c r="Y100" s="1013"/>
      <c r="Z100" s="1013"/>
      <c r="AA100" s="1013"/>
      <c r="AB100" s="1013"/>
      <c r="AC100" s="1013"/>
      <c r="AD100" s="1013"/>
      <c r="AE100" s="1013"/>
      <c r="AF100" s="1013"/>
      <c r="AG100" s="1013"/>
      <c r="AH100" s="1013"/>
      <c r="AI100" s="1013"/>
      <c r="AJ100" s="1013"/>
      <c r="AK100" s="1013"/>
      <c r="AL100" s="1013"/>
      <c r="AM100" s="1013"/>
      <c r="AN100" s="1013"/>
      <c r="AO100" s="1013"/>
    </row>
    <row r="101" spans="1:41" ht="13.5" customHeight="1">
      <c r="A101" s="1009"/>
      <c r="B101" s="1009"/>
      <c r="C101" s="1009"/>
      <c r="D101" s="1010"/>
      <c r="E101" s="1011"/>
      <c r="F101" s="1011"/>
      <c r="G101" s="1012"/>
      <c r="H101" s="1012"/>
      <c r="I101" s="1013"/>
      <c r="J101" s="1013"/>
      <c r="K101" s="1013"/>
      <c r="L101" s="1013"/>
      <c r="M101" s="1013"/>
      <c r="N101" s="1013"/>
      <c r="O101" s="1013"/>
      <c r="P101" s="1013"/>
      <c r="Q101" s="1013"/>
      <c r="R101" s="1013"/>
      <c r="S101" s="1013"/>
      <c r="T101" s="1013"/>
      <c r="U101" s="1013"/>
      <c r="V101" s="1013"/>
      <c r="W101" s="1013"/>
      <c r="X101" s="1013"/>
      <c r="Y101" s="1013"/>
      <c r="Z101" s="1013"/>
      <c r="AA101" s="1013"/>
      <c r="AB101" s="1013"/>
      <c r="AC101" s="1013"/>
      <c r="AD101" s="1013"/>
      <c r="AE101" s="1013"/>
      <c r="AF101" s="1013"/>
      <c r="AG101" s="1013"/>
      <c r="AH101" s="1013"/>
      <c r="AI101" s="1013"/>
      <c r="AJ101" s="1013"/>
      <c r="AK101" s="1013"/>
      <c r="AL101" s="1013"/>
      <c r="AM101" s="1013"/>
      <c r="AN101" s="1013"/>
      <c r="AO101" s="1013"/>
    </row>
    <row r="102" spans="1:41" ht="13.5" customHeight="1">
      <c r="A102" s="1009"/>
      <c r="B102" s="1009"/>
      <c r="C102" s="1009"/>
      <c r="D102" s="1010"/>
      <c r="E102" s="1011"/>
      <c r="F102" s="1011"/>
      <c r="G102" s="1012"/>
      <c r="H102" s="1012"/>
      <c r="I102" s="1013"/>
      <c r="J102" s="1013"/>
      <c r="K102" s="1013"/>
      <c r="L102" s="1013"/>
      <c r="M102" s="1013"/>
      <c r="N102" s="1013"/>
      <c r="O102" s="1013"/>
      <c r="P102" s="1013"/>
      <c r="Q102" s="1013"/>
      <c r="R102" s="1013"/>
      <c r="S102" s="1013"/>
      <c r="T102" s="1013"/>
      <c r="U102" s="1013"/>
      <c r="V102" s="1013"/>
      <c r="W102" s="1013"/>
      <c r="X102" s="1013"/>
      <c r="Y102" s="1013"/>
      <c r="Z102" s="1013"/>
      <c r="AA102" s="1013"/>
      <c r="AB102" s="1013"/>
      <c r="AC102" s="1013"/>
      <c r="AD102" s="1013"/>
      <c r="AE102" s="1013"/>
      <c r="AF102" s="1013"/>
      <c r="AG102" s="1013"/>
      <c r="AH102" s="1013"/>
      <c r="AI102" s="1013"/>
      <c r="AJ102" s="1013"/>
      <c r="AK102" s="1013"/>
      <c r="AL102" s="1013"/>
      <c r="AM102" s="1013"/>
      <c r="AN102" s="1013"/>
      <c r="AO102" s="1013"/>
    </row>
    <row r="103" spans="1:41" ht="13.5" customHeight="1">
      <c r="A103" s="1009"/>
      <c r="B103" s="1009"/>
      <c r="C103" s="1009"/>
      <c r="D103" s="1010"/>
      <c r="E103" s="1011"/>
      <c r="F103" s="1011"/>
      <c r="G103" s="1012"/>
      <c r="H103" s="1012"/>
      <c r="I103" s="1013"/>
      <c r="J103" s="1013"/>
      <c r="K103" s="1013"/>
      <c r="L103" s="1013"/>
      <c r="M103" s="1013"/>
      <c r="N103" s="1013"/>
      <c r="O103" s="1013"/>
      <c r="P103" s="1013"/>
      <c r="Q103" s="1013"/>
      <c r="R103" s="1013"/>
      <c r="S103" s="1013"/>
      <c r="T103" s="1013"/>
      <c r="U103" s="1013"/>
      <c r="V103" s="1013"/>
      <c r="W103" s="1013"/>
      <c r="X103" s="1013"/>
      <c r="Y103" s="1013"/>
      <c r="Z103" s="1013"/>
      <c r="AA103" s="1013"/>
      <c r="AB103" s="1013"/>
      <c r="AC103" s="1013"/>
      <c r="AD103" s="1013"/>
      <c r="AE103" s="1013"/>
      <c r="AF103" s="1013"/>
      <c r="AG103" s="1013"/>
      <c r="AH103" s="1013"/>
      <c r="AI103" s="1013"/>
      <c r="AJ103" s="1013"/>
      <c r="AK103" s="1013"/>
      <c r="AL103" s="1013"/>
      <c r="AM103" s="1013"/>
      <c r="AN103" s="1013"/>
      <c r="AO103" s="1013"/>
    </row>
    <row r="104" spans="1:41" ht="13.5" customHeight="1">
      <c r="A104" s="1009"/>
      <c r="B104" s="1009"/>
      <c r="C104" s="1009"/>
      <c r="D104" s="1010"/>
      <c r="E104" s="1011"/>
      <c r="F104" s="1011"/>
      <c r="G104" s="1012"/>
      <c r="H104" s="1012"/>
      <c r="I104" s="1013"/>
      <c r="J104" s="1013"/>
      <c r="K104" s="1013"/>
      <c r="L104" s="1013"/>
      <c r="M104" s="1013"/>
      <c r="N104" s="1013"/>
      <c r="O104" s="1013"/>
      <c r="P104" s="1013"/>
      <c r="Q104" s="1013"/>
      <c r="R104" s="1013"/>
      <c r="S104" s="1013"/>
      <c r="T104" s="1013"/>
      <c r="U104" s="1013"/>
      <c r="V104" s="1013"/>
      <c r="W104" s="1013"/>
      <c r="X104" s="1013"/>
      <c r="Y104" s="1013"/>
      <c r="Z104" s="1013"/>
      <c r="AA104" s="1013"/>
      <c r="AB104" s="1013"/>
      <c r="AC104" s="1013"/>
      <c r="AD104" s="1013"/>
      <c r="AE104" s="1013"/>
      <c r="AF104" s="1013"/>
      <c r="AG104" s="1013"/>
      <c r="AH104" s="1013"/>
      <c r="AI104" s="1013"/>
      <c r="AJ104" s="1013"/>
      <c r="AK104" s="1013"/>
      <c r="AL104" s="1013"/>
      <c r="AM104" s="1013"/>
      <c r="AN104" s="1013"/>
      <c r="AO104" s="1013"/>
    </row>
    <row r="105" spans="1:41" ht="13.5" customHeight="1">
      <c r="A105" s="1009"/>
      <c r="B105" s="1009"/>
      <c r="C105" s="1009"/>
      <c r="D105" s="1010"/>
      <c r="E105" s="1011"/>
      <c r="F105" s="1011"/>
      <c r="G105" s="1012"/>
      <c r="H105" s="1012"/>
      <c r="I105" s="1013"/>
      <c r="J105" s="1013"/>
      <c r="K105" s="1013"/>
      <c r="L105" s="1013"/>
      <c r="M105" s="1013"/>
      <c r="N105" s="1013"/>
      <c r="O105" s="1013"/>
      <c r="P105" s="1013"/>
      <c r="Q105" s="1013"/>
      <c r="R105" s="1013"/>
      <c r="S105" s="1013"/>
      <c r="T105" s="1013"/>
      <c r="U105" s="1013"/>
      <c r="V105" s="1013"/>
      <c r="W105" s="1013"/>
      <c r="X105" s="1013"/>
      <c r="Y105" s="1013"/>
      <c r="Z105" s="1013"/>
      <c r="AA105" s="1013"/>
      <c r="AB105" s="1013"/>
      <c r="AC105" s="1013"/>
      <c r="AD105" s="1013"/>
      <c r="AE105" s="1013"/>
      <c r="AF105" s="1013"/>
      <c r="AG105" s="1013"/>
      <c r="AH105" s="1013"/>
      <c r="AI105" s="1013"/>
      <c r="AJ105" s="1013"/>
      <c r="AK105" s="1013"/>
      <c r="AL105" s="1013"/>
      <c r="AM105" s="1013"/>
      <c r="AN105" s="1013"/>
      <c r="AO105" s="1013"/>
    </row>
    <row r="106" spans="1:41" ht="13.5" customHeight="1">
      <c r="A106" s="1009"/>
      <c r="B106" s="1009"/>
      <c r="C106" s="1009"/>
      <c r="D106" s="1010"/>
      <c r="E106" s="1011"/>
      <c r="F106" s="1011"/>
      <c r="G106" s="1012"/>
      <c r="H106" s="1012"/>
      <c r="I106" s="1013"/>
      <c r="J106" s="1013"/>
      <c r="K106" s="1013"/>
      <c r="L106" s="1013"/>
      <c r="M106" s="1013"/>
      <c r="N106" s="1013"/>
      <c r="O106" s="1013"/>
      <c r="P106" s="1013"/>
      <c r="Q106" s="1013"/>
      <c r="R106" s="1013"/>
      <c r="S106" s="1013"/>
      <c r="T106" s="1013"/>
      <c r="U106" s="1013"/>
      <c r="V106" s="1013"/>
      <c r="W106" s="1013"/>
      <c r="X106" s="1013"/>
      <c r="Y106" s="1013"/>
      <c r="Z106" s="1013"/>
      <c r="AA106" s="1013"/>
      <c r="AB106" s="1013"/>
      <c r="AC106" s="1013"/>
      <c r="AD106" s="1013"/>
      <c r="AE106" s="1013"/>
      <c r="AF106" s="1013"/>
      <c r="AG106" s="1013"/>
      <c r="AH106" s="1013"/>
      <c r="AI106" s="1013"/>
      <c r="AJ106" s="1013"/>
      <c r="AK106" s="1013"/>
      <c r="AL106" s="1013"/>
      <c r="AM106" s="1013"/>
      <c r="AN106" s="1013"/>
      <c r="AO106" s="1013"/>
    </row>
    <row r="107" spans="1:41" ht="13.5" customHeight="1">
      <c r="A107" s="1009"/>
      <c r="B107" s="1009"/>
      <c r="C107" s="1009"/>
      <c r="D107" s="1010"/>
      <c r="E107" s="1011"/>
      <c r="F107" s="1011"/>
      <c r="G107" s="1012"/>
      <c r="H107" s="1012"/>
      <c r="I107" s="1013"/>
      <c r="J107" s="1013"/>
      <c r="K107" s="1013"/>
      <c r="L107" s="1013"/>
      <c r="M107" s="1013"/>
      <c r="N107" s="1013"/>
      <c r="O107" s="1013"/>
      <c r="P107" s="1013"/>
      <c r="Q107" s="1013"/>
      <c r="R107" s="1013"/>
      <c r="S107" s="1013"/>
      <c r="T107" s="1013"/>
      <c r="U107" s="1013"/>
      <c r="V107" s="1013"/>
      <c r="W107" s="1013"/>
      <c r="X107" s="1013"/>
      <c r="Y107" s="1013"/>
      <c r="Z107" s="1013"/>
      <c r="AA107" s="1013"/>
      <c r="AB107" s="1013"/>
      <c r="AC107" s="1013"/>
      <c r="AD107" s="1013"/>
      <c r="AE107" s="1013"/>
      <c r="AF107" s="1013"/>
      <c r="AG107" s="1013"/>
      <c r="AH107" s="1013"/>
      <c r="AI107" s="1013"/>
      <c r="AJ107" s="1013"/>
      <c r="AK107" s="1013"/>
      <c r="AL107" s="1013"/>
      <c r="AM107" s="1013"/>
      <c r="AN107" s="1013"/>
      <c r="AO107" s="1013"/>
    </row>
    <row r="108" spans="1:41" ht="13.5" customHeight="1">
      <c r="A108" s="1009"/>
      <c r="B108" s="1009"/>
      <c r="C108" s="1009"/>
      <c r="D108" s="1010"/>
      <c r="E108" s="1011"/>
      <c r="F108" s="1011"/>
      <c r="G108" s="1012"/>
      <c r="H108" s="1012"/>
      <c r="I108" s="1013"/>
      <c r="J108" s="1013"/>
      <c r="K108" s="1013"/>
      <c r="L108" s="1013"/>
      <c r="M108" s="1013"/>
      <c r="N108" s="1013"/>
      <c r="O108" s="1013"/>
      <c r="P108" s="1013"/>
      <c r="Q108" s="1013"/>
      <c r="R108" s="1013"/>
      <c r="S108" s="1013"/>
      <c r="T108" s="1013"/>
      <c r="U108" s="1013"/>
      <c r="V108" s="1013"/>
      <c r="W108" s="1013"/>
      <c r="X108" s="1013"/>
      <c r="Y108" s="1013"/>
      <c r="Z108" s="1013"/>
      <c r="AA108" s="1013"/>
      <c r="AB108" s="1013"/>
      <c r="AC108" s="1013"/>
      <c r="AD108" s="1013"/>
      <c r="AE108" s="1013"/>
      <c r="AF108" s="1013"/>
      <c r="AG108" s="1013"/>
      <c r="AH108" s="1013"/>
      <c r="AI108" s="1013"/>
      <c r="AJ108" s="1013"/>
      <c r="AK108" s="1013"/>
      <c r="AL108" s="1013"/>
      <c r="AM108" s="1013"/>
      <c r="AN108" s="1013"/>
      <c r="AO108" s="1013"/>
    </row>
    <row r="109" spans="1:41" ht="13.5" customHeight="1">
      <c r="A109" s="1009"/>
      <c r="B109" s="1009"/>
      <c r="C109" s="1009"/>
      <c r="D109" s="1010"/>
      <c r="E109" s="1011"/>
      <c r="F109" s="1011"/>
      <c r="G109" s="1012"/>
      <c r="H109" s="1012"/>
      <c r="I109" s="1013"/>
      <c r="J109" s="1013"/>
      <c r="K109" s="1013"/>
      <c r="L109" s="1013"/>
      <c r="M109" s="1013"/>
      <c r="N109" s="1013"/>
      <c r="O109" s="1013"/>
      <c r="P109" s="1013"/>
      <c r="Q109" s="1013"/>
      <c r="R109" s="1013"/>
      <c r="S109" s="1013"/>
      <c r="T109" s="1013"/>
      <c r="U109" s="1013"/>
      <c r="V109" s="1013"/>
      <c r="W109" s="1013"/>
      <c r="X109" s="1013"/>
      <c r="Y109" s="1013"/>
      <c r="Z109" s="1013"/>
      <c r="AA109" s="1013"/>
      <c r="AB109" s="1013"/>
      <c r="AC109" s="1013"/>
      <c r="AD109" s="1013"/>
      <c r="AE109" s="1013"/>
      <c r="AF109" s="1013"/>
      <c r="AG109" s="1013"/>
      <c r="AH109" s="1013"/>
      <c r="AI109" s="1013"/>
      <c r="AJ109" s="1013"/>
      <c r="AK109" s="1013"/>
      <c r="AL109" s="1013"/>
      <c r="AM109" s="1013"/>
      <c r="AN109" s="1013"/>
      <c r="AO109" s="1013"/>
    </row>
    <row r="110" spans="1:41" ht="13.5" customHeight="1">
      <c r="A110" s="1009"/>
      <c r="B110" s="1009"/>
      <c r="C110" s="1009"/>
      <c r="D110" s="1010"/>
      <c r="E110" s="1011"/>
      <c r="F110" s="1011"/>
      <c r="G110" s="1012"/>
      <c r="H110" s="1012"/>
      <c r="I110" s="1013"/>
      <c r="J110" s="1013"/>
      <c r="K110" s="1013"/>
      <c r="L110" s="1013"/>
      <c r="M110" s="1013"/>
      <c r="N110" s="1013"/>
      <c r="O110" s="1013"/>
      <c r="P110" s="1013"/>
      <c r="Q110" s="1013"/>
      <c r="R110" s="1013"/>
      <c r="S110" s="1013"/>
      <c r="T110" s="1013"/>
      <c r="U110" s="1013"/>
      <c r="V110" s="1013"/>
      <c r="W110" s="1013"/>
      <c r="X110" s="1013"/>
      <c r="Y110" s="1013"/>
      <c r="Z110" s="1013"/>
      <c r="AA110" s="1013"/>
      <c r="AB110" s="1013"/>
      <c r="AC110" s="1013"/>
      <c r="AD110" s="1013"/>
      <c r="AE110" s="1013"/>
      <c r="AF110" s="1013"/>
      <c r="AG110" s="1013"/>
      <c r="AH110" s="1013"/>
      <c r="AI110" s="1013"/>
      <c r="AJ110" s="1013"/>
      <c r="AK110" s="1013"/>
      <c r="AL110" s="1013"/>
      <c r="AM110" s="1013"/>
      <c r="AN110" s="1013"/>
      <c r="AO110" s="1013"/>
    </row>
    <row r="111" spans="1:41" ht="13.5" customHeight="1">
      <c r="A111" s="1009"/>
      <c r="B111" s="1009"/>
      <c r="C111" s="1009"/>
      <c r="D111" s="1010"/>
      <c r="E111" s="1011"/>
      <c r="F111" s="1011"/>
      <c r="G111" s="1012"/>
      <c r="H111" s="1012"/>
      <c r="I111" s="1013"/>
      <c r="J111" s="1013"/>
      <c r="K111" s="1013"/>
      <c r="L111" s="1013"/>
      <c r="M111" s="1013"/>
      <c r="N111" s="1013"/>
      <c r="O111" s="1013"/>
      <c r="P111" s="1013"/>
      <c r="Q111" s="1013"/>
      <c r="R111" s="1013"/>
      <c r="S111" s="1013"/>
      <c r="T111" s="1013"/>
      <c r="U111" s="1013"/>
      <c r="V111" s="1013"/>
      <c r="W111" s="1013"/>
      <c r="X111" s="1013"/>
      <c r="Y111" s="1013"/>
      <c r="Z111" s="1013"/>
      <c r="AA111" s="1013"/>
      <c r="AB111" s="1013"/>
      <c r="AC111" s="1013"/>
      <c r="AD111" s="1013"/>
      <c r="AE111" s="1013"/>
      <c r="AF111" s="1013"/>
      <c r="AG111" s="1013"/>
      <c r="AH111" s="1013"/>
      <c r="AI111" s="1013"/>
      <c r="AJ111" s="1013"/>
      <c r="AK111" s="1013"/>
      <c r="AL111" s="1013"/>
      <c r="AM111" s="1013"/>
      <c r="AN111" s="1013"/>
      <c r="AO111" s="1013"/>
    </row>
    <row r="112" spans="1:41" ht="13.5" customHeight="1">
      <c r="A112" s="1009"/>
      <c r="B112" s="1009"/>
      <c r="C112" s="1009"/>
      <c r="D112" s="1010"/>
      <c r="E112" s="1011"/>
      <c r="F112" s="1011"/>
      <c r="G112" s="1012"/>
      <c r="H112" s="1012"/>
      <c r="I112" s="1013"/>
      <c r="J112" s="1013"/>
      <c r="K112" s="1013"/>
      <c r="L112" s="1013"/>
      <c r="M112" s="1013"/>
      <c r="N112" s="1013"/>
      <c r="O112" s="1013"/>
      <c r="P112" s="1013"/>
      <c r="Q112" s="1013"/>
      <c r="R112" s="1013"/>
      <c r="S112" s="1013"/>
      <c r="T112" s="1013"/>
      <c r="U112" s="1013"/>
      <c r="V112" s="1013"/>
      <c r="W112" s="1013"/>
      <c r="X112" s="1013"/>
      <c r="Y112" s="1013"/>
      <c r="Z112" s="1013"/>
      <c r="AA112" s="1013"/>
      <c r="AB112" s="1013"/>
      <c r="AC112" s="1013"/>
      <c r="AD112" s="1013"/>
      <c r="AE112" s="1013"/>
      <c r="AF112" s="1013"/>
      <c r="AG112" s="1013"/>
      <c r="AH112" s="1013"/>
      <c r="AI112" s="1013"/>
      <c r="AJ112" s="1013"/>
      <c r="AK112" s="1013"/>
      <c r="AL112" s="1013"/>
      <c r="AM112" s="1013"/>
      <c r="AN112" s="1013"/>
      <c r="AO112" s="1013"/>
    </row>
    <row r="113" spans="1:41" ht="13.5" customHeight="1">
      <c r="A113" s="1009"/>
      <c r="B113" s="1009"/>
      <c r="C113" s="1009"/>
      <c r="D113" s="1010"/>
      <c r="E113" s="1011"/>
      <c r="F113" s="1011"/>
      <c r="G113" s="1012"/>
      <c r="H113" s="1012"/>
      <c r="I113" s="1013"/>
      <c r="J113" s="1013"/>
      <c r="K113" s="1013"/>
      <c r="L113" s="1013"/>
      <c r="M113" s="1013"/>
      <c r="N113" s="1013"/>
      <c r="O113" s="1013"/>
      <c r="P113" s="1013"/>
      <c r="Q113" s="1013"/>
      <c r="R113" s="1013"/>
      <c r="S113" s="1013"/>
      <c r="T113" s="1013"/>
      <c r="U113" s="1013"/>
      <c r="V113" s="1013"/>
      <c r="W113" s="1013"/>
      <c r="X113" s="1013"/>
      <c r="Y113" s="1013"/>
      <c r="Z113" s="1013"/>
      <c r="AA113" s="1013"/>
      <c r="AB113" s="1013"/>
      <c r="AC113" s="1013"/>
      <c r="AD113" s="1013"/>
      <c r="AE113" s="1013"/>
      <c r="AF113" s="1013"/>
      <c r="AG113" s="1013"/>
      <c r="AH113" s="1013"/>
      <c r="AI113" s="1013"/>
      <c r="AJ113" s="1013"/>
      <c r="AK113" s="1013"/>
      <c r="AL113" s="1013"/>
      <c r="AM113" s="1013"/>
      <c r="AN113" s="1013"/>
      <c r="AO113" s="1013"/>
    </row>
    <row r="114" spans="1:41" ht="13.5" customHeight="1">
      <c r="A114" s="1009"/>
      <c r="B114" s="1009"/>
      <c r="C114" s="1009"/>
      <c r="D114" s="1010"/>
      <c r="E114" s="1011"/>
      <c r="F114" s="1011"/>
      <c r="G114" s="1012"/>
      <c r="H114" s="1012"/>
      <c r="I114" s="1013"/>
      <c r="J114" s="1013"/>
      <c r="K114" s="1013"/>
      <c r="L114" s="1013"/>
      <c r="M114" s="1013"/>
      <c r="N114" s="1013"/>
      <c r="O114" s="1013"/>
      <c r="P114" s="1013"/>
      <c r="Q114" s="1013"/>
      <c r="R114" s="1013"/>
      <c r="S114" s="1013"/>
      <c r="T114" s="1013"/>
      <c r="U114" s="1013"/>
      <c r="V114" s="1013"/>
      <c r="W114" s="1013"/>
      <c r="X114" s="1013"/>
      <c r="Y114" s="1013"/>
      <c r="Z114" s="1013"/>
      <c r="AA114" s="1013"/>
      <c r="AB114" s="1013"/>
      <c r="AC114" s="1013"/>
      <c r="AD114" s="1013"/>
      <c r="AE114" s="1013"/>
      <c r="AF114" s="1013"/>
      <c r="AG114" s="1013"/>
      <c r="AH114" s="1013"/>
      <c r="AI114" s="1013"/>
      <c r="AJ114" s="1013"/>
      <c r="AK114" s="1013"/>
      <c r="AL114" s="1013"/>
      <c r="AM114" s="1013"/>
      <c r="AN114" s="1013"/>
      <c r="AO114" s="1013"/>
    </row>
    <row r="115" spans="1:41" ht="13.5" customHeight="1">
      <c r="A115" s="1009"/>
      <c r="B115" s="1009"/>
      <c r="C115" s="1009"/>
      <c r="D115" s="1010"/>
      <c r="E115" s="1011"/>
      <c r="F115" s="1011"/>
      <c r="G115" s="1012"/>
      <c r="H115" s="1012"/>
      <c r="I115" s="1013"/>
      <c r="J115" s="1013"/>
      <c r="K115" s="1013"/>
      <c r="L115" s="1013"/>
      <c r="M115" s="1013"/>
      <c r="N115" s="1013"/>
      <c r="O115" s="1013"/>
      <c r="P115" s="1013"/>
      <c r="Q115" s="1013"/>
      <c r="R115" s="1013"/>
      <c r="S115" s="1013"/>
      <c r="T115" s="1013"/>
      <c r="U115" s="1013"/>
      <c r="V115" s="1013"/>
      <c r="W115" s="1013"/>
      <c r="X115" s="1013"/>
      <c r="Y115" s="1013"/>
      <c r="Z115" s="1013"/>
      <c r="AA115" s="1013"/>
      <c r="AB115" s="1013"/>
      <c r="AC115" s="1013"/>
      <c r="AD115" s="1013"/>
      <c r="AE115" s="1013"/>
      <c r="AF115" s="1013"/>
      <c r="AG115" s="1013"/>
      <c r="AH115" s="1013"/>
      <c r="AI115" s="1013"/>
      <c r="AJ115" s="1013"/>
      <c r="AK115" s="1013"/>
      <c r="AL115" s="1013"/>
      <c r="AM115" s="1013"/>
      <c r="AN115" s="1013"/>
      <c r="AO115" s="1013"/>
    </row>
    <row r="116" spans="1:41" ht="13.5" customHeight="1">
      <c r="A116" s="1009"/>
      <c r="B116" s="1009"/>
      <c r="C116" s="1009"/>
      <c r="D116" s="1010"/>
      <c r="E116" s="1011"/>
      <c r="F116" s="1011"/>
      <c r="G116" s="1012"/>
      <c r="H116" s="1012"/>
      <c r="I116" s="1013"/>
      <c r="J116" s="1013"/>
      <c r="K116" s="1013"/>
      <c r="L116" s="1013"/>
      <c r="M116" s="1013"/>
      <c r="N116" s="1013"/>
      <c r="O116" s="1013"/>
      <c r="P116" s="1013"/>
      <c r="Q116" s="1013"/>
      <c r="R116" s="1013"/>
      <c r="S116" s="1013"/>
      <c r="T116" s="1013"/>
      <c r="U116" s="1013"/>
      <c r="V116" s="1013"/>
      <c r="W116" s="1013"/>
      <c r="X116" s="1013"/>
      <c r="Y116" s="1013"/>
      <c r="Z116" s="1013"/>
      <c r="AA116" s="1013"/>
      <c r="AB116" s="1013"/>
      <c r="AC116" s="1013"/>
      <c r="AD116" s="1013"/>
      <c r="AE116" s="1013"/>
      <c r="AF116" s="1013"/>
      <c r="AG116" s="1013"/>
      <c r="AH116" s="1013"/>
      <c r="AI116" s="1013"/>
      <c r="AJ116" s="1013"/>
      <c r="AK116" s="1013"/>
      <c r="AL116" s="1013"/>
      <c r="AM116" s="1013"/>
      <c r="AN116" s="1013"/>
      <c r="AO116" s="1013"/>
    </row>
    <row r="117" spans="1:41" ht="13.5" customHeight="1">
      <c r="A117" s="1009"/>
      <c r="B117" s="1009"/>
      <c r="C117" s="1009"/>
      <c r="D117" s="1010"/>
      <c r="E117" s="1011"/>
      <c r="F117" s="1011"/>
      <c r="G117" s="1012"/>
      <c r="H117" s="1012"/>
      <c r="I117" s="1013"/>
      <c r="J117" s="1013"/>
      <c r="K117" s="1013"/>
      <c r="L117" s="1013"/>
      <c r="M117" s="1013"/>
      <c r="N117" s="1013"/>
      <c r="O117" s="1013"/>
      <c r="P117" s="1013"/>
      <c r="Q117" s="1013"/>
      <c r="R117" s="1013"/>
      <c r="S117" s="1013"/>
      <c r="T117" s="1013"/>
      <c r="U117" s="1013"/>
      <c r="V117" s="1013"/>
      <c r="W117" s="1013"/>
      <c r="X117" s="1013"/>
      <c r="Y117" s="1013"/>
      <c r="Z117" s="1013"/>
      <c r="AA117" s="1013"/>
      <c r="AB117" s="1013"/>
      <c r="AC117" s="1013"/>
      <c r="AD117" s="1013"/>
      <c r="AE117" s="1013"/>
      <c r="AF117" s="1013"/>
      <c r="AG117" s="1013"/>
      <c r="AH117" s="1013"/>
      <c r="AI117" s="1013"/>
      <c r="AJ117" s="1013"/>
      <c r="AK117" s="1013"/>
      <c r="AL117" s="1013"/>
      <c r="AM117" s="1013"/>
      <c r="AN117" s="1013"/>
      <c r="AO117" s="1013"/>
    </row>
    <row r="118" spans="1:41" ht="13.5" customHeight="1">
      <c r="A118" s="1009"/>
      <c r="B118" s="1009"/>
      <c r="C118" s="1009"/>
      <c r="D118" s="1010"/>
      <c r="E118" s="1011"/>
      <c r="F118" s="1011"/>
      <c r="G118" s="1012"/>
      <c r="H118" s="1012"/>
      <c r="I118" s="1013"/>
      <c r="J118" s="1013"/>
      <c r="K118" s="1013"/>
      <c r="L118" s="1013"/>
      <c r="M118" s="1013"/>
      <c r="N118" s="1013"/>
      <c r="O118" s="1013"/>
      <c r="P118" s="1013"/>
      <c r="Q118" s="1013"/>
      <c r="R118" s="1013"/>
      <c r="S118" s="1013"/>
      <c r="T118" s="1013"/>
      <c r="U118" s="1013"/>
      <c r="V118" s="1013"/>
      <c r="W118" s="1013"/>
      <c r="X118" s="1013"/>
      <c r="Y118" s="1013"/>
      <c r="Z118" s="1013"/>
      <c r="AA118" s="1013"/>
      <c r="AB118" s="1013"/>
      <c r="AC118" s="1013"/>
      <c r="AD118" s="1013"/>
      <c r="AE118" s="1013"/>
      <c r="AF118" s="1013"/>
      <c r="AG118" s="1013"/>
      <c r="AH118" s="1013"/>
      <c r="AI118" s="1013"/>
      <c r="AJ118" s="1013"/>
      <c r="AK118" s="1013"/>
      <c r="AL118" s="1013"/>
      <c r="AM118" s="1013"/>
      <c r="AN118" s="1013"/>
      <c r="AO118" s="1013"/>
    </row>
    <row r="119" spans="1:41" ht="13.5" customHeight="1">
      <c r="A119" s="1009"/>
      <c r="B119" s="1009"/>
      <c r="C119" s="1009"/>
      <c r="D119" s="1010"/>
      <c r="E119" s="1011"/>
      <c r="F119" s="1011"/>
      <c r="G119" s="1012"/>
      <c r="H119" s="1012"/>
      <c r="I119" s="1013"/>
      <c r="J119" s="1013"/>
      <c r="K119" s="1013"/>
      <c r="L119" s="1013"/>
      <c r="M119" s="1013"/>
      <c r="N119" s="1013"/>
      <c r="O119" s="1013"/>
      <c r="P119" s="1013"/>
      <c r="Q119" s="1013"/>
      <c r="R119" s="1013"/>
      <c r="S119" s="1013"/>
      <c r="T119" s="1013"/>
      <c r="U119" s="1013"/>
      <c r="V119" s="1013"/>
      <c r="W119" s="1013"/>
      <c r="X119" s="1013"/>
      <c r="Y119" s="1013"/>
      <c r="Z119" s="1013"/>
      <c r="AA119" s="1013"/>
      <c r="AB119" s="1013"/>
      <c r="AC119" s="1013"/>
      <c r="AD119" s="1013"/>
      <c r="AE119" s="1013"/>
      <c r="AF119" s="1013"/>
      <c r="AG119" s="1013"/>
      <c r="AH119" s="1013"/>
      <c r="AI119" s="1013"/>
      <c r="AJ119" s="1013"/>
      <c r="AK119" s="1013"/>
      <c r="AL119" s="1013"/>
      <c r="AM119" s="1013"/>
      <c r="AN119" s="1013"/>
      <c r="AO119" s="1013"/>
    </row>
    <row r="120" spans="1:41" ht="13.5" customHeight="1">
      <c r="A120" s="1009"/>
      <c r="B120" s="1009"/>
      <c r="C120" s="1009"/>
      <c r="D120" s="1010"/>
      <c r="E120" s="1011"/>
      <c r="F120" s="1011"/>
      <c r="G120" s="1012"/>
      <c r="H120" s="1012"/>
      <c r="I120" s="1013"/>
      <c r="J120" s="1013"/>
      <c r="K120" s="1013"/>
      <c r="L120" s="1013"/>
      <c r="M120" s="1013"/>
      <c r="N120" s="1013"/>
      <c r="O120" s="1013"/>
      <c r="P120" s="1013"/>
      <c r="Q120" s="1013"/>
      <c r="R120" s="1013"/>
      <c r="S120" s="1013"/>
      <c r="T120" s="1013"/>
      <c r="U120" s="1013"/>
      <c r="V120" s="1013"/>
      <c r="W120" s="1013"/>
      <c r="X120" s="1013"/>
      <c r="Y120" s="1013"/>
      <c r="Z120" s="1013"/>
      <c r="AA120" s="1013"/>
      <c r="AB120" s="1013"/>
      <c r="AC120" s="1013"/>
      <c r="AD120" s="1013"/>
      <c r="AE120" s="1013"/>
      <c r="AF120" s="1013"/>
      <c r="AG120" s="1013"/>
      <c r="AH120" s="1013"/>
      <c r="AI120" s="1013"/>
      <c r="AJ120" s="1013"/>
      <c r="AK120" s="1013"/>
      <c r="AL120" s="1013"/>
      <c r="AM120" s="1013"/>
      <c r="AN120" s="1013"/>
      <c r="AO120" s="1013"/>
    </row>
    <row r="121" spans="1:41" ht="13.5" customHeight="1">
      <c r="A121" s="1009"/>
      <c r="B121" s="1009"/>
      <c r="C121" s="1009"/>
      <c r="D121" s="1010"/>
      <c r="E121" s="1011"/>
      <c r="F121" s="1011"/>
      <c r="G121" s="1012"/>
      <c r="H121" s="1012"/>
      <c r="I121" s="1013"/>
      <c r="J121" s="1013"/>
      <c r="K121" s="1013"/>
      <c r="L121" s="1013"/>
      <c r="M121" s="1013"/>
      <c r="N121" s="1013"/>
      <c r="O121" s="1013"/>
      <c r="P121" s="1013"/>
      <c r="Q121" s="1013"/>
      <c r="R121" s="1013"/>
      <c r="S121" s="1013"/>
      <c r="T121" s="1013"/>
      <c r="U121" s="1013"/>
      <c r="V121" s="1013"/>
      <c r="W121" s="1013"/>
      <c r="X121" s="1013"/>
      <c r="Y121" s="1013"/>
      <c r="Z121" s="1013"/>
      <c r="AA121" s="1013"/>
      <c r="AB121" s="1013"/>
      <c r="AC121" s="1013"/>
      <c r="AD121" s="1013"/>
      <c r="AE121" s="1013"/>
      <c r="AF121" s="1013"/>
      <c r="AG121" s="1013"/>
      <c r="AH121" s="1013"/>
      <c r="AI121" s="1013"/>
      <c r="AJ121" s="1013"/>
      <c r="AK121" s="1013"/>
      <c r="AL121" s="1013"/>
      <c r="AM121" s="1013"/>
      <c r="AN121" s="1013"/>
      <c r="AO121" s="1013"/>
    </row>
    <row r="122" spans="1:41" ht="13.5" customHeight="1">
      <c r="A122" s="1009"/>
      <c r="B122" s="1009"/>
      <c r="C122" s="1009"/>
      <c r="D122" s="1010"/>
      <c r="E122" s="1011"/>
      <c r="F122" s="1011"/>
      <c r="G122" s="1012"/>
      <c r="H122" s="1012"/>
      <c r="I122" s="1013"/>
      <c r="J122" s="1013"/>
      <c r="K122" s="1013"/>
      <c r="L122" s="1013"/>
      <c r="M122" s="1013"/>
      <c r="N122" s="1013"/>
      <c r="O122" s="1013"/>
      <c r="P122" s="1013"/>
      <c r="Q122" s="1013"/>
      <c r="R122" s="1013"/>
      <c r="S122" s="1013"/>
      <c r="T122" s="1013"/>
      <c r="U122" s="1013"/>
      <c r="V122" s="1013"/>
      <c r="W122" s="1013"/>
      <c r="X122" s="1013"/>
      <c r="Y122" s="1013"/>
      <c r="Z122" s="1013"/>
      <c r="AA122" s="1013"/>
      <c r="AB122" s="1013"/>
      <c r="AC122" s="1013"/>
      <c r="AD122" s="1013"/>
      <c r="AE122" s="1013"/>
      <c r="AF122" s="1013"/>
      <c r="AG122" s="1013"/>
      <c r="AH122" s="1013"/>
      <c r="AI122" s="1013"/>
      <c r="AJ122" s="1013"/>
      <c r="AK122" s="1013"/>
      <c r="AL122" s="1013"/>
      <c r="AM122" s="1013"/>
      <c r="AN122" s="1013"/>
      <c r="AO122" s="1013"/>
    </row>
    <row r="123" spans="1:41" ht="13.5" customHeight="1">
      <c r="A123" s="1009"/>
      <c r="B123" s="1009"/>
      <c r="C123" s="1009"/>
      <c r="D123" s="1010"/>
      <c r="E123" s="1011"/>
      <c r="F123" s="1011"/>
      <c r="G123" s="1012"/>
      <c r="H123" s="1012"/>
      <c r="I123" s="1013"/>
      <c r="J123" s="1013"/>
      <c r="K123" s="1013"/>
      <c r="L123" s="1013"/>
      <c r="M123" s="1013"/>
      <c r="N123" s="1013"/>
      <c r="O123" s="1013"/>
      <c r="P123" s="1013"/>
      <c r="Q123" s="1013"/>
      <c r="R123" s="1013"/>
      <c r="S123" s="1013"/>
      <c r="T123" s="1013"/>
      <c r="U123" s="1013"/>
      <c r="V123" s="1013"/>
      <c r="W123" s="1013"/>
      <c r="X123" s="1013"/>
      <c r="Y123" s="1013"/>
      <c r="Z123" s="1013"/>
      <c r="AA123" s="1013"/>
      <c r="AB123" s="1013"/>
      <c r="AC123" s="1013"/>
      <c r="AD123" s="1013"/>
      <c r="AE123" s="1013"/>
      <c r="AF123" s="1013"/>
      <c r="AG123" s="1013"/>
      <c r="AH123" s="1013"/>
      <c r="AI123" s="1013"/>
      <c r="AJ123" s="1013"/>
      <c r="AK123" s="1013"/>
      <c r="AL123" s="1013"/>
      <c r="AM123" s="1013"/>
      <c r="AN123" s="1013"/>
      <c r="AO123" s="1013"/>
    </row>
    <row r="124" spans="1:41" ht="13.5" customHeight="1">
      <c r="A124" s="1009"/>
      <c r="B124" s="1009"/>
      <c r="C124" s="1009"/>
      <c r="D124" s="1010"/>
      <c r="E124" s="1011"/>
      <c r="F124" s="1011"/>
      <c r="G124" s="1012"/>
      <c r="H124" s="1012"/>
      <c r="I124" s="1013"/>
      <c r="J124" s="1013"/>
      <c r="K124" s="1013"/>
      <c r="L124" s="1013"/>
      <c r="M124" s="1013"/>
      <c r="N124" s="1013"/>
      <c r="O124" s="1013"/>
      <c r="P124" s="1013"/>
      <c r="Q124" s="1013"/>
      <c r="R124" s="1013"/>
      <c r="S124" s="1013"/>
      <c r="T124" s="1013"/>
      <c r="U124" s="1013"/>
      <c r="V124" s="1013"/>
      <c r="W124" s="1013"/>
      <c r="X124" s="1013"/>
      <c r="Y124" s="1013"/>
      <c r="Z124" s="1013"/>
      <c r="AA124" s="1013"/>
      <c r="AB124" s="1013"/>
      <c r="AC124" s="1013"/>
      <c r="AD124" s="1013"/>
      <c r="AE124" s="1013"/>
      <c r="AF124" s="1013"/>
      <c r="AG124" s="1013"/>
      <c r="AH124" s="1013"/>
      <c r="AI124" s="1013"/>
      <c r="AJ124" s="1013"/>
      <c r="AK124" s="1013"/>
      <c r="AL124" s="1013"/>
      <c r="AM124" s="1013"/>
      <c r="AN124" s="1013"/>
      <c r="AO124" s="1013"/>
    </row>
    <row r="125" spans="1:41" ht="13.5" customHeight="1">
      <c r="A125" s="1009"/>
      <c r="B125" s="1009"/>
      <c r="C125" s="1009"/>
      <c r="D125" s="1010"/>
      <c r="E125" s="1011"/>
      <c r="F125" s="1011"/>
      <c r="G125" s="1012"/>
      <c r="H125" s="1012"/>
      <c r="I125" s="1013"/>
      <c r="J125" s="1013"/>
      <c r="K125" s="1013"/>
      <c r="L125" s="1013"/>
      <c r="M125" s="1013"/>
      <c r="N125" s="1013"/>
      <c r="O125" s="1013"/>
      <c r="P125" s="1013"/>
      <c r="Q125" s="1013"/>
      <c r="R125" s="1013"/>
      <c r="S125" s="1013"/>
      <c r="T125" s="1013"/>
      <c r="U125" s="1013"/>
      <c r="V125" s="1013"/>
      <c r="W125" s="1013"/>
      <c r="X125" s="1013"/>
      <c r="Y125" s="1013"/>
      <c r="Z125" s="1013"/>
      <c r="AA125" s="1013"/>
      <c r="AB125" s="1013"/>
      <c r="AC125" s="1013"/>
      <c r="AD125" s="1013"/>
      <c r="AE125" s="1013"/>
      <c r="AF125" s="1013"/>
      <c r="AG125" s="1013"/>
      <c r="AH125" s="1013"/>
      <c r="AI125" s="1013"/>
      <c r="AJ125" s="1013"/>
      <c r="AK125" s="1013"/>
      <c r="AL125" s="1013"/>
      <c r="AM125" s="1013"/>
      <c r="AN125" s="1013"/>
      <c r="AO125" s="1013"/>
    </row>
    <row r="126" spans="1:41" ht="13.5" customHeight="1">
      <c r="A126" s="1009"/>
      <c r="B126" s="1009"/>
      <c r="C126" s="1009"/>
      <c r="D126" s="1010"/>
      <c r="E126" s="1011"/>
      <c r="F126" s="1011"/>
      <c r="G126" s="1012"/>
      <c r="H126" s="1012"/>
      <c r="I126" s="1013"/>
      <c r="J126" s="1013"/>
      <c r="K126" s="1013"/>
      <c r="L126" s="1013"/>
      <c r="M126" s="1013"/>
      <c r="N126" s="1013"/>
      <c r="O126" s="1013"/>
      <c r="P126" s="1013"/>
      <c r="Q126" s="1013"/>
      <c r="R126" s="1013"/>
      <c r="S126" s="1013"/>
      <c r="T126" s="1013"/>
      <c r="U126" s="1013"/>
      <c r="V126" s="1013"/>
      <c r="W126" s="1013"/>
      <c r="X126" s="1013"/>
      <c r="Y126" s="1013"/>
      <c r="Z126" s="1013"/>
      <c r="AA126" s="1013"/>
      <c r="AB126" s="1013"/>
      <c r="AC126" s="1013"/>
      <c r="AD126" s="1013"/>
      <c r="AE126" s="1013"/>
      <c r="AF126" s="1013"/>
      <c r="AG126" s="1013"/>
      <c r="AH126" s="1013"/>
      <c r="AI126" s="1013"/>
      <c r="AJ126" s="1013"/>
      <c r="AK126" s="1013"/>
      <c r="AL126" s="1013"/>
      <c r="AM126" s="1013"/>
      <c r="AN126" s="1013"/>
      <c r="AO126" s="1013"/>
    </row>
    <row r="127" spans="1:41" ht="13.5" customHeight="1">
      <c r="A127" s="1009"/>
      <c r="B127" s="1009"/>
      <c r="C127" s="1009"/>
      <c r="D127" s="1010"/>
      <c r="E127" s="1011"/>
      <c r="F127" s="1011"/>
      <c r="G127" s="1012"/>
      <c r="H127" s="1012"/>
      <c r="I127" s="1013"/>
      <c r="J127" s="1013"/>
      <c r="K127" s="1013"/>
      <c r="L127" s="1013"/>
      <c r="M127" s="1013"/>
      <c r="N127" s="1013"/>
      <c r="O127" s="1013"/>
      <c r="P127" s="1013"/>
      <c r="Q127" s="1013"/>
      <c r="R127" s="1013"/>
      <c r="S127" s="1013"/>
      <c r="T127" s="1013"/>
      <c r="U127" s="1013"/>
      <c r="V127" s="1013"/>
      <c r="W127" s="1013"/>
      <c r="X127" s="1013"/>
      <c r="Y127" s="1013"/>
      <c r="Z127" s="1013"/>
      <c r="AA127" s="1013"/>
      <c r="AB127" s="1013"/>
      <c r="AC127" s="1013"/>
      <c r="AD127" s="1013"/>
      <c r="AE127" s="1013"/>
      <c r="AF127" s="1013"/>
      <c r="AG127" s="1013"/>
      <c r="AH127" s="1013"/>
      <c r="AI127" s="1013"/>
      <c r="AJ127" s="1013"/>
      <c r="AK127" s="1013"/>
      <c r="AL127" s="1013"/>
      <c r="AM127" s="1013"/>
      <c r="AN127" s="1013"/>
      <c r="AO127" s="1013"/>
    </row>
    <row r="128" spans="1:41" ht="13.5" customHeight="1">
      <c r="A128" s="1009"/>
      <c r="B128" s="1009"/>
      <c r="C128" s="1009"/>
      <c r="D128" s="1010"/>
      <c r="E128" s="1011"/>
      <c r="F128" s="1011"/>
      <c r="G128" s="1012"/>
      <c r="H128" s="1012"/>
      <c r="I128" s="1013"/>
      <c r="J128" s="1013"/>
      <c r="K128" s="1013"/>
      <c r="L128" s="1013"/>
      <c r="M128" s="1013"/>
      <c r="N128" s="1013"/>
      <c r="O128" s="1013"/>
      <c r="P128" s="1013"/>
      <c r="Q128" s="1013"/>
      <c r="R128" s="1013"/>
      <c r="S128" s="1013"/>
      <c r="T128" s="1013"/>
      <c r="U128" s="1013"/>
      <c r="V128" s="1013"/>
      <c r="W128" s="1013"/>
      <c r="X128" s="1013"/>
      <c r="Y128" s="1013"/>
      <c r="Z128" s="1013"/>
      <c r="AA128" s="1013"/>
      <c r="AB128" s="1013"/>
      <c r="AC128" s="1013"/>
      <c r="AD128" s="1013"/>
      <c r="AE128" s="1013"/>
      <c r="AF128" s="1013"/>
      <c r="AG128" s="1013"/>
      <c r="AH128" s="1013"/>
      <c r="AI128" s="1013"/>
      <c r="AJ128" s="1013"/>
      <c r="AK128" s="1013"/>
      <c r="AL128" s="1013"/>
      <c r="AM128" s="1013"/>
      <c r="AN128" s="1013"/>
      <c r="AO128" s="1013"/>
    </row>
    <row r="129" spans="1:41" ht="13.5" customHeight="1">
      <c r="A129" s="1009"/>
      <c r="B129" s="1009"/>
      <c r="C129" s="1009"/>
      <c r="D129" s="1010"/>
      <c r="E129" s="1011"/>
      <c r="F129" s="1011"/>
      <c r="G129" s="1012"/>
      <c r="H129" s="1012"/>
      <c r="I129" s="1013"/>
      <c r="J129" s="1013"/>
      <c r="K129" s="1013"/>
      <c r="L129" s="1013"/>
      <c r="M129" s="1013"/>
      <c r="N129" s="1013"/>
      <c r="O129" s="1013"/>
      <c r="P129" s="1013"/>
      <c r="Q129" s="1013"/>
      <c r="R129" s="1013"/>
      <c r="S129" s="1013"/>
      <c r="T129" s="1013"/>
      <c r="U129" s="1013"/>
      <c r="V129" s="1013"/>
      <c r="W129" s="1013"/>
      <c r="X129" s="1013"/>
      <c r="Y129" s="1013"/>
      <c r="Z129" s="1013"/>
      <c r="AA129" s="1013"/>
      <c r="AB129" s="1013"/>
      <c r="AC129" s="1013"/>
      <c r="AD129" s="1013"/>
      <c r="AE129" s="1013"/>
      <c r="AF129" s="1013"/>
      <c r="AG129" s="1013"/>
      <c r="AH129" s="1013"/>
      <c r="AI129" s="1013"/>
      <c r="AJ129" s="1013"/>
      <c r="AK129" s="1013"/>
      <c r="AL129" s="1013"/>
      <c r="AM129" s="1013"/>
      <c r="AN129" s="1013"/>
      <c r="AO129" s="1013"/>
    </row>
    <row r="130" spans="1:41" ht="13.5" customHeight="1">
      <c r="A130" s="1009"/>
      <c r="B130" s="1009"/>
      <c r="C130" s="1009"/>
      <c r="D130" s="1010"/>
      <c r="E130" s="1011"/>
      <c r="F130" s="1011"/>
      <c r="G130" s="1012"/>
      <c r="H130" s="1012"/>
      <c r="I130" s="1013"/>
      <c r="J130" s="1013"/>
      <c r="K130" s="1013"/>
      <c r="L130" s="1013"/>
      <c r="M130" s="1013"/>
      <c r="N130" s="1013"/>
      <c r="O130" s="1013"/>
      <c r="P130" s="1013"/>
      <c r="Q130" s="1013"/>
      <c r="R130" s="1013"/>
      <c r="S130" s="1013"/>
      <c r="T130" s="1013"/>
      <c r="U130" s="1013"/>
      <c r="V130" s="1013"/>
      <c r="W130" s="1013"/>
      <c r="X130" s="1013"/>
      <c r="Y130" s="1013"/>
      <c r="Z130" s="1013"/>
      <c r="AA130" s="1013"/>
      <c r="AB130" s="1013"/>
      <c r="AC130" s="1013"/>
      <c r="AD130" s="1013"/>
      <c r="AE130" s="1013"/>
      <c r="AF130" s="1013"/>
      <c r="AG130" s="1013"/>
      <c r="AH130" s="1013"/>
      <c r="AI130" s="1013"/>
      <c r="AJ130" s="1013"/>
      <c r="AK130" s="1013"/>
      <c r="AL130" s="1013"/>
      <c r="AM130" s="1013"/>
      <c r="AN130" s="1013"/>
      <c r="AO130" s="1013"/>
    </row>
    <row r="131" spans="1:41" ht="13.5" customHeight="1">
      <c r="A131" s="1009"/>
      <c r="B131" s="1009"/>
      <c r="C131" s="1009"/>
      <c r="D131" s="1010"/>
      <c r="E131" s="1011"/>
      <c r="F131" s="1011"/>
      <c r="G131" s="1012"/>
      <c r="H131" s="1012"/>
      <c r="I131" s="1013"/>
      <c r="J131" s="1013"/>
      <c r="K131" s="1013"/>
      <c r="L131" s="1013"/>
      <c r="M131" s="1013"/>
      <c r="N131" s="1013"/>
      <c r="O131" s="1013"/>
      <c r="P131" s="1013"/>
      <c r="Q131" s="1013"/>
      <c r="R131" s="1013"/>
      <c r="S131" s="1013"/>
      <c r="T131" s="1013"/>
      <c r="U131" s="1013"/>
      <c r="V131" s="1013"/>
      <c r="W131" s="1013"/>
      <c r="X131" s="1013"/>
      <c r="Y131" s="1013"/>
      <c r="Z131" s="1013"/>
      <c r="AA131" s="1013"/>
      <c r="AB131" s="1013"/>
      <c r="AC131" s="1013"/>
      <c r="AD131" s="1013"/>
      <c r="AE131" s="1013"/>
      <c r="AF131" s="1013"/>
      <c r="AG131" s="1013"/>
      <c r="AH131" s="1013"/>
      <c r="AI131" s="1013"/>
      <c r="AJ131" s="1013"/>
      <c r="AK131" s="1013"/>
      <c r="AL131" s="1013"/>
      <c r="AM131" s="1013"/>
      <c r="AN131" s="1013"/>
      <c r="AO131" s="1013"/>
    </row>
    <row r="132" spans="1:41" ht="13.5" customHeight="1">
      <c r="A132" s="1009"/>
      <c r="B132" s="1009"/>
      <c r="C132" s="1009"/>
      <c r="D132" s="1010"/>
      <c r="E132" s="1011"/>
      <c r="F132" s="1011"/>
      <c r="G132" s="1012"/>
      <c r="H132" s="1012"/>
      <c r="I132" s="1013"/>
      <c r="J132" s="1013"/>
      <c r="K132" s="1013"/>
      <c r="L132" s="1013"/>
      <c r="M132" s="1013"/>
      <c r="N132" s="1013"/>
      <c r="O132" s="1013"/>
      <c r="P132" s="1013"/>
      <c r="Q132" s="1013"/>
      <c r="R132" s="1013"/>
      <c r="S132" s="1013"/>
      <c r="T132" s="1013"/>
      <c r="U132" s="1013"/>
      <c r="V132" s="1013"/>
      <c r="W132" s="1013"/>
      <c r="X132" s="1013"/>
      <c r="Y132" s="1013"/>
      <c r="Z132" s="1013"/>
      <c r="AA132" s="1013"/>
      <c r="AB132" s="1013"/>
      <c r="AC132" s="1013"/>
      <c r="AD132" s="1013"/>
      <c r="AE132" s="1013"/>
      <c r="AF132" s="1013"/>
      <c r="AG132" s="1013"/>
      <c r="AH132" s="1013"/>
      <c r="AI132" s="1013"/>
      <c r="AJ132" s="1013"/>
      <c r="AK132" s="1013"/>
      <c r="AL132" s="1013"/>
      <c r="AM132" s="1013"/>
      <c r="AN132" s="1013"/>
      <c r="AO132" s="1013"/>
    </row>
    <row r="133" spans="1:41" ht="13.5" customHeight="1">
      <c r="A133" s="1009"/>
      <c r="B133" s="1009"/>
      <c r="C133" s="1009"/>
      <c r="D133" s="1010"/>
      <c r="E133" s="1011"/>
      <c r="F133" s="1011"/>
      <c r="G133" s="1012"/>
      <c r="H133" s="1012"/>
      <c r="I133" s="1013"/>
      <c r="J133" s="1013"/>
      <c r="K133" s="1013"/>
      <c r="L133" s="1013"/>
      <c r="M133" s="1013"/>
      <c r="N133" s="1013"/>
      <c r="O133" s="1013"/>
      <c r="P133" s="1013"/>
      <c r="Q133" s="1013"/>
      <c r="R133" s="1013"/>
      <c r="S133" s="1013"/>
      <c r="T133" s="1013"/>
      <c r="U133" s="1013"/>
      <c r="V133" s="1013"/>
      <c r="W133" s="1013"/>
      <c r="X133" s="1013"/>
      <c r="Y133" s="1013"/>
      <c r="Z133" s="1013"/>
      <c r="AA133" s="1013"/>
      <c r="AB133" s="1013"/>
      <c r="AC133" s="1013"/>
      <c r="AD133" s="1013"/>
      <c r="AE133" s="1013"/>
      <c r="AF133" s="1013"/>
      <c r="AG133" s="1013"/>
      <c r="AH133" s="1013"/>
      <c r="AI133" s="1013"/>
      <c r="AJ133" s="1013"/>
      <c r="AK133" s="1013"/>
      <c r="AL133" s="1013"/>
      <c r="AM133" s="1013"/>
      <c r="AN133" s="1013"/>
      <c r="AO133" s="1013"/>
    </row>
    <row r="134" spans="1:41" ht="13.5" customHeight="1">
      <c r="A134" s="1009"/>
      <c r="B134" s="1009"/>
      <c r="C134" s="1009"/>
      <c r="D134" s="1010"/>
      <c r="E134" s="1011"/>
      <c r="F134" s="1011"/>
      <c r="G134" s="1012"/>
      <c r="H134" s="1012"/>
      <c r="I134" s="1013"/>
      <c r="J134" s="1013"/>
      <c r="K134" s="1013"/>
      <c r="L134" s="1013"/>
      <c r="M134" s="1013"/>
      <c r="N134" s="1013"/>
      <c r="O134" s="1013"/>
      <c r="P134" s="1013"/>
      <c r="Q134" s="1013"/>
      <c r="R134" s="1013"/>
      <c r="S134" s="1013"/>
      <c r="T134" s="1013"/>
      <c r="U134" s="1013"/>
      <c r="V134" s="1013"/>
      <c r="W134" s="1013"/>
      <c r="X134" s="1013"/>
      <c r="Y134" s="1013"/>
      <c r="Z134" s="1013"/>
      <c r="AA134" s="1013"/>
      <c r="AB134" s="1013"/>
      <c r="AC134" s="1013"/>
      <c r="AD134" s="1013"/>
      <c r="AE134" s="1013"/>
      <c r="AF134" s="1013"/>
      <c r="AG134" s="1013"/>
      <c r="AH134" s="1013"/>
      <c r="AI134" s="1013"/>
      <c r="AJ134" s="1013"/>
      <c r="AK134" s="1013"/>
      <c r="AL134" s="1013"/>
      <c r="AM134" s="1013"/>
      <c r="AN134" s="1013"/>
      <c r="AO134" s="1013"/>
    </row>
    <row r="135" spans="1:41" ht="13.5" customHeight="1">
      <c r="A135" s="1009"/>
      <c r="B135" s="1009"/>
      <c r="C135" s="1009"/>
      <c r="D135" s="1010"/>
      <c r="E135" s="1011"/>
      <c r="F135" s="1011"/>
      <c r="G135" s="1012"/>
      <c r="H135" s="1012"/>
      <c r="I135" s="1013"/>
      <c r="J135" s="1013"/>
      <c r="K135" s="1013"/>
      <c r="L135" s="1013"/>
      <c r="M135" s="1013"/>
      <c r="N135" s="1013"/>
      <c r="O135" s="1013"/>
      <c r="P135" s="1013"/>
      <c r="Q135" s="1013"/>
      <c r="R135" s="1013"/>
      <c r="S135" s="1013"/>
      <c r="T135" s="1013"/>
      <c r="U135" s="1013"/>
      <c r="V135" s="1013"/>
      <c r="W135" s="1013"/>
      <c r="X135" s="1013"/>
      <c r="Y135" s="1013"/>
      <c r="Z135" s="1013"/>
      <c r="AA135" s="1013"/>
      <c r="AB135" s="1013"/>
      <c r="AC135" s="1013"/>
      <c r="AD135" s="1013"/>
      <c r="AE135" s="1013"/>
      <c r="AF135" s="1013"/>
      <c r="AG135" s="1013"/>
      <c r="AH135" s="1013"/>
      <c r="AI135" s="1013"/>
      <c r="AJ135" s="1013"/>
      <c r="AK135" s="1013"/>
      <c r="AL135" s="1013"/>
      <c r="AM135" s="1013"/>
      <c r="AN135" s="1013"/>
      <c r="AO135" s="1013"/>
    </row>
    <row r="136" spans="1:41" ht="13.5" customHeight="1">
      <c r="A136" s="1009"/>
      <c r="B136" s="1009"/>
      <c r="C136" s="1009"/>
      <c r="D136" s="1010"/>
      <c r="E136" s="1011"/>
      <c r="F136" s="1011"/>
      <c r="G136" s="1012"/>
      <c r="H136" s="1012"/>
      <c r="I136" s="1013"/>
      <c r="J136" s="1013"/>
      <c r="K136" s="1013"/>
      <c r="L136" s="1013"/>
      <c r="M136" s="1013"/>
      <c r="N136" s="1013"/>
      <c r="O136" s="1013"/>
      <c r="P136" s="1013"/>
      <c r="Q136" s="1013"/>
      <c r="R136" s="1013"/>
      <c r="S136" s="1013"/>
      <c r="T136" s="1013"/>
      <c r="U136" s="1013"/>
      <c r="V136" s="1013"/>
      <c r="W136" s="1013"/>
      <c r="X136" s="1013"/>
      <c r="Y136" s="1013"/>
      <c r="Z136" s="1013"/>
      <c r="AA136" s="1013"/>
      <c r="AB136" s="1013"/>
      <c r="AC136" s="1013"/>
      <c r="AD136" s="1013"/>
      <c r="AE136" s="1013"/>
      <c r="AF136" s="1013"/>
      <c r="AG136" s="1013"/>
      <c r="AH136" s="1013"/>
      <c r="AI136" s="1013"/>
      <c r="AJ136" s="1013"/>
      <c r="AK136" s="1013"/>
      <c r="AL136" s="1013"/>
      <c r="AM136" s="1013"/>
      <c r="AN136" s="1013"/>
      <c r="AO136" s="1013"/>
    </row>
    <row r="137" spans="1:41" ht="13.5" customHeight="1">
      <c r="A137" s="1009"/>
      <c r="B137" s="1009"/>
      <c r="C137" s="1009"/>
      <c r="D137" s="1010"/>
      <c r="E137" s="1011"/>
      <c r="F137" s="1011"/>
      <c r="G137" s="1012"/>
      <c r="H137" s="1012"/>
      <c r="I137" s="1013"/>
      <c r="J137" s="1013"/>
      <c r="K137" s="1013"/>
      <c r="L137" s="1013"/>
      <c r="M137" s="1013"/>
      <c r="N137" s="1013"/>
      <c r="O137" s="1013"/>
      <c r="P137" s="1013"/>
      <c r="Q137" s="1013"/>
      <c r="R137" s="1013"/>
      <c r="S137" s="1013"/>
      <c r="T137" s="1013"/>
      <c r="U137" s="1013"/>
      <c r="V137" s="1013"/>
      <c r="W137" s="1013"/>
      <c r="X137" s="1013"/>
      <c r="Y137" s="1013"/>
      <c r="Z137" s="1013"/>
      <c r="AA137" s="1013"/>
      <c r="AB137" s="1013"/>
      <c r="AC137" s="1013"/>
      <c r="AD137" s="1013"/>
      <c r="AE137" s="1013"/>
      <c r="AF137" s="1013"/>
      <c r="AG137" s="1013"/>
      <c r="AH137" s="1013"/>
      <c r="AI137" s="1013"/>
      <c r="AJ137" s="1013"/>
      <c r="AK137" s="1013"/>
      <c r="AL137" s="1013"/>
      <c r="AM137" s="1013"/>
      <c r="AN137" s="1013"/>
      <c r="AO137" s="1013"/>
    </row>
    <row r="138" spans="1:41" ht="13.5" customHeight="1">
      <c r="A138" s="1009"/>
      <c r="B138" s="1009"/>
      <c r="C138" s="1009"/>
      <c r="D138" s="1010"/>
      <c r="E138" s="1011"/>
      <c r="F138" s="1011"/>
      <c r="G138" s="1012"/>
      <c r="H138" s="1012"/>
      <c r="I138" s="1013"/>
      <c r="J138" s="1013"/>
      <c r="K138" s="1013"/>
      <c r="L138" s="1013"/>
      <c r="M138" s="1013"/>
      <c r="N138" s="1013"/>
      <c r="O138" s="1013"/>
      <c r="P138" s="1013"/>
      <c r="Q138" s="1013"/>
      <c r="R138" s="1013"/>
      <c r="S138" s="1013"/>
      <c r="T138" s="1013"/>
      <c r="U138" s="1013"/>
      <c r="V138" s="1013"/>
      <c r="W138" s="1013"/>
      <c r="X138" s="1013"/>
      <c r="Y138" s="1013"/>
      <c r="Z138" s="1013"/>
      <c r="AA138" s="1013"/>
      <c r="AB138" s="1013"/>
      <c r="AC138" s="1013"/>
      <c r="AD138" s="1013"/>
      <c r="AE138" s="1013"/>
      <c r="AF138" s="1013"/>
      <c r="AG138" s="1013"/>
      <c r="AH138" s="1013"/>
      <c r="AI138" s="1013"/>
      <c r="AJ138" s="1013"/>
      <c r="AK138" s="1013"/>
      <c r="AL138" s="1013"/>
      <c r="AM138" s="1013"/>
      <c r="AN138" s="1013"/>
      <c r="AO138" s="1013"/>
    </row>
    <row r="139" spans="1:41" ht="13.5" customHeight="1">
      <c r="A139" s="1009"/>
      <c r="B139" s="1009"/>
      <c r="C139" s="1009"/>
      <c r="D139" s="1010"/>
      <c r="E139" s="1011"/>
      <c r="F139" s="1011"/>
      <c r="G139" s="1012"/>
      <c r="H139" s="1012"/>
      <c r="I139" s="1013"/>
      <c r="J139" s="1013"/>
      <c r="K139" s="1013"/>
      <c r="L139" s="1013"/>
      <c r="M139" s="1013"/>
      <c r="N139" s="1013"/>
      <c r="O139" s="1013"/>
      <c r="P139" s="1013"/>
      <c r="Q139" s="1013"/>
      <c r="R139" s="1013"/>
      <c r="S139" s="1013"/>
      <c r="T139" s="1013"/>
      <c r="U139" s="1013"/>
      <c r="V139" s="1013"/>
      <c r="W139" s="1013"/>
      <c r="X139" s="1013"/>
      <c r="Y139" s="1013"/>
      <c r="Z139" s="1013"/>
      <c r="AA139" s="1013"/>
      <c r="AB139" s="1013"/>
      <c r="AC139" s="1013"/>
      <c r="AD139" s="1013"/>
      <c r="AE139" s="1013"/>
      <c r="AF139" s="1013"/>
      <c r="AG139" s="1013"/>
      <c r="AH139" s="1013"/>
      <c r="AI139" s="1013"/>
      <c r="AJ139" s="1013"/>
      <c r="AK139" s="1013"/>
      <c r="AL139" s="1013"/>
      <c r="AM139" s="1013"/>
      <c r="AN139" s="1013"/>
      <c r="AO139" s="1013"/>
    </row>
    <row r="140" spans="1:41" ht="13.5" customHeight="1">
      <c r="A140" s="1009"/>
      <c r="B140" s="1009"/>
      <c r="C140" s="1009"/>
      <c r="D140" s="1010"/>
      <c r="E140" s="1011"/>
      <c r="F140" s="1011"/>
      <c r="G140" s="1012"/>
      <c r="H140" s="1012"/>
      <c r="I140" s="1013"/>
      <c r="J140" s="1013"/>
      <c r="K140" s="1013"/>
      <c r="L140" s="1013"/>
      <c r="M140" s="1013"/>
      <c r="N140" s="1013"/>
      <c r="O140" s="1013"/>
      <c r="P140" s="1013"/>
      <c r="Q140" s="1013"/>
      <c r="R140" s="1013"/>
      <c r="S140" s="1013"/>
      <c r="T140" s="1013"/>
      <c r="U140" s="1013"/>
      <c r="V140" s="1013"/>
      <c r="W140" s="1013"/>
      <c r="X140" s="1013"/>
      <c r="Y140" s="1013"/>
      <c r="Z140" s="1013"/>
      <c r="AA140" s="1013"/>
      <c r="AB140" s="1013"/>
      <c r="AC140" s="1013"/>
      <c r="AD140" s="1013"/>
      <c r="AE140" s="1013"/>
      <c r="AF140" s="1013"/>
      <c r="AG140" s="1013"/>
      <c r="AH140" s="1013"/>
      <c r="AI140" s="1013"/>
      <c r="AJ140" s="1013"/>
      <c r="AK140" s="1013"/>
      <c r="AL140" s="1013"/>
      <c r="AM140" s="1013"/>
      <c r="AN140" s="1013"/>
      <c r="AO140" s="1013"/>
    </row>
    <row r="141" spans="1:41" ht="13.5" customHeight="1">
      <c r="A141" s="1009"/>
      <c r="B141" s="1009"/>
      <c r="C141" s="1009"/>
      <c r="D141" s="1010"/>
      <c r="E141" s="1011"/>
      <c r="F141" s="1011"/>
      <c r="G141" s="1012"/>
      <c r="H141" s="1012"/>
      <c r="I141" s="1013"/>
      <c r="J141" s="1013"/>
      <c r="K141" s="1013"/>
      <c r="L141" s="1013"/>
      <c r="M141" s="1013"/>
      <c r="N141" s="1013"/>
      <c r="O141" s="1013"/>
      <c r="P141" s="1013"/>
      <c r="Q141" s="1013"/>
      <c r="R141" s="1013"/>
      <c r="S141" s="1013"/>
      <c r="T141" s="1013"/>
      <c r="U141" s="1013"/>
      <c r="V141" s="1013"/>
      <c r="W141" s="1013"/>
      <c r="X141" s="1013"/>
      <c r="Y141" s="1013"/>
      <c r="Z141" s="1013"/>
      <c r="AA141" s="1013"/>
      <c r="AB141" s="1013"/>
      <c r="AC141" s="1013"/>
      <c r="AD141" s="1013"/>
      <c r="AE141" s="1013"/>
      <c r="AF141" s="1013"/>
      <c r="AG141" s="1013"/>
      <c r="AH141" s="1013"/>
      <c r="AI141" s="1013"/>
      <c r="AJ141" s="1013"/>
      <c r="AK141" s="1013"/>
      <c r="AL141" s="1013"/>
      <c r="AM141" s="1013"/>
      <c r="AN141" s="1013"/>
      <c r="AO141" s="1013"/>
    </row>
    <row r="142" spans="1:41" ht="13.5" customHeight="1">
      <c r="A142" s="1009"/>
      <c r="B142" s="1009"/>
      <c r="C142" s="1009"/>
      <c r="D142" s="1010"/>
      <c r="E142" s="1011"/>
      <c r="F142" s="1011"/>
      <c r="G142" s="1012"/>
      <c r="H142" s="1012"/>
      <c r="I142" s="1013"/>
      <c r="J142" s="1013"/>
      <c r="K142" s="1013"/>
      <c r="L142" s="1013"/>
      <c r="M142" s="1013"/>
      <c r="N142" s="1013"/>
      <c r="O142" s="1013"/>
      <c r="P142" s="1013"/>
      <c r="Q142" s="1013"/>
      <c r="R142" s="1013"/>
      <c r="S142" s="1013"/>
      <c r="T142" s="1013"/>
      <c r="U142" s="1013"/>
      <c r="V142" s="1013"/>
      <c r="W142" s="1013"/>
      <c r="X142" s="1013"/>
      <c r="Y142" s="1013"/>
      <c r="Z142" s="1013"/>
      <c r="AA142" s="1013"/>
      <c r="AB142" s="1013"/>
      <c r="AC142" s="1013"/>
      <c r="AD142" s="1013"/>
      <c r="AE142" s="1013"/>
      <c r="AF142" s="1013"/>
      <c r="AG142" s="1013"/>
      <c r="AH142" s="1013"/>
      <c r="AI142" s="1013"/>
      <c r="AJ142" s="1013"/>
      <c r="AK142" s="1013"/>
      <c r="AL142" s="1013"/>
      <c r="AM142" s="1013"/>
      <c r="AN142" s="1013"/>
      <c r="AO142" s="1013"/>
    </row>
    <row r="143" spans="1:41" ht="13.5" customHeight="1">
      <c r="A143" s="1009"/>
      <c r="B143" s="1009"/>
      <c r="C143" s="1009"/>
      <c r="D143" s="1010"/>
      <c r="E143" s="1011"/>
      <c r="F143" s="1011"/>
      <c r="G143" s="1012"/>
      <c r="H143" s="1012"/>
      <c r="I143" s="1013"/>
      <c r="J143" s="1013"/>
      <c r="K143" s="1013"/>
      <c r="L143" s="1013"/>
      <c r="M143" s="1013"/>
      <c r="N143" s="1013"/>
      <c r="O143" s="1013"/>
      <c r="P143" s="1013"/>
      <c r="Q143" s="1013"/>
      <c r="R143" s="1013"/>
      <c r="S143" s="1013"/>
      <c r="T143" s="1013"/>
      <c r="U143" s="1013"/>
      <c r="V143" s="1013"/>
      <c r="W143" s="1013"/>
      <c r="X143" s="1013"/>
      <c r="Y143" s="1013"/>
      <c r="Z143" s="1013"/>
      <c r="AA143" s="1013"/>
      <c r="AB143" s="1013"/>
      <c r="AC143" s="1013"/>
      <c r="AD143" s="1013"/>
      <c r="AE143" s="1013"/>
      <c r="AF143" s="1013"/>
      <c r="AG143" s="1013"/>
      <c r="AH143" s="1013"/>
      <c r="AI143" s="1013"/>
      <c r="AJ143" s="1013"/>
      <c r="AK143" s="1013"/>
      <c r="AL143" s="1013"/>
      <c r="AM143" s="1013"/>
      <c r="AN143" s="1013"/>
      <c r="AO143" s="1013"/>
    </row>
    <row r="144" spans="1:41" ht="13.5" customHeight="1">
      <c r="A144" s="1009"/>
      <c r="B144" s="1009"/>
      <c r="C144" s="1009"/>
      <c r="D144" s="1010"/>
      <c r="E144" s="1011"/>
      <c r="F144" s="1011"/>
      <c r="G144" s="1012"/>
      <c r="H144" s="1012"/>
      <c r="I144" s="1013"/>
      <c r="J144" s="1013"/>
      <c r="K144" s="1013"/>
      <c r="L144" s="1013"/>
      <c r="M144" s="1013"/>
      <c r="N144" s="1013"/>
      <c r="O144" s="1013"/>
      <c r="P144" s="1013"/>
      <c r="Q144" s="1013"/>
      <c r="R144" s="1013"/>
      <c r="S144" s="1013"/>
      <c r="T144" s="1013"/>
      <c r="U144" s="1013"/>
      <c r="V144" s="1013"/>
      <c r="W144" s="1013"/>
      <c r="X144" s="1013"/>
      <c r="Y144" s="1013"/>
      <c r="Z144" s="1013"/>
      <c r="AA144" s="1013"/>
      <c r="AB144" s="1013"/>
      <c r="AC144" s="1013"/>
      <c r="AD144" s="1013"/>
      <c r="AE144" s="1013"/>
      <c r="AF144" s="1013"/>
      <c r="AG144" s="1013"/>
      <c r="AH144" s="1013"/>
      <c r="AI144" s="1013"/>
      <c r="AJ144" s="1013"/>
      <c r="AK144" s="1013"/>
      <c r="AL144" s="1013"/>
      <c r="AM144" s="1013"/>
      <c r="AN144" s="1013"/>
      <c r="AO144" s="1013"/>
    </row>
    <row r="145" spans="1:41" ht="13.5" customHeight="1">
      <c r="A145" s="1009"/>
      <c r="B145" s="1009"/>
      <c r="C145" s="1009"/>
      <c r="D145" s="1010"/>
      <c r="E145" s="1011"/>
      <c r="F145" s="1011"/>
      <c r="G145" s="1012"/>
      <c r="H145" s="1012"/>
      <c r="I145" s="1013"/>
      <c r="J145" s="1013"/>
      <c r="K145" s="1013"/>
      <c r="L145" s="1013"/>
      <c r="M145" s="1013"/>
      <c r="N145" s="1013"/>
      <c r="O145" s="1013"/>
      <c r="P145" s="1013"/>
      <c r="Q145" s="1013"/>
      <c r="R145" s="1013"/>
      <c r="S145" s="1013"/>
      <c r="T145" s="1013"/>
      <c r="U145" s="1013"/>
      <c r="V145" s="1013"/>
      <c r="W145" s="1013"/>
      <c r="X145" s="1013"/>
      <c r="Y145" s="1013"/>
      <c r="Z145" s="1013"/>
      <c r="AA145" s="1013"/>
      <c r="AB145" s="1013"/>
      <c r="AC145" s="1013"/>
      <c r="AD145" s="1013"/>
      <c r="AE145" s="1013"/>
      <c r="AF145" s="1013"/>
      <c r="AG145" s="1013"/>
      <c r="AH145" s="1013"/>
      <c r="AI145" s="1013"/>
      <c r="AJ145" s="1013"/>
      <c r="AK145" s="1013"/>
      <c r="AL145" s="1013"/>
      <c r="AM145" s="1013"/>
      <c r="AN145" s="1013"/>
      <c r="AO145" s="1013"/>
    </row>
    <row r="146" spans="1:41" ht="13.5" customHeight="1">
      <c r="A146" s="1009"/>
      <c r="B146" s="1009"/>
      <c r="C146" s="1009"/>
      <c r="D146" s="1010"/>
      <c r="E146" s="1011"/>
      <c r="F146" s="1011"/>
      <c r="G146" s="1012"/>
      <c r="H146" s="1012"/>
      <c r="I146" s="1013"/>
      <c r="J146" s="1013"/>
      <c r="K146" s="1013"/>
      <c r="L146" s="1013"/>
      <c r="M146" s="1013"/>
      <c r="N146" s="1013"/>
      <c r="O146" s="1013"/>
      <c r="P146" s="1013"/>
      <c r="Q146" s="1013"/>
      <c r="R146" s="1013"/>
      <c r="S146" s="1013"/>
      <c r="T146" s="1013"/>
      <c r="U146" s="1013"/>
      <c r="V146" s="1013"/>
      <c r="W146" s="1013"/>
      <c r="X146" s="1013"/>
      <c r="Y146" s="1013"/>
      <c r="Z146" s="1013"/>
      <c r="AA146" s="1013"/>
      <c r="AB146" s="1013"/>
      <c r="AC146" s="1013"/>
      <c r="AD146" s="1013"/>
      <c r="AE146" s="1013"/>
      <c r="AF146" s="1013"/>
      <c r="AG146" s="1013"/>
      <c r="AH146" s="1013"/>
      <c r="AI146" s="1013"/>
      <c r="AJ146" s="1013"/>
      <c r="AK146" s="1013"/>
      <c r="AL146" s="1013"/>
      <c r="AM146" s="1013"/>
      <c r="AN146" s="1013"/>
      <c r="AO146" s="1013"/>
    </row>
    <row r="147" spans="1:41" ht="13.5" customHeight="1">
      <c r="A147" s="1009"/>
      <c r="B147" s="1009"/>
      <c r="C147" s="1009"/>
      <c r="D147" s="1010"/>
      <c r="E147" s="1011"/>
      <c r="F147" s="1011"/>
      <c r="G147" s="1012"/>
      <c r="H147" s="1012"/>
      <c r="I147" s="1013"/>
      <c r="J147" s="1013"/>
      <c r="K147" s="1013"/>
      <c r="L147" s="1013"/>
      <c r="M147" s="1013"/>
      <c r="N147" s="1013"/>
      <c r="O147" s="1013"/>
      <c r="P147" s="1013"/>
      <c r="Q147" s="1013"/>
      <c r="R147" s="1013"/>
      <c r="S147" s="1013"/>
      <c r="T147" s="1013"/>
      <c r="U147" s="1013"/>
      <c r="V147" s="1013"/>
      <c r="W147" s="1013"/>
      <c r="X147" s="1013"/>
      <c r="Y147" s="1013"/>
      <c r="Z147" s="1013"/>
      <c r="AA147" s="1013"/>
      <c r="AB147" s="1013"/>
      <c r="AC147" s="1013"/>
      <c r="AD147" s="1013"/>
      <c r="AE147" s="1013"/>
      <c r="AF147" s="1013"/>
      <c r="AG147" s="1013"/>
      <c r="AH147" s="1013"/>
      <c r="AI147" s="1013"/>
      <c r="AJ147" s="1013"/>
      <c r="AK147" s="1013"/>
      <c r="AL147" s="1013"/>
      <c r="AM147" s="1013"/>
      <c r="AN147" s="1013"/>
      <c r="AO147" s="1013"/>
    </row>
    <row r="148" spans="1:41" ht="13.5" customHeight="1">
      <c r="A148" s="1009"/>
      <c r="B148" s="1009"/>
      <c r="C148" s="1009"/>
      <c r="D148" s="1010"/>
      <c r="E148" s="1011"/>
      <c r="F148" s="1011"/>
      <c r="G148" s="1012"/>
      <c r="H148" s="1012"/>
      <c r="I148" s="1013"/>
      <c r="J148" s="1013"/>
      <c r="K148" s="1013"/>
      <c r="L148" s="1013"/>
      <c r="M148" s="1013"/>
      <c r="N148" s="1013"/>
      <c r="O148" s="1013"/>
      <c r="P148" s="1013"/>
      <c r="Q148" s="1013"/>
      <c r="R148" s="1013"/>
      <c r="S148" s="1013"/>
      <c r="T148" s="1013"/>
      <c r="U148" s="1013"/>
      <c r="V148" s="1013"/>
      <c r="W148" s="1013"/>
      <c r="X148" s="1013"/>
      <c r="Y148" s="1013"/>
      <c r="Z148" s="1013"/>
      <c r="AA148" s="1013"/>
      <c r="AB148" s="1013"/>
      <c r="AC148" s="1013"/>
      <c r="AD148" s="1013"/>
      <c r="AE148" s="1013"/>
      <c r="AF148" s="1013"/>
      <c r="AG148" s="1013"/>
      <c r="AH148" s="1013"/>
      <c r="AI148" s="1013"/>
      <c r="AJ148" s="1013"/>
      <c r="AK148" s="1013"/>
      <c r="AL148" s="1013"/>
      <c r="AM148" s="1013"/>
      <c r="AN148" s="1013"/>
      <c r="AO148" s="1013"/>
    </row>
    <row r="149" spans="1:41" ht="13.5" customHeight="1">
      <c r="A149" s="1009"/>
      <c r="B149" s="1009"/>
      <c r="C149" s="1009"/>
      <c r="D149" s="1010"/>
      <c r="E149" s="1011"/>
      <c r="F149" s="1011"/>
      <c r="G149" s="1012"/>
      <c r="H149" s="1012"/>
      <c r="I149" s="1013"/>
      <c r="J149" s="1013"/>
      <c r="K149" s="1013"/>
      <c r="L149" s="1013"/>
      <c r="M149" s="1013"/>
      <c r="N149" s="1013"/>
      <c r="O149" s="1013"/>
      <c r="P149" s="1013"/>
      <c r="Q149" s="1013"/>
      <c r="R149" s="1013"/>
      <c r="S149" s="1013"/>
      <c r="T149" s="1013"/>
      <c r="U149" s="1013"/>
      <c r="V149" s="1013"/>
      <c r="W149" s="1013"/>
      <c r="X149" s="1013"/>
      <c r="Y149" s="1013"/>
      <c r="Z149" s="1013"/>
      <c r="AA149" s="1013"/>
      <c r="AB149" s="1013"/>
      <c r="AC149" s="1013"/>
      <c r="AD149" s="1013"/>
      <c r="AE149" s="1013"/>
      <c r="AF149" s="1013"/>
      <c r="AG149" s="1013"/>
      <c r="AH149" s="1013"/>
      <c r="AI149" s="1013"/>
      <c r="AJ149" s="1013"/>
      <c r="AK149" s="1013"/>
      <c r="AL149" s="1013"/>
      <c r="AM149" s="1013"/>
      <c r="AN149" s="1013"/>
      <c r="AO149" s="1013"/>
    </row>
    <row r="150" spans="1:41" ht="13.5" customHeight="1">
      <c r="A150" s="1009"/>
      <c r="B150" s="1009"/>
      <c r="C150" s="1009"/>
      <c r="D150" s="1010"/>
      <c r="E150" s="1011"/>
      <c r="F150" s="1011"/>
      <c r="G150" s="1012"/>
      <c r="H150" s="1012"/>
      <c r="I150" s="1013"/>
      <c r="J150" s="1013"/>
      <c r="K150" s="1013"/>
      <c r="L150" s="1013"/>
      <c r="M150" s="1013"/>
      <c r="N150" s="1013"/>
      <c r="O150" s="1013"/>
      <c r="P150" s="1013"/>
      <c r="Q150" s="1013"/>
      <c r="R150" s="1013"/>
      <c r="S150" s="1013"/>
      <c r="T150" s="1013"/>
      <c r="U150" s="1013"/>
      <c r="V150" s="1013"/>
      <c r="W150" s="1013"/>
      <c r="X150" s="1013"/>
      <c r="Y150" s="1013"/>
      <c r="Z150" s="1013"/>
      <c r="AA150" s="1013"/>
      <c r="AB150" s="1013"/>
      <c r="AC150" s="1013"/>
      <c r="AD150" s="1013"/>
      <c r="AE150" s="1013"/>
      <c r="AF150" s="1013"/>
      <c r="AG150" s="1013"/>
      <c r="AH150" s="1013"/>
      <c r="AI150" s="1013"/>
      <c r="AJ150" s="1013"/>
      <c r="AK150" s="1013"/>
      <c r="AL150" s="1013"/>
      <c r="AM150" s="1013"/>
      <c r="AN150" s="1013"/>
      <c r="AO150" s="1013"/>
    </row>
    <row r="151" spans="1:41" ht="13.5" customHeight="1">
      <c r="A151" s="1009"/>
      <c r="B151" s="1009"/>
      <c r="C151" s="1009"/>
      <c r="D151" s="1010"/>
      <c r="E151" s="1011"/>
      <c r="F151" s="1011"/>
      <c r="G151" s="1012"/>
      <c r="H151" s="1012"/>
      <c r="I151" s="1013"/>
      <c r="J151" s="1013"/>
      <c r="K151" s="1013"/>
      <c r="L151" s="1013"/>
      <c r="M151" s="1013"/>
      <c r="N151" s="1013"/>
      <c r="O151" s="1013"/>
      <c r="P151" s="1013"/>
      <c r="Q151" s="1013"/>
      <c r="R151" s="1013"/>
      <c r="S151" s="1013"/>
      <c r="T151" s="1013"/>
      <c r="U151" s="1013"/>
      <c r="V151" s="1013"/>
      <c r="W151" s="1013"/>
      <c r="X151" s="1013"/>
      <c r="Y151" s="1013"/>
      <c r="Z151" s="1013"/>
      <c r="AA151" s="1013"/>
      <c r="AB151" s="1013"/>
      <c r="AC151" s="1013"/>
      <c r="AD151" s="1013"/>
      <c r="AE151" s="1013"/>
      <c r="AF151" s="1013"/>
      <c r="AG151" s="1013"/>
      <c r="AH151" s="1013"/>
      <c r="AI151" s="1013"/>
      <c r="AJ151" s="1013"/>
      <c r="AK151" s="1013"/>
      <c r="AL151" s="1013"/>
      <c r="AM151" s="1013"/>
      <c r="AN151" s="1013"/>
      <c r="AO151" s="1013"/>
    </row>
    <row r="152" spans="1:41" ht="13.5" customHeight="1">
      <c r="A152" s="1009"/>
      <c r="B152" s="1009"/>
      <c r="C152" s="1009"/>
      <c r="D152" s="1010"/>
      <c r="E152" s="1011"/>
      <c r="F152" s="1011"/>
      <c r="G152" s="1012"/>
      <c r="H152" s="1012"/>
      <c r="I152" s="1013"/>
      <c r="J152" s="1013"/>
      <c r="K152" s="1013"/>
      <c r="L152" s="1013"/>
      <c r="M152" s="1013"/>
      <c r="N152" s="1013"/>
      <c r="O152" s="1013"/>
      <c r="P152" s="1013"/>
      <c r="Q152" s="1013"/>
      <c r="R152" s="1013"/>
      <c r="S152" s="1013"/>
      <c r="T152" s="1013"/>
      <c r="U152" s="1013"/>
      <c r="V152" s="1013"/>
      <c r="W152" s="1013"/>
      <c r="X152" s="1013"/>
      <c r="Y152" s="1013"/>
      <c r="Z152" s="1013"/>
      <c r="AA152" s="1013"/>
      <c r="AB152" s="1013"/>
      <c r="AC152" s="1013"/>
      <c r="AD152" s="1013"/>
      <c r="AE152" s="1013"/>
      <c r="AF152" s="1013"/>
      <c r="AG152" s="1013"/>
      <c r="AH152" s="1013"/>
      <c r="AI152" s="1013"/>
      <c r="AJ152" s="1013"/>
      <c r="AK152" s="1013"/>
      <c r="AL152" s="1013"/>
      <c r="AM152" s="1013"/>
      <c r="AN152" s="1013"/>
      <c r="AO152" s="1013"/>
    </row>
    <row r="153" spans="1:41" ht="13.5" customHeight="1">
      <c r="A153" s="1009"/>
      <c r="B153" s="1009"/>
      <c r="C153" s="1009"/>
      <c r="D153" s="1010"/>
      <c r="E153" s="1011"/>
      <c r="F153" s="1011"/>
      <c r="G153" s="1012"/>
      <c r="H153" s="1012"/>
      <c r="I153" s="1013"/>
      <c r="J153" s="1013"/>
      <c r="K153" s="1013"/>
      <c r="L153" s="1013"/>
      <c r="M153" s="1013"/>
      <c r="N153" s="1013"/>
      <c r="O153" s="1013"/>
      <c r="P153" s="1013"/>
      <c r="Q153" s="1013"/>
      <c r="R153" s="1013"/>
      <c r="S153" s="1013"/>
      <c r="T153" s="1013"/>
      <c r="U153" s="1013"/>
      <c r="V153" s="1013"/>
      <c r="W153" s="1013"/>
      <c r="X153" s="1013"/>
      <c r="Y153" s="1013"/>
      <c r="Z153" s="1013"/>
      <c r="AA153" s="1013"/>
      <c r="AB153" s="1013"/>
      <c r="AC153" s="1013"/>
      <c r="AD153" s="1013"/>
      <c r="AE153" s="1013"/>
      <c r="AF153" s="1013"/>
      <c r="AG153" s="1013"/>
      <c r="AH153" s="1013"/>
      <c r="AI153" s="1013"/>
      <c r="AJ153" s="1013"/>
      <c r="AK153" s="1013"/>
      <c r="AL153" s="1013"/>
      <c r="AM153" s="1013"/>
      <c r="AN153" s="1013"/>
      <c r="AO153" s="1013"/>
    </row>
    <row r="154" spans="1:41" ht="13.5" customHeight="1">
      <c r="A154" s="1009"/>
      <c r="B154" s="1009"/>
      <c r="C154" s="1009"/>
      <c r="D154" s="1010"/>
      <c r="E154" s="1011"/>
      <c r="F154" s="1011"/>
      <c r="G154" s="1012"/>
      <c r="H154" s="1012"/>
      <c r="I154" s="1013"/>
      <c r="J154" s="1013"/>
      <c r="K154" s="1013"/>
      <c r="L154" s="1013"/>
      <c r="M154" s="1013"/>
      <c r="N154" s="1013"/>
      <c r="O154" s="1013"/>
      <c r="P154" s="1013"/>
      <c r="Q154" s="1013"/>
      <c r="R154" s="1013"/>
      <c r="S154" s="1013"/>
      <c r="T154" s="1013"/>
      <c r="U154" s="1013"/>
      <c r="V154" s="1013"/>
      <c r="W154" s="1013"/>
      <c r="X154" s="1013"/>
      <c r="Y154" s="1013"/>
      <c r="Z154" s="1013"/>
      <c r="AA154" s="1013"/>
      <c r="AB154" s="1013"/>
      <c r="AC154" s="1013"/>
      <c r="AD154" s="1013"/>
      <c r="AE154" s="1013"/>
      <c r="AF154" s="1013"/>
      <c r="AG154" s="1013"/>
      <c r="AH154" s="1013"/>
      <c r="AI154" s="1013"/>
      <c r="AJ154" s="1013"/>
      <c r="AK154" s="1013"/>
      <c r="AL154" s="1013"/>
      <c r="AM154" s="1013"/>
      <c r="AN154" s="1013"/>
      <c r="AO154" s="1013"/>
    </row>
    <row r="155" spans="1:41" ht="13.5" customHeight="1">
      <c r="A155" s="1009"/>
      <c r="B155" s="1009"/>
      <c r="C155" s="1009"/>
      <c r="D155" s="1010"/>
      <c r="E155" s="1011"/>
      <c r="F155" s="1011"/>
      <c r="G155" s="1012"/>
      <c r="H155" s="1012"/>
      <c r="I155" s="1013"/>
      <c r="J155" s="1013"/>
      <c r="K155" s="1013"/>
      <c r="L155" s="1013"/>
      <c r="M155" s="1013"/>
      <c r="N155" s="1013"/>
      <c r="O155" s="1013"/>
      <c r="P155" s="1013"/>
      <c r="Q155" s="1013"/>
      <c r="R155" s="1013"/>
      <c r="S155" s="1013"/>
      <c r="T155" s="1013"/>
      <c r="U155" s="1013"/>
      <c r="V155" s="1013"/>
      <c r="W155" s="1013"/>
      <c r="X155" s="1013"/>
      <c r="Y155" s="1013"/>
      <c r="Z155" s="1013"/>
      <c r="AA155" s="1013"/>
      <c r="AB155" s="1013"/>
      <c r="AC155" s="1013"/>
      <c r="AD155" s="1013"/>
      <c r="AE155" s="1013"/>
      <c r="AF155" s="1013"/>
      <c r="AG155" s="1013"/>
      <c r="AH155" s="1013"/>
      <c r="AI155" s="1013"/>
      <c r="AJ155" s="1013"/>
      <c r="AK155" s="1013"/>
      <c r="AL155" s="1013"/>
      <c r="AM155" s="1013"/>
      <c r="AN155" s="1013"/>
      <c r="AO155" s="1013"/>
    </row>
    <row r="156" spans="1:41" ht="13.5" customHeight="1">
      <c r="A156" s="1009"/>
      <c r="B156" s="1009"/>
      <c r="C156" s="1009"/>
      <c r="D156" s="1010"/>
      <c r="E156" s="1011"/>
      <c r="F156" s="1011"/>
      <c r="G156" s="1012"/>
      <c r="H156" s="1012"/>
      <c r="I156" s="1013"/>
      <c r="J156" s="1013"/>
      <c r="K156" s="1013"/>
      <c r="L156" s="1013"/>
      <c r="M156" s="1013"/>
      <c r="N156" s="1013"/>
      <c r="O156" s="1013"/>
      <c r="P156" s="1013"/>
      <c r="Q156" s="1013"/>
      <c r="R156" s="1013"/>
      <c r="S156" s="1013"/>
      <c r="T156" s="1013"/>
      <c r="U156" s="1013"/>
      <c r="V156" s="1013"/>
      <c r="W156" s="1013"/>
      <c r="X156" s="1013"/>
      <c r="Y156" s="1013"/>
      <c r="Z156" s="1013"/>
      <c r="AA156" s="1013"/>
      <c r="AB156" s="1013"/>
      <c r="AC156" s="1013"/>
      <c r="AD156" s="1013"/>
      <c r="AE156" s="1013"/>
      <c r="AF156" s="1013"/>
      <c r="AG156" s="1013"/>
      <c r="AH156" s="1013"/>
      <c r="AI156" s="1013"/>
      <c r="AJ156" s="1013"/>
      <c r="AK156" s="1013"/>
      <c r="AL156" s="1013"/>
      <c r="AM156" s="1013"/>
      <c r="AN156" s="1013"/>
      <c r="AO156" s="1013"/>
    </row>
    <row r="157" spans="1:41" ht="13.5" customHeight="1">
      <c r="A157" s="1009"/>
      <c r="B157" s="1009"/>
      <c r="C157" s="1009"/>
      <c r="D157" s="1010"/>
      <c r="E157" s="1011"/>
      <c r="F157" s="1011"/>
      <c r="G157" s="1012"/>
      <c r="H157" s="1012"/>
      <c r="I157" s="1013"/>
      <c r="J157" s="1013"/>
      <c r="K157" s="1013"/>
      <c r="L157" s="1013"/>
      <c r="M157" s="1013"/>
      <c r="N157" s="1013"/>
      <c r="O157" s="1013"/>
      <c r="P157" s="1013"/>
      <c r="Q157" s="1013"/>
      <c r="R157" s="1013"/>
      <c r="S157" s="1013"/>
      <c r="T157" s="1013"/>
      <c r="U157" s="1013"/>
      <c r="V157" s="1013"/>
      <c r="W157" s="1013"/>
      <c r="X157" s="1013"/>
      <c r="Y157" s="1013"/>
      <c r="Z157" s="1013"/>
      <c r="AA157" s="1013"/>
      <c r="AB157" s="1013"/>
      <c r="AC157" s="1013"/>
      <c r="AD157" s="1013"/>
      <c r="AE157" s="1013"/>
      <c r="AF157" s="1013"/>
      <c r="AG157" s="1013"/>
      <c r="AH157" s="1013"/>
      <c r="AI157" s="1013"/>
      <c r="AJ157" s="1013"/>
      <c r="AK157" s="1013"/>
      <c r="AL157" s="1013"/>
      <c r="AM157" s="1013"/>
      <c r="AN157" s="1013"/>
      <c r="AO157" s="1013"/>
    </row>
    <row r="158" spans="1:41" ht="13.5" customHeight="1">
      <c r="A158" s="1009"/>
      <c r="B158" s="1009"/>
      <c r="C158" s="1009"/>
      <c r="D158" s="1010"/>
      <c r="E158" s="1011"/>
      <c r="F158" s="1011"/>
      <c r="G158" s="1012"/>
      <c r="H158" s="1012"/>
      <c r="I158" s="1013"/>
      <c r="J158" s="1013"/>
      <c r="K158" s="1013"/>
      <c r="L158" s="1013"/>
      <c r="M158" s="1013"/>
      <c r="N158" s="1013"/>
      <c r="O158" s="1013"/>
      <c r="P158" s="1013"/>
      <c r="Q158" s="1013"/>
      <c r="R158" s="1013"/>
      <c r="S158" s="1013"/>
      <c r="T158" s="1013"/>
      <c r="U158" s="1013"/>
      <c r="V158" s="1013"/>
      <c r="W158" s="1013"/>
      <c r="X158" s="1013"/>
      <c r="Y158" s="1013"/>
      <c r="Z158" s="1013"/>
      <c r="AA158" s="1013"/>
      <c r="AB158" s="1013"/>
      <c r="AC158" s="1013"/>
      <c r="AD158" s="1013"/>
      <c r="AE158" s="1013"/>
      <c r="AF158" s="1013"/>
      <c r="AG158" s="1013"/>
      <c r="AH158" s="1013"/>
      <c r="AI158" s="1013"/>
      <c r="AJ158" s="1013"/>
      <c r="AK158" s="1013"/>
      <c r="AL158" s="1013"/>
      <c r="AM158" s="1013"/>
      <c r="AN158" s="1013"/>
      <c r="AO158" s="1013"/>
    </row>
    <row r="159" spans="1:41" ht="13.5" customHeight="1">
      <c r="A159" s="1009"/>
      <c r="B159" s="1009"/>
      <c r="C159" s="1009"/>
      <c r="D159" s="1010"/>
      <c r="E159" s="1011"/>
      <c r="F159" s="1011"/>
      <c r="G159" s="1012"/>
      <c r="H159" s="1012"/>
      <c r="I159" s="1013"/>
      <c r="J159" s="1013"/>
      <c r="K159" s="1013"/>
      <c r="L159" s="1013"/>
      <c r="M159" s="1013"/>
      <c r="N159" s="1013"/>
      <c r="O159" s="1013"/>
      <c r="P159" s="1013"/>
      <c r="Q159" s="1013"/>
      <c r="R159" s="1013"/>
      <c r="S159" s="1013"/>
      <c r="T159" s="1013"/>
      <c r="U159" s="1013"/>
      <c r="V159" s="1013"/>
      <c r="W159" s="1013"/>
      <c r="X159" s="1013"/>
      <c r="Y159" s="1013"/>
      <c r="Z159" s="1013"/>
      <c r="AA159" s="1013"/>
      <c r="AB159" s="1013"/>
      <c r="AC159" s="1013"/>
      <c r="AD159" s="1013"/>
      <c r="AE159" s="1013"/>
      <c r="AF159" s="1013"/>
      <c r="AG159" s="1013"/>
      <c r="AH159" s="1013"/>
      <c r="AI159" s="1013"/>
      <c r="AJ159" s="1013"/>
      <c r="AK159" s="1013"/>
      <c r="AL159" s="1013"/>
      <c r="AM159" s="1013"/>
      <c r="AN159" s="1013"/>
      <c r="AO159" s="1013"/>
    </row>
    <row r="160" spans="1:41" ht="13.5" customHeight="1">
      <c r="A160" s="1009"/>
      <c r="B160" s="1009"/>
      <c r="C160" s="1009"/>
      <c r="D160" s="1010"/>
      <c r="E160" s="1011"/>
      <c r="F160" s="1011"/>
      <c r="G160" s="1012"/>
      <c r="H160" s="1012"/>
      <c r="I160" s="1013"/>
      <c r="J160" s="1013"/>
      <c r="K160" s="1013"/>
      <c r="L160" s="1013"/>
      <c r="M160" s="1013"/>
      <c r="N160" s="1013"/>
      <c r="O160" s="1013"/>
      <c r="P160" s="1013"/>
      <c r="Q160" s="1013"/>
      <c r="R160" s="1013"/>
      <c r="S160" s="1013"/>
      <c r="T160" s="1013"/>
      <c r="U160" s="1013"/>
      <c r="V160" s="1013"/>
      <c r="W160" s="1013"/>
      <c r="X160" s="1013"/>
      <c r="Y160" s="1013"/>
      <c r="Z160" s="1013"/>
      <c r="AA160" s="1013"/>
      <c r="AB160" s="1013"/>
      <c r="AC160" s="1013"/>
      <c r="AD160" s="1013"/>
      <c r="AE160" s="1013"/>
      <c r="AF160" s="1013"/>
      <c r="AG160" s="1013"/>
      <c r="AH160" s="1013"/>
      <c r="AI160" s="1013"/>
      <c r="AJ160" s="1013"/>
      <c r="AK160" s="1013"/>
      <c r="AL160" s="1013"/>
      <c r="AM160" s="1013"/>
      <c r="AN160" s="1013"/>
      <c r="AO160" s="1013"/>
    </row>
    <row r="161" spans="1:41" ht="13.5" customHeight="1">
      <c r="A161" s="1009"/>
      <c r="B161" s="1009"/>
      <c r="C161" s="1009"/>
      <c r="D161" s="1010"/>
      <c r="E161" s="1011"/>
      <c r="F161" s="1011"/>
      <c r="G161" s="1012"/>
      <c r="H161" s="1012"/>
      <c r="I161" s="1013"/>
      <c r="J161" s="1013"/>
      <c r="K161" s="1013"/>
      <c r="L161" s="1013"/>
      <c r="M161" s="1013"/>
      <c r="N161" s="1013"/>
      <c r="O161" s="1013"/>
      <c r="P161" s="1013"/>
      <c r="Q161" s="1013"/>
      <c r="R161" s="1013"/>
      <c r="S161" s="1013"/>
      <c r="T161" s="1013"/>
      <c r="U161" s="1013"/>
      <c r="V161" s="1013"/>
      <c r="W161" s="1013"/>
      <c r="X161" s="1013"/>
      <c r="Y161" s="1013"/>
      <c r="Z161" s="1013"/>
      <c r="AA161" s="1013"/>
      <c r="AB161" s="1013"/>
      <c r="AC161" s="1013"/>
      <c r="AD161" s="1013"/>
      <c r="AE161" s="1013"/>
      <c r="AF161" s="1013"/>
      <c r="AG161" s="1013"/>
      <c r="AH161" s="1013"/>
      <c r="AI161" s="1013"/>
      <c r="AJ161" s="1013"/>
      <c r="AK161" s="1013"/>
      <c r="AL161" s="1013"/>
      <c r="AM161" s="1013"/>
      <c r="AN161" s="1013"/>
      <c r="AO161" s="1013"/>
    </row>
    <row r="162" spans="1:41" ht="13.5" customHeight="1">
      <c r="A162" s="1009"/>
      <c r="B162" s="1009"/>
      <c r="C162" s="1009"/>
      <c r="D162" s="1010"/>
      <c r="E162" s="1011"/>
      <c r="F162" s="1011"/>
      <c r="G162" s="1012"/>
      <c r="H162" s="1012"/>
      <c r="I162" s="1013"/>
      <c r="J162" s="1013"/>
      <c r="K162" s="1013"/>
      <c r="L162" s="1013"/>
      <c r="M162" s="1013"/>
      <c r="N162" s="1013"/>
      <c r="O162" s="1013"/>
      <c r="P162" s="1013"/>
      <c r="Q162" s="1013"/>
      <c r="R162" s="1013"/>
      <c r="S162" s="1013"/>
      <c r="T162" s="1013"/>
      <c r="U162" s="1013"/>
      <c r="V162" s="1013"/>
      <c r="W162" s="1013"/>
      <c r="X162" s="1013"/>
      <c r="Y162" s="1013"/>
      <c r="Z162" s="1013"/>
      <c r="AA162" s="1013"/>
      <c r="AB162" s="1013"/>
      <c r="AC162" s="1013"/>
      <c r="AD162" s="1013"/>
      <c r="AE162" s="1013"/>
      <c r="AF162" s="1013"/>
      <c r="AG162" s="1013"/>
      <c r="AH162" s="1013"/>
      <c r="AI162" s="1013"/>
      <c r="AJ162" s="1013"/>
      <c r="AK162" s="1013"/>
      <c r="AL162" s="1013"/>
      <c r="AM162" s="1013"/>
      <c r="AN162" s="1013"/>
      <c r="AO162" s="1013"/>
    </row>
    <row r="163" spans="1:41" ht="13.5" customHeight="1">
      <c r="A163" s="1009"/>
      <c r="B163" s="1009"/>
      <c r="C163" s="1009"/>
      <c r="D163" s="1010"/>
      <c r="E163" s="1011"/>
      <c r="F163" s="1011"/>
      <c r="G163" s="1012"/>
      <c r="H163" s="1012"/>
      <c r="I163" s="1013"/>
      <c r="J163" s="1013"/>
      <c r="K163" s="1013"/>
      <c r="L163" s="1013"/>
      <c r="M163" s="1013"/>
      <c r="N163" s="1013"/>
      <c r="O163" s="1013"/>
      <c r="P163" s="1013"/>
      <c r="Q163" s="1013"/>
      <c r="R163" s="1013"/>
      <c r="S163" s="1013"/>
      <c r="T163" s="1013"/>
      <c r="U163" s="1013"/>
      <c r="V163" s="1013"/>
      <c r="W163" s="1013"/>
      <c r="X163" s="1013"/>
      <c r="Y163" s="1013"/>
      <c r="Z163" s="1013"/>
      <c r="AA163" s="1013"/>
      <c r="AB163" s="1013"/>
      <c r="AC163" s="1013"/>
      <c r="AD163" s="1013"/>
      <c r="AE163" s="1013"/>
      <c r="AF163" s="1013"/>
      <c r="AG163" s="1013"/>
      <c r="AH163" s="1013"/>
      <c r="AI163" s="1013"/>
      <c r="AJ163" s="1013"/>
      <c r="AK163" s="1013"/>
      <c r="AL163" s="1013"/>
      <c r="AM163" s="1013"/>
      <c r="AN163" s="1013"/>
      <c r="AO163" s="1013"/>
    </row>
    <row r="164" spans="1:41" ht="13.5" customHeight="1">
      <c r="A164" s="1009"/>
      <c r="B164" s="1009"/>
      <c r="C164" s="1009"/>
      <c r="D164" s="1010"/>
      <c r="E164" s="1011"/>
      <c r="F164" s="1011"/>
      <c r="G164" s="1012"/>
      <c r="H164" s="1012"/>
      <c r="I164" s="1013"/>
      <c r="J164" s="1013"/>
      <c r="K164" s="1013"/>
      <c r="L164" s="1013"/>
      <c r="M164" s="1013"/>
      <c r="N164" s="1013"/>
      <c r="O164" s="1013"/>
      <c r="P164" s="1013"/>
      <c r="Q164" s="1013"/>
      <c r="R164" s="1013"/>
      <c r="S164" s="1013"/>
      <c r="T164" s="1013"/>
      <c r="U164" s="1013"/>
      <c r="V164" s="1013"/>
      <c r="W164" s="1013"/>
      <c r="X164" s="1013"/>
      <c r="Y164" s="1013"/>
      <c r="Z164" s="1013"/>
      <c r="AA164" s="1013"/>
      <c r="AB164" s="1013"/>
      <c r="AC164" s="1013"/>
      <c r="AD164" s="1013"/>
      <c r="AE164" s="1013"/>
      <c r="AF164" s="1013"/>
      <c r="AG164" s="1013"/>
      <c r="AH164" s="1013"/>
      <c r="AI164" s="1013"/>
      <c r="AJ164" s="1013"/>
      <c r="AK164" s="1013"/>
      <c r="AL164" s="1013"/>
      <c r="AM164" s="1013"/>
      <c r="AN164" s="1013"/>
      <c r="AO164" s="1013"/>
    </row>
    <row r="165" spans="1:41" ht="13.5" customHeight="1">
      <c r="A165" s="1009"/>
      <c r="B165" s="1009"/>
      <c r="C165" s="1009"/>
      <c r="D165" s="1010"/>
      <c r="E165" s="1011"/>
      <c r="F165" s="1011"/>
      <c r="G165" s="1012"/>
      <c r="H165" s="1012"/>
      <c r="I165" s="1013"/>
      <c r="J165" s="1013"/>
      <c r="K165" s="1013"/>
      <c r="L165" s="1013"/>
      <c r="M165" s="1013"/>
      <c r="N165" s="1013"/>
      <c r="O165" s="1013"/>
      <c r="P165" s="1013"/>
      <c r="Q165" s="1013"/>
      <c r="R165" s="1013"/>
      <c r="S165" s="1013"/>
      <c r="T165" s="1013"/>
      <c r="U165" s="1013"/>
      <c r="V165" s="1013"/>
      <c r="W165" s="1013"/>
      <c r="X165" s="1013"/>
      <c r="Y165" s="1013"/>
      <c r="Z165" s="1013"/>
      <c r="AA165" s="1013"/>
      <c r="AB165" s="1013"/>
      <c r="AC165" s="1013"/>
      <c r="AD165" s="1013"/>
      <c r="AE165" s="1013"/>
      <c r="AF165" s="1013"/>
      <c r="AG165" s="1013"/>
      <c r="AH165" s="1013"/>
      <c r="AI165" s="1013"/>
      <c r="AJ165" s="1013"/>
      <c r="AK165" s="1013"/>
      <c r="AL165" s="1013"/>
      <c r="AM165" s="1013"/>
      <c r="AN165" s="1013"/>
      <c r="AO165" s="1013"/>
    </row>
    <row r="166" spans="1:41" ht="13.5" customHeight="1">
      <c r="A166" s="1009"/>
      <c r="B166" s="1009"/>
      <c r="C166" s="1009"/>
      <c r="D166" s="1010"/>
      <c r="E166" s="1011"/>
      <c r="F166" s="1011"/>
      <c r="G166" s="1012"/>
      <c r="H166" s="1012"/>
      <c r="I166" s="1013"/>
      <c r="J166" s="1013"/>
      <c r="K166" s="1013"/>
      <c r="L166" s="1013"/>
      <c r="M166" s="1013"/>
      <c r="N166" s="1013"/>
      <c r="O166" s="1013"/>
      <c r="P166" s="1013"/>
      <c r="Q166" s="1013"/>
      <c r="R166" s="1013"/>
      <c r="S166" s="1013"/>
      <c r="T166" s="1013"/>
      <c r="U166" s="1013"/>
      <c r="V166" s="1013"/>
      <c r="W166" s="1013"/>
      <c r="X166" s="1013"/>
      <c r="Y166" s="1013"/>
      <c r="Z166" s="1013"/>
      <c r="AA166" s="1013"/>
      <c r="AB166" s="1013"/>
      <c r="AC166" s="1013"/>
      <c r="AD166" s="1013"/>
      <c r="AE166" s="1013"/>
      <c r="AF166" s="1013"/>
      <c r="AG166" s="1013"/>
      <c r="AH166" s="1013"/>
      <c r="AI166" s="1013"/>
      <c r="AJ166" s="1013"/>
      <c r="AK166" s="1013"/>
      <c r="AL166" s="1013"/>
      <c r="AM166" s="1013"/>
      <c r="AN166" s="1013"/>
      <c r="AO166" s="1013"/>
    </row>
    <row r="167" spans="1:41" ht="13.5" customHeight="1">
      <c r="A167" s="1009"/>
      <c r="B167" s="1009"/>
      <c r="C167" s="1009"/>
      <c r="D167" s="1010"/>
      <c r="E167" s="1011"/>
      <c r="F167" s="1011"/>
      <c r="G167" s="1012"/>
      <c r="H167" s="1012"/>
      <c r="I167" s="1013"/>
      <c r="J167" s="1013"/>
      <c r="K167" s="1013"/>
      <c r="L167" s="1013"/>
      <c r="M167" s="1013"/>
      <c r="N167" s="1013"/>
      <c r="O167" s="1013"/>
      <c r="P167" s="1013"/>
      <c r="Q167" s="1013"/>
      <c r="R167" s="1013"/>
      <c r="S167" s="1013"/>
      <c r="T167" s="1013"/>
      <c r="U167" s="1013"/>
      <c r="V167" s="1013"/>
      <c r="W167" s="1013"/>
      <c r="X167" s="1013"/>
      <c r="Y167" s="1013"/>
      <c r="Z167" s="1013"/>
      <c r="AA167" s="1013"/>
      <c r="AB167" s="1013"/>
      <c r="AC167" s="1013"/>
      <c r="AD167" s="1013"/>
      <c r="AE167" s="1013"/>
      <c r="AF167" s="1013"/>
      <c r="AG167" s="1013"/>
      <c r="AH167" s="1013"/>
      <c r="AI167" s="1013"/>
      <c r="AJ167" s="1013"/>
      <c r="AK167" s="1013"/>
      <c r="AL167" s="1013"/>
      <c r="AM167" s="1013"/>
      <c r="AN167" s="1013"/>
      <c r="AO167" s="1013"/>
    </row>
    <row r="168" spans="1:41" ht="13.5" customHeight="1">
      <c r="A168" s="1009"/>
      <c r="B168" s="1009"/>
      <c r="C168" s="1009"/>
      <c r="D168" s="1010"/>
      <c r="E168" s="1011"/>
      <c r="F168" s="1011"/>
      <c r="G168" s="1012"/>
      <c r="H168" s="1012"/>
      <c r="I168" s="1013"/>
      <c r="J168" s="1013"/>
      <c r="K168" s="1013"/>
      <c r="L168" s="1013"/>
      <c r="M168" s="1013"/>
      <c r="N168" s="1013"/>
      <c r="O168" s="1013"/>
      <c r="P168" s="1013"/>
      <c r="Q168" s="1013"/>
      <c r="R168" s="1013"/>
      <c r="S168" s="1013"/>
      <c r="T168" s="1013"/>
      <c r="U168" s="1013"/>
      <c r="V168" s="1013"/>
      <c r="W168" s="1013"/>
      <c r="X168" s="1013"/>
      <c r="Y168" s="1013"/>
      <c r="Z168" s="1013"/>
      <c r="AA168" s="1013"/>
      <c r="AB168" s="1013"/>
      <c r="AC168" s="1013"/>
      <c r="AD168" s="1013"/>
      <c r="AE168" s="1013"/>
      <c r="AF168" s="1013"/>
      <c r="AG168" s="1013"/>
      <c r="AH168" s="1013"/>
      <c r="AI168" s="1013"/>
      <c r="AJ168" s="1013"/>
      <c r="AK168" s="1013"/>
      <c r="AL168" s="1013"/>
      <c r="AM168" s="1013"/>
      <c r="AN168" s="1013"/>
      <c r="AO168" s="1013"/>
    </row>
    <row r="169" spans="1:41" ht="13.5" customHeight="1">
      <c r="A169" s="1009"/>
      <c r="B169" s="1009"/>
      <c r="C169" s="1009"/>
      <c r="D169" s="1010"/>
      <c r="E169" s="1011"/>
      <c r="F169" s="1011"/>
      <c r="G169" s="1012"/>
      <c r="H169" s="1012"/>
      <c r="I169" s="1013"/>
      <c r="J169" s="1013"/>
      <c r="K169" s="1013"/>
      <c r="L169" s="1013"/>
      <c r="M169" s="1013"/>
      <c r="N169" s="1013"/>
      <c r="O169" s="1013"/>
      <c r="P169" s="1013"/>
      <c r="Q169" s="1013"/>
      <c r="R169" s="1013"/>
      <c r="S169" s="1013"/>
      <c r="T169" s="1013"/>
      <c r="U169" s="1013"/>
      <c r="V169" s="1013"/>
      <c r="W169" s="1013"/>
      <c r="X169" s="1013"/>
      <c r="Y169" s="1013"/>
      <c r="Z169" s="1013"/>
      <c r="AA169" s="1013"/>
      <c r="AB169" s="1013"/>
      <c r="AC169" s="1013"/>
      <c r="AD169" s="1013"/>
      <c r="AE169" s="1013"/>
      <c r="AF169" s="1013"/>
      <c r="AG169" s="1013"/>
      <c r="AH169" s="1013"/>
      <c r="AI169" s="1013"/>
      <c r="AJ169" s="1013"/>
      <c r="AK169" s="1013"/>
      <c r="AL169" s="1013"/>
      <c r="AM169" s="1013"/>
      <c r="AN169" s="1013"/>
      <c r="AO169" s="1013"/>
    </row>
    <row r="170" spans="1:41" ht="13.5" customHeight="1">
      <c r="A170" s="1009"/>
      <c r="B170" s="1009"/>
      <c r="C170" s="1009"/>
      <c r="D170" s="1010"/>
      <c r="E170" s="1011"/>
      <c r="F170" s="1011"/>
      <c r="G170" s="1012"/>
      <c r="H170" s="1012"/>
      <c r="I170" s="1013"/>
      <c r="J170" s="1013"/>
      <c r="K170" s="1013"/>
      <c r="L170" s="1013"/>
      <c r="M170" s="1013"/>
      <c r="N170" s="1013"/>
      <c r="O170" s="1013"/>
      <c r="P170" s="1013"/>
      <c r="Q170" s="1013"/>
      <c r="R170" s="1013"/>
      <c r="S170" s="1013"/>
      <c r="T170" s="1013"/>
      <c r="U170" s="1013"/>
      <c r="V170" s="1013"/>
      <c r="W170" s="1013"/>
      <c r="X170" s="1013"/>
      <c r="Y170" s="1013"/>
      <c r="Z170" s="1013"/>
      <c r="AA170" s="1013"/>
      <c r="AB170" s="1013"/>
      <c r="AC170" s="1013"/>
      <c r="AD170" s="1013"/>
      <c r="AE170" s="1013"/>
      <c r="AF170" s="1013"/>
      <c r="AG170" s="1013"/>
      <c r="AH170" s="1013"/>
      <c r="AI170" s="1013"/>
      <c r="AJ170" s="1013"/>
      <c r="AK170" s="1013"/>
      <c r="AL170" s="1013"/>
      <c r="AM170" s="1013"/>
      <c r="AN170" s="1013"/>
      <c r="AO170" s="1013"/>
    </row>
    <row r="171" spans="1:41" ht="13.5" customHeight="1">
      <c r="A171" s="1009"/>
      <c r="B171" s="1009"/>
      <c r="C171" s="1009"/>
      <c r="D171" s="1010"/>
      <c r="E171" s="1011"/>
      <c r="F171" s="1011"/>
      <c r="G171" s="1012"/>
      <c r="H171" s="1012"/>
      <c r="I171" s="1013"/>
      <c r="J171" s="1013"/>
      <c r="K171" s="1013"/>
      <c r="L171" s="1013"/>
      <c r="M171" s="1013"/>
      <c r="N171" s="1013"/>
      <c r="O171" s="1013"/>
      <c r="P171" s="1013"/>
      <c r="Q171" s="1013"/>
      <c r="R171" s="1013"/>
      <c r="S171" s="1013"/>
      <c r="T171" s="1013"/>
      <c r="U171" s="1013"/>
      <c r="V171" s="1013"/>
      <c r="W171" s="1013"/>
      <c r="X171" s="1013"/>
      <c r="Y171" s="1013"/>
      <c r="Z171" s="1013"/>
      <c r="AA171" s="1013"/>
      <c r="AB171" s="1013"/>
      <c r="AC171" s="1013"/>
      <c r="AD171" s="1013"/>
      <c r="AE171" s="1013"/>
      <c r="AF171" s="1013"/>
      <c r="AG171" s="1013"/>
      <c r="AH171" s="1013"/>
      <c r="AI171" s="1013"/>
      <c r="AJ171" s="1013"/>
      <c r="AK171" s="1013"/>
      <c r="AL171" s="1013"/>
      <c r="AM171" s="1013"/>
      <c r="AN171" s="1013"/>
      <c r="AO171" s="1013"/>
    </row>
    <row r="172" spans="1:41" ht="13.5" customHeight="1">
      <c r="A172" s="1009"/>
      <c r="B172" s="1009"/>
      <c r="C172" s="1009"/>
      <c r="D172" s="1010"/>
      <c r="E172" s="1011"/>
      <c r="F172" s="1011"/>
      <c r="G172" s="1012"/>
      <c r="H172" s="1012"/>
      <c r="I172" s="1013"/>
      <c r="J172" s="1013"/>
      <c r="K172" s="1013"/>
      <c r="L172" s="1013"/>
      <c r="M172" s="1013"/>
      <c r="N172" s="1013"/>
      <c r="O172" s="1013"/>
      <c r="P172" s="1013"/>
      <c r="Q172" s="1013"/>
      <c r="R172" s="1013"/>
      <c r="S172" s="1013"/>
      <c r="T172" s="1013"/>
      <c r="U172" s="1013"/>
      <c r="V172" s="1013"/>
      <c r="W172" s="1013"/>
      <c r="X172" s="1013"/>
      <c r="Y172" s="1013"/>
      <c r="Z172" s="1013"/>
      <c r="AA172" s="1013"/>
      <c r="AB172" s="1013"/>
      <c r="AC172" s="1013"/>
      <c r="AD172" s="1013"/>
      <c r="AE172" s="1013"/>
      <c r="AF172" s="1013"/>
      <c r="AG172" s="1013"/>
      <c r="AH172" s="1013"/>
      <c r="AI172" s="1013"/>
      <c r="AJ172" s="1013"/>
      <c r="AK172" s="1013"/>
      <c r="AL172" s="1013"/>
      <c r="AM172" s="1013"/>
      <c r="AN172" s="1013"/>
      <c r="AO172" s="1013"/>
    </row>
    <row r="173" spans="1:41" ht="13.5" customHeight="1">
      <c r="A173" s="1009"/>
      <c r="B173" s="1009"/>
      <c r="C173" s="1009"/>
      <c r="D173" s="1010"/>
      <c r="E173" s="1011"/>
      <c r="F173" s="1011"/>
      <c r="G173" s="1012"/>
      <c r="H173" s="1012"/>
      <c r="I173" s="1013"/>
      <c r="J173" s="1013"/>
      <c r="K173" s="1013"/>
      <c r="L173" s="1013"/>
      <c r="M173" s="1013"/>
      <c r="N173" s="1013"/>
      <c r="O173" s="1013"/>
      <c r="P173" s="1013"/>
      <c r="Q173" s="1013"/>
      <c r="R173" s="1013"/>
      <c r="S173" s="1013"/>
      <c r="T173" s="1013"/>
      <c r="U173" s="1013"/>
      <c r="V173" s="1013"/>
      <c r="W173" s="1013"/>
      <c r="X173" s="1013"/>
      <c r="Y173" s="1013"/>
      <c r="Z173" s="1013"/>
      <c r="AA173" s="1013"/>
      <c r="AB173" s="1013"/>
      <c r="AC173" s="1013"/>
      <c r="AD173" s="1013"/>
      <c r="AE173" s="1013"/>
      <c r="AF173" s="1013"/>
      <c r="AG173" s="1013"/>
      <c r="AH173" s="1013"/>
      <c r="AI173" s="1013"/>
      <c r="AJ173" s="1013"/>
      <c r="AK173" s="1013"/>
      <c r="AL173" s="1013"/>
      <c r="AM173" s="1013"/>
      <c r="AN173" s="1013"/>
      <c r="AO173" s="1013"/>
    </row>
    <row r="174" spans="1:41" ht="13.5" customHeight="1">
      <c r="A174" s="1009"/>
      <c r="B174" s="1009"/>
      <c r="C174" s="1009"/>
      <c r="D174" s="1010"/>
      <c r="E174" s="1011"/>
      <c r="F174" s="1011"/>
      <c r="G174" s="1012"/>
      <c r="H174" s="1012"/>
      <c r="I174" s="1013"/>
      <c r="J174" s="1013"/>
      <c r="K174" s="1013"/>
      <c r="L174" s="1013"/>
      <c r="M174" s="1013"/>
      <c r="N174" s="1013"/>
      <c r="O174" s="1013"/>
      <c r="P174" s="1013"/>
      <c r="Q174" s="1013"/>
      <c r="R174" s="1013"/>
      <c r="S174" s="1013"/>
      <c r="T174" s="1013"/>
      <c r="U174" s="1013"/>
      <c r="V174" s="1013"/>
      <c r="W174" s="1013"/>
      <c r="X174" s="1013"/>
      <c r="Y174" s="1013"/>
      <c r="Z174" s="1013"/>
      <c r="AA174" s="1013"/>
      <c r="AB174" s="1013"/>
      <c r="AC174" s="1013"/>
      <c r="AD174" s="1013"/>
      <c r="AE174" s="1013"/>
      <c r="AF174" s="1013"/>
      <c r="AG174" s="1013"/>
      <c r="AH174" s="1013"/>
      <c r="AI174" s="1013"/>
      <c r="AJ174" s="1013"/>
      <c r="AK174" s="1013"/>
      <c r="AL174" s="1013"/>
      <c r="AM174" s="1013"/>
      <c r="AN174" s="1013"/>
      <c r="AO174" s="1013"/>
    </row>
    <row r="175" spans="1:41" ht="13.5" customHeight="1">
      <c r="A175" s="1009"/>
      <c r="B175" s="1009"/>
      <c r="C175" s="1009"/>
      <c r="D175" s="1010"/>
      <c r="E175" s="1011"/>
      <c r="F175" s="1011"/>
      <c r="G175" s="1012"/>
      <c r="H175" s="1012"/>
      <c r="I175" s="1013"/>
      <c r="J175" s="1013"/>
      <c r="K175" s="1013"/>
      <c r="L175" s="1013"/>
      <c r="M175" s="1013"/>
      <c r="N175" s="1013"/>
      <c r="O175" s="1013"/>
      <c r="P175" s="1013"/>
      <c r="Q175" s="1013"/>
      <c r="R175" s="1013"/>
      <c r="S175" s="1013"/>
      <c r="T175" s="1013"/>
      <c r="U175" s="1013"/>
      <c r="V175" s="1013"/>
      <c r="W175" s="1013"/>
      <c r="X175" s="1013"/>
      <c r="Y175" s="1013"/>
      <c r="Z175" s="1013"/>
      <c r="AA175" s="1013"/>
      <c r="AB175" s="1013"/>
      <c r="AC175" s="1013"/>
      <c r="AD175" s="1013"/>
      <c r="AE175" s="1013"/>
      <c r="AF175" s="1013"/>
      <c r="AG175" s="1013"/>
      <c r="AH175" s="1013"/>
      <c r="AI175" s="1013"/>
      <c r="AJ175" s="1013"/>
      <c r="AK175" s="1013"/>
      <c r="AL175" s="1013"/>
      <c r="AM175" s="1013"/>
      <c r="AN175" s="1013"/>
      <c r="AO175" s="1013"/>
    </row>
    <row r="176" spans="1:41" ht="13.5" customHeight="1">
      <c r="A176" s="1009"/>
      <c r="B176" s="1009"/>
      <c r="C176" s="1009"/>
      <c r="D176" s="1010"/>
      <c r="E176" s="1011"/>
      <c r="F176" s="1011"/>
      <c r="G176" s="1012"/>
      <c r="H176" s="1012"/>
      <c r="I176" s="1013"/>
      <c r="J176" s="1013"/>
      <c r="K176" s="1013"/>
      <c r="L176" s="1013"/>
      <c r="M176" s="1013"/>
      <c r="N176" s="1013"/>
      <c r="O176" s="1013"/>
      <c r="P176" s="1013"/>
      <c r="Q176" s="1013"/>
      <c r="R176" s="1013"/>
      <c r="S176" s="1013"/>
      <c r="T176" s="1013"/>
      <c r="U176" s="1013"/>
      <c r="V176" s="1013"/>
      <c r="W176" s="1013"/>
      <c r="X176" s="1013"/>
      <c r="Y176" s="1013"/>
      <c r="Z176" s="1013"/>
      <c r="AA176" s="1013"/>
      <c r="AB176" s="1013"/>
      <c r="AC176" s="1013"/>
      <c r="AD176" s="1013"/>
      <c r="AE176" s="1013"/>
      <c r="AF176" s="1013"/>
      <c r="AG176" s="1013"/>
      <c r="AH176" s="1013"/>
      <c r="AI176" s="1013"/>
      <c r="AJ176" s="1013"/>
      <c r="AK176" s="1013"/>
      <c r="AL176" s="1013"/>
      <c r="AM176" s="1013"/>
      <c r="AN176" s="1013"/>
      <c r="AO176" s="1013"/>
    </row>
    <row r="177" spans="1:41" ht="13.5" customHeight="1">
      <c r="A177" s="1009"/>
      <c r="B177" s="1009"/>
      <c r="C177" s="1009"/>
      <c r="D177" s="1010"/>
      <c r="E177" s="1011"/>
      <c r="F177" s="1011"/>
      <c r="G177" s="1012"/>
      <c r="H177" s="1012"/>
      <c r="I177" s="1013"/>
      <c r="J177" s="1013"/>
      <c r="K177" s="1013"/>
      <c r="L177" s="1013"/>
      <c r="M177" s="1013"/>
      <c r="N177" s="1013"/>
      <c r="O177" s="1013"/>
      <c r="P177" s="1013"/>
      <c r="Q177" s="1013"/>
      <c r="R177" s="1013"/>
      <c r="S177" s="1013"/>
      <c r="T177" s="1013"/>
      <c r="U177" s="1013"/>
      <c r="V177" s="1013"/>
      <c r="W177" s="1013"/>
      <c r="X177" s="1013"/>
      <c r="Y177" s="1013"/>
      <c r="Z177" s="1013"/>
      <c r="AA177" s="1013"/>
      <c r="AB177" s="1013"/>
      <c r="AC177" s="1013"/>
      <c r="AD177" s="1013"/>
      <c r="AE177" s="1013"/>
      <c r="AF177" s="1013"/>
      <c r="AG177" s="1013"/>
      <c r="AH177" s="1013"/>
      <c r="AI177" s="1013"/>
      <c r="AJ177" s="1013"/>
      <c r="AK177" s="1013"/>
      <c r="AL177" s="1013"/>
      <c r="AM177" s="1013"/>
      <c r="AN177" s="1013"/>
      <c r="AO177" s="1013"/>
    </row>
    <row r="178" spans="1:41" ht="13.5" customHeight="1">
      <c r="A178" s="1009"/>
      <c r="B178" s="1009"/>
      <c r="C178" s="1009"/>
      <c r="D178" s="1010"/>
      <c r="E178" s="1011"/>
      <c r="F178" s="1011"/>
      <c r="G178" s="1012"/>
      <c r="H178" s="1012"/>
      <c r="I178" s="1013"/>
      <c r="J178" s="1013"/>
      <c r="K178" s="1013"/>
      <c r="L178" s="1013"/>
      <c r="M178" s="1013"/>
      <c r="N178" s="1013"/>
      <c r="O178" s="1013"/>
      <c r="P178" s="1013"/>
      <c r="Q178" s="1013"/>
      <c r="R178" s="1013"/>
      <c r="S178" s="1013"/>
      <c r="T178" s="1013"/>
      <c r="U178" s="1013"/>
      <c r="V178" s="1013"/>
      <c r="W178" s="1013"/>
      <c r="X178" s="1013"/>
      <c r="Y178" s="1013"/>
      <c r="Z178" s="1013"/>
      <c r="AA178" s="1013"/>
      <c r="AB178" s="1013"/>
      <c r="AC178" s="1013"/>
      <c r="AD178" s="1013"/>
      <c r="AE178" s="1013"/>
      <c r="AF178" s="1013"/>
      <c r="AG178" s="1013"/>
      <c r="AH178" s="1013"/>
      <c r="AI178" s="1013"/>
      <c r="AJ178" s="1013"/>
      <c r="AK178" s="1013"/>
      <c r="AL178" s="1013"/>
      <c r="AM178" s="1013"/>
      <c r="AN178" s="1013"/>
      <c r="AO178" s="1013"/>
    </row>
    <row r="179" spans="1:41" ht="13.5" customHeight="1">
      <c r="A179" s="1009"/>
      <c r="B179" s="1009"/>
      <c r="C179" s="1009"/>
      <c r="D179" s="1010"/>
      <c r="E179" s="1011"/>
      <c r="F179" s="1011"/>
      <c r="G179" s="1012"/>
      <c r="H179" s="1012"/>
      <c r="I179" s="1013"/>
      <c r="J179" s="1013"/>
      <c r="K179" s="1013"/>
      <c r="L179" s="1013"/>
      <c r="M179" s="1013"/>
      <c r="N179" s="1013"/>
      <c r="O179" s="1013"/>
      <c r="P179" s="1013"/>
      <c r="Q179" s="1013"/>
      <c r="R179" s="1013"/>
      <c r="S179" s="1013"/>
      <c r="T179" s="1013"/>
      <c r="U179" s="1013"/>
      <c r="V179" s="1013"/>
      <c r="W179" s="1013"/>
      <c r="X179" s="1013"/>
      <c r="Y179" s="1013"/>
      <c r="Z179" s="1013"/>
      <c r="AA179" s="1013"/>
      <c r="AB179" s="1013"/>
      <c r="AC179" s="1013"/>
      <c r="AD179" s="1013"/>
      <c r="AE179" s="1013"/>
      <c r="AF179" s="1013"/>
      <c r="AG179" s="1013"/>
      <c r="AH179" s="1013"/>
      <c r="AI179" s="1013"/>
      <c r="AJ179" s="1013"/>
      <c r="AK179" s="1013"/>
      <c r="AL179" s="1013"/>
      <c r="AM179" s="1013"/>
      <c r="AN179" s="1013"/>
      <c r="AO179" s="1013"/>
    </row>
    <row r="180" spans="1:41" ht="13.5" customHeight="1">
      <c r="A180" s="1009"/>
      <c r="B180" s="1009"/>
      <c r="C180" s="1009"/>
      <c r="D180" s="1010"/>
      <c r="E180" s="1011"/>
      <c r="F180" s="1011"/>
      <c r="G180" s="1012"/>
      <c r="H180" s="1012"/>
      <c r="I180" s="1013"/>
      <c r="J180" s="1013"/>
      <c r="K180" s="1013"/>
      <c r="L180" s="1013"/>
      <c r="M180" s="1013"/>
      <c r="N180" s="1013"/>
      <c r="O180" s="1013"/>
      <c r="P180" s="1013"/>
      <c r="Q180" s="1013"/>
      <c r="R180" s="1013"/>
      <c r="S180" s="1013"/>
      <c r="T180" s="1013"/>
      <c r="U180" s="1013"/>
      <c r="V180" s="1013"/>
      <c r="W180" s="1013"/>
      <c r="X180" s="1013"/>
      <c r="Y180" s="1013"/>
      <c r="Z180" s="1013"/>
      <c r="AA180" s="1013"/>
      <c r="AB180" s="1013"/>
      <c r="AC180" s="1013"/>
      <c r="AD180" s="1013"/>
      <c r="AE180" s="1013"/>
      <c r="AF180" s="1013"/>
      <c r="AG180" s="1013"/>
      <c r="AH180" s="1013"/>
      <c r="AI180" s="1013"/>
      <c r="AJ180" s="1013"/>
      <c r="AK180" s="1013"/>
      <c r="AL180" s="1013"/>
      <c r="AM180" s="1013"/>
      <c r="AN180" s="1013"/>
      <c r="AO180" s="1013"/>
    </row>
    <row r="181" spans="1:41" ht="13.5" customHeight="1">
      <c r="A181" s="1009"/>
      <c r="B181" s="1009"/>
      <c r="C181" s="1009"/>
      <c r="D181" s="1010"/>
      <c r="E181" s="1011"/>
      <c r="F181" s="1011"/>
      <c r="G181" s="1012"/>
      <c r="H181" s="1012"/>
      <c r="I181" s="1013"/>
      <c r="J181" s="1013"/>
      <c r="K181" s="1013"/>
      <c r="L181" s="1013"/>
      <c r="M181" s="1013"/>
      <c r="N181" s="1013"/>
      <c r="O181" s="1013"/>
      <c r="P181" s="1013"/>
      <c r="Q181" s="1013"/>
      <c r="R181" s="1013"/>
      <c r="S181" s="1013"/>
      <c r="T181" s="1013"/>
      <c r="U181" s="1013"/>
      <c r="V181" s="1013"/>
      <c r="W181" s="1013"/>
      <c r="X181" s="1013"/>
      <c r="Y181" s="1013"/>
      <c r="Z181" s="1013"/>
      <c r="AA181" s="1013"/>
      <c r="AB181" s="1013"/>
      <c r="AC181" s="1013"/>
      <c r="AD181" s="1013"/>
      <c r="AE181" s="1013"/>
      <c r="AF181" s="1013"/>
      <c r="AG181" s="1013"/>
      <c r="AH181" s="1013"/>
      <c r="AI181" s="1013"/>
      <c r="AJ181" s="1013"/>
      <c r="AK181" s="1013"/>
      <c r="AL181" s="1013"/>
      <c r="AM181" s="1013"/>
      <c r="AN181" s="1013"/>
      <c r="AO181" s="1013"/>
    </row>
    <row r="182" spans="1:41" ht="13.5" customHeight="1">
      <c r="A182" s="1009"/>
      <c r="B182" s="1009"/>
      <c r="C182" s="1009"/>
      <c r="D182" s="1010"/>
      <c r="E182" s="1011"/>
      <c r="F182" s="1011"/>
      <c r="G182" s="1012"/>
      <c r="H182" s="1012"/>
      <c r="I182" s="1013"/>
      <c r="J182" s="1013"/>
      <c r="K182" s="1013"/>
      <c r="L182" s="1013"/>
      <c r="M182" s="1013"/>
      <c r="N182" s="1013"/>
      <c r="O182" s="1013"/>
      <c r="P182" s="1013"/>
      <c r="Q182" s="1013"/>
      <c r="R182" s="1013"/>
      <c r="S182" s="1013"/>
      <c r="T182" s="1013"/>
      <c r="U182" s="1013"/>
      <c r="V182" s="1013"/>
      <c r="W182" s="1013"/>
      <c r="X182" s="1013"/>
      <c r="Y182" s="1013"/>
      <c r="Z182" s="1013"/>
      <c r="AA182" s="1013"/>
      <c r="AB182" s="1013"/>
      <c r="AC182" s="1013"/>
      <c r="AD182" s="1013"/>
      <c r="AE182" s="1013"/>
      <c r="AF182" s="1013"/>
      <c r="AG182" s="1013"/>
      <c r="AH182" s="1013"/>
      <c r="AI182" s="1013"/>
      <c r="AJ182" s="1013"/>
      <c r="AK182" s="1013"/>
      <c r="AL182" s="1013"/>
      <c r="AM182" s="1013"/>
      <c r="AN182" s="1013"/>
      <c r="AO182" s="1013"/>
    </row>
    <row r="183" spans="1:41" ht="13.5" customHeight="1">
      <c r="A183" s="1009"/>
      <c r="B183" s="1009"/>
      <c r="C183" s="1009"/>
      <c r="D183" s="1010"/>
      <c r="E183" s="1011"/>
      <c r="F183" s="1011"/>
      <c r="G183" s="1012"/>
      <c r="H183" s="1012"/>
      <c r="I183" s="1013"/>
      <c r="J183" s="1013"/>
      <c r="K183" s="1013"/>
      <c r="L183" s="1013"/>
      <c r="M183" s="1013"/>
      <c r="N183" s="1013"/>
      <c r="O183" s="1013"/>
      <c r="P183" s="1013"/>
      <c r="Q183" s="1013"/>
      <c r="R183" s="1013"/>
      <c r="S183" s="1013"/>
      <c r="T183" s="1013"/>
      <c r="U183" s="1013"/>
      <c r="V183" s="1013"/>
      <c r="W183" s="1013"/>
      <c r="X183" s="1013"/>
      <c r="Y183" s="1013"/>
      <c r="Z183" s="1013"/>
      <c r="AA183" s="1013"/>
      <c r="AB183" s="1013"/>
      <c r="AC183" s="1013"/>
      <c r="AD183" s="1013"/>
      <c r="AE183" s="1013"/>
      <c r="AF183" s="1013"/>
      <c r="AG183" s="1013"/>
      <c r="AH183" s="1013"/>
      <c r="AI183" s="1013"/>
      <c r="AJ183" s="1013"/>
      <c r="AK183" s="1013"/>
      <c r="AL183" s="1013"/>
      <c r="AM183" s="1013"/>
      <c r="AN183" s="1013"/>
      <c r="AO183" s="1013"/>
    </row>
    <row r="184" spans="1:41" ht="13.5" customHeight="1">
      <c r="A184" s="1009"/>
      <c r="B184" s="1009"/>
      <c r="C184" s="1009"/>
      <c r="D184" s="1010"/>
      <c r="E184" s="1011"/>
      <c r="F184" s="1011"/>
      <c r="G184" s="1012"/>
      <c r="H184" s="1012"/>
      <c r="I184" s="1013"/>
      <c r="J184" s="1013"/>
      <c r="K184" s="1013"/>
      <c r="L184" s="1013"/>
      <c r="M184" s="1013"/>
      <c r="N184" s="1013"/>
      <c r="O184" s="1013"/>
      <c r="P184" s="1013"/>
      <c r="Q184" s="1013"/>
      <c r="R184" s="1013"/>
      <c r="S184" s="1013"/>
      <c r="T184" s="1013"/>
      <c r="U184" s="1013"/>
      <c r="V184" s="1013"/>
      <c r="W184" s="1013"/>
      <c r="X184" s="1013"/>
      <c r="Y184" s="1013"/>
      <c r="Z184" s="1013"/>
      <c r="AA184" s="1013"/>
      <c r="AB184" s="1013"/>
      <c r="AC184" s="1013"/>
      <c r="AD184" s="1013"/>
      <c r="AE184" s="1013"/>
      <c r="AF184" s="1013"/>
      <c r="AG184" s="1013"/>
      <c r="AH184" s="1013"/>
      <c r="AI184" s="1013"/>
      <c r="AJ184" s="1013"/>
      <c r="AK184" s="1013"/>
      <c r="AL184" s="1013"/>
      <c r="AM184" s="1013"/>
      <c r="AN184" s="1013"/>
      <c r="AO184" s="1013"/>
    </row>
    <row r="185" spans="1:41" ht="13.5" customHeight="1">
      <c r="A185" s="1009"/>
      <c r="B185" s="1009"/>
      <c r="C185" s="1009"/>
      <c r="D185" s="1010"/>
      <c r="E185" s="1011"/>
      <c r="F185" s="1011"/>
      <c r="G185" s="1012"/>
      <c r="H185" s="1012"/>
      <c r="I185" s="1013"/>
      <c r="J185" s="1013"/>
      <c r="K185" s="1013"/>
      <c r="L185" s="1013"/>
      <c r="M185" s="1013"/>
      <c r="N185" s="1013"/>
      <c r="O185" s="1013"/>
      <c r="P185" s="1013"/>
      <c r="Q185" s="1013"/>
      <c r="R185" s="1013"/>
      <c r="S185" s="1013"/>
      <c r="T185" s="1013"/>
      <c r="U185" s="1013"/>
      <c r="V185" s="1013"/>
      <c r="W185" s="1013"/>
      <c r="X185" s="1013"/>
      <c r="Y185" s="1013"/>
      <c r="Z185" s="1013"/>
      <c r="AA185" s="1013"/>
      <c r="AB185" s="1013"/>
      <c r="AC185" s="1013"/>
      <c r="AD185" s="1013"/>
      <c r="AE185" s="1013"/>
      <c r="AF185" s="1013"/>
      <c r="AG185" s="1013"/>
      <c r="AH185" s="1013"/>
      <c r="AI185" s="1013"/>
      <c r="AJ185" s="1013"/>
      <c r="AK185" s="1013"/>
      <c r="AL185" s="1013"/>
      <c r="AM185" s="1013"/>
      <c r="AN185" s="1013"/>
      <c r="AO185" s="1013"/>
    </row>
    <row r="186" spans="1:41" ht="13.5" customHeight="1">
      <c r="A186" s="1009"/>
      <c r="B186" s="1009"/>
      <c r="C186" s="1009"/>
      <c r="D186" s="1010"/>
      <c r="E186" s="1011"/>
      <c r="F186" s="1011"/>
      <c r="G186" s="1012"/>
      <c r="H186" s="1012"/>
      <c r="I186" s="1013"/>
      <c r="J186" s="1013"/>
      <c r="K186" s="1013"/>
      <c r="L186" s="1013"/>
      <c r="M186" s="1013"/>
      <c r="N186" s="1013"/>
      <c r="O186" s="1013"/>
      <c r="P186" s="1013"/>
      <c r="Q186" s="1013"/>
      <c r="R186" s="1013"/>
      <c r="S186" s="1013"/>
      <c r="T186" s="1013"/>
      <c r="U186" s="1013"/>
      <c r="V186" s="1013"/>
      <c r="W186" s="1013"/>
      <c r="X186" s="1013"/>
      <c r="Y186" s="1013"/>
      <c r="Z186" s="1013"/>
      <c r="AA186" s="1013"/>
      <c r="AB186" s="1013"/>
      <c r="AC186" s="1013"/>
      <c r="AD186" s="1013"/>
      <c r="AE186" s="1013"/>
      <c r="AF186" s="1013"/>
      <c r="AG186" s="1013"/>
      <c r="AH186" s="1013"/>
      <c r="AI186" s="1013"/>
      <c r="AJ186" s="1013"/>
      <c r="AK186" s="1013"/>
      <c r="AL186" s="1013"/>
      <c r="AM186" s="1013"/>
      <c r="AN186" s="1013"/>
      <c r="AO186" s="1013"/>
    </row>
    <row r="187" spans="1:41" ht="13.5" customHeight="1">
      <c r="A187" s="1009"/>
      <c r="B187" s="1009"/>
      <c r="C187" s="1009"/>
      <c r="D187" s="1010"/>
      <c r="E187" s="1011"/>
      <c r="F187" s="1011"/>
      <c r="G187" s="1012"/>
      <c r="H187" s="1012"/>
      <c r="I187" s="1013"/>
      <c r="J187" s="1013"/>
      <c r="K187" s="1013"/>
      <c r="L187" s="1013"/>
      <c r="M187" s="1013"/>
      <c r="N187" s="1013"/>
      <c r="O187" s="1013"/>
      <c r="P187" s="1013"/>
      <c r="Q187" s="1013"/>
      <c r="R187" s="1013"/>
      <c r="S187" s="1013"/>
      <c r="T187" s="1013"/>
      <c r="U187" s="1013"/>
      <c r="V187" s="1013"/>
      <c r="W187" s="1013"/>
      <c r="X187" s="1013"/>
      <c r="Y187" s="1013"/>
      <c r="Z187" s="1013"/>
      <c r="AA187" s="1013"/>
      <c r="AB187" s="1013"/>
      <c r="AC187" s="1013"/>
      <c r="AD187" s="1013"/>
      <c r="AE187" s="1013"/>
      <c r="AF187" s="1013"/>
      <c r="AG187" s="1013"/>
      <c r="AH187" s="1013"/>
      <c r="AI187" s="1013"/>
      <c r="AJ187" s="1013"/>
      <c r="AK187" s="1013"/>
      <c r="AL187" s="1013"/>
      <c r="AM187" s="1013"/>
      <c r="AN187" s="1013"/>
      <c r="AO187" s="1013"/>
    </row>
    <row r="188" spans="1:41" ht="13.5" customHeight="1">
      <c r="A188" s="1009"/>
      <c r="B188" s="1009"/>
      <c r="C188" s="1009"/>
      <c r="D188" s="1010"/>
      <c r="E188" s="1011"/>
      <c r="F188" s="1011"/>
      <c r="G188" s="1012"/>
      <c r="H188" s="1012"/>
      <c r="I188" s="1013"/>
      <c r="J188" s="1013"/>
      <c r="K188" s="1013"/>
      <c r="L188" s="1013"/>
      <c r="M188" s="1013"/>
      <c r="N188" s="1013"/>
      <c r="O188" s="1013"/>
      <c r="P188" s="1013"/>
      <c r="Q188" s="1013"/>
      <c r="R188" s="1013"/>
      <c r="S188" s="1013"/>
      <c r="T188" s="1013"/>
      <c r="U188" s="1013"/>
      <c r="V188" s="1013"/>
      <c r="W188" s="1013"/>
      <c r="X188" s="1013"/>
      <c r="Y188" s="1013"/>
      <c r="Z188" s="1013"/>
      <c r="AA188" s="1013"/>
      <c r="AB188" s="1013"/>
      <c r="AC188" s="1013"/>
      <c r="AD188" s="1013"/>
      <c r="AE188" s="1013"/>
      <c r="AF188" s="1013"/>
      <c r="AG188" s="1013"/>
      <c r="AH188" s="1013"/>
      <c r="AI188" s="1013"/>
      <c r="AJ188" s="1013"/>
      <c r="AK188" s="1013"/>
      <c r="AL188" s="1013"/>
      <c r="AM188" s="1013"/>
      <c r="AN188" s="1013"/>
      <c r="AO188" s="1013"/>
    </row>
    <row r="189" spans="1:41" ht="13.5" customHeight="1">
      <c r="A189" s="1009"/>
      <c r="B189" s="1009"/>
      <c r="C189" s="1009"/>
      <c r="D189" s="1010"/>
      <c r="E189" s="1011"/>
      <c r="F189" s="1011"/>
      <c r="G189" s="1012"/>
      <c r="H189" s="1012"/>
      <c r="I189" s="1013"/>
      <c r="J189" s="1013"/>
      <c r="K189" s="1013"/>
      <c r="L189" s="1013"/>
      <c r="M189" s="1013"/>
      <c r="N189" s="1013"/>
      <c r="O189" s="1013"/>
      <c r="P189" s="1013"/>
      <c r="Q189" s="1013"/>
      <c r="R189" s="1013"/>
      <c r="S189" s="1013"/>
      <c r="T189" s="1013"/>
      <c r="U189" s="1013"/>
      <c r="V189" s="1013"/>
      <c r="W189" s="1013"/>
      <c r="X189" s="1013"/>
      <c r="Y189" s="1013"/>
      <c r="Z189" s="1013"/>
      <c r="AA189" s="1013"/>
      <c r="AB189" s="1013"/>
      <c r="AC189" s="1013"/>
      <c r="AD189" s="1013"/>
      <c r="AE189" s="1013"/>
      <c r="AF189" s="1013"/>
      <c r="AG189" s="1013"/>
      <c r="AH189" s="1013"/>
      <c r="AI189" s="1013"/>
      <c r="AJ189" s="1013"/>
      <c r="AK189" s="1013"/>
      <c r="AL189" s="1013"/>
      <c r="AM189" s="1013"/>
      <c r="AN189" s="1013"/>
      <c r="AO189" s="1013"/>
    </row>
    <row r="190" spans="1:41" ht="13.5" customHeight="1">
      <c r="A190" s="1009"/>
      <c r="B190" s="1009"/>
      <c r="C190" s="1009"/>
      <c r="D190" s="1010"/>
      <c r="E190" s="1011"/>
      <c r="F190" s="1011"/>
      <c r="G190" s="1012"/>
      <c r="H190" s="1012"/>
      <c r="I190" s="1013"/>
      <c r="J190" s="1013"/>
      <c r="K190" s="1013"/>
      <c r="L190" s="1013"/>
      <c r="M190" s="1013"/>
      <c r="N190" s="1013"/>
      <c r="O190" s="1013"/>
      <c r="P190" s="1013"/>
      <c r="Q190" s="1013"/>
      <c r="R190" s="1013"/>
      <c r="S190" s="1013"/>
      <c r="T190" s="1013"/>
      <c r="U190" s="1013"/>
      <c r="V190" s="1013"/>
      <c r="W190" s="1013"/>
      <c r="X190" s="1013"/>
      <c r="Y190" s="1013"/>
      <c r="Z190" s="1013"/>
      <c r="AA190" s="1013"/>
      <c r="AB190" s="1013"/>
      <c r="AC190" s="1013"/>
      <c r="AD190" s="1013"/>
      <c r="AE190" s="1013"/>
      <c r="AF190" s="1013"/>
      <c r="AG190" s="1013"/>
      <c r="AH190" s="1013"/>
      <c r="AI190" s="1013"/>
      <c r="AJ190" s="1013"/>
      <c r="AK190" s="1013"/>
      <c r="AL190" s="1013"/>
      <c r="AM190" s="1013"/>
      <c r="AN190" s="1013"/>
      <c r="AO190" s="1013"/>
    </row>
    <row r="191" spans="1:41" ht="13.5" customHeight="1">
      <c r="A191" s="1009"/>
      <c r="B191" s="1009"/>
      <c r="C191" s="1009"/>
      <c r="D191" s="1010"/>
      <c r="E191" s="1011"/>
      <c r="F191" s="1011"/>
      <c r="G191" s="1012"/>
      <c r="H191" s="1012"/>
      <c r="I191" s="1013"/>
      <c r="J191" s="1013"/>
      <c r="K191" s="1013"/>
      <c r="L191" s="1013"/>
      <c r="M191" s="1013"/>
      <c r="N191" s="1013"/>
      <c r="O191" s="1013"/>
      <c r="P191" s="1013"/>
      <c r="Q191" s="1013"/>
      <c r="R191" s="1013"/>
      <c r="S191" s="1013"/>
      <c r="T191" s="1013"/>
      <c r="U191" s="1013"/>
      <c r="V191" s="1013"/>
      <c r="W191" s="1013"/>
      <c r="X191" s="1013"/>
      <c r="Y191" s="1013"/>
      <c r="Z191" s="1013"/>
      <c r="AA191" s="1013"/>
      <c r="AB191" s="1013"/>
      <c r="AC191" s="1013"/>
      <c r="AD191" s="1013"/>
      <c r="AE191" s="1013"/>
      <c r="AF191" s="1013"/>
      <c r="AG191" s="1013"/>
      <c r="AH191" s="1013"/>
      <c r="AI191" s="1013"/>
      <c r="AJ191" s="1013"/>
      <c r="AK191" s="1013"/>
      <c r="AL191" s="1013"/>
      <c r="AM191" s="1013"/>
      <c r="AN191" s="1013"/>
      <c r="AO191" s="1013"/>
    </row>
    <row r="192" spans="1:41" ht="13.5" customHeight="1">
      <c r="A192" s="1009"/>
      <c r="B192" s="1009"/>
      <c r="C192" s="1009"/>
      <c r="D192" s="1010"/>
      <c r="E192" s="1011"/>
      <c r="F192" s="1011"/>
      <c r="G192" s="1012"/>
      <c r="H192" s="1012"/>
      <c r="I192" s="1013"/>
      <c r="J192" s="1013"/>
      <c r="K192" s="1013"/>
      <c r="L192" s="1013"/>
      <c r="M192" s="1013"/>
      <c r="N192" s="1013"/>
      <c r="O192" s="1013"/>
      <c r="P192" s="1013"/>
      <c r="Q192" s="1013"/>
      <c r="R192" s="1013"/>
      <c r="S192" s="1013"/>
      <c r="T192" s="1013"/>
      <c r="U192" s="1013"/>
      <c r="V192" s="1013"/>
      <c r="W192" s="1013"/>
      <c r="X192" s="1013"/>
      <c r="Y192" s="1013"/>
      <c r="Z192" s="1013"/>
      <c r="AA192" s="1013"/>
      <c r="AB192" s="1013"/>
      <c r="AC192" s="1013"/>
      <c r="AD192" s="1013"/>
      <c r="AE192" s="1013"/>
      <c r="AF192" s="1013"/>
      <c r="AG192" s="1013"/>
      <c r="AH192" s="1013"/>
      <c r="AI192" s="1013"/>
      <c r="AJ192" s="1013"/>
      <c r="AK192" s="1013"/>
      <c r="AL192" s="1013"/>
      <c r="AM192" s="1013"/>
      <c r="AN192" s="1013"/>
      <c r="AO192" s="1013"/>
    </row>
    <row r="193" spans="1:41" ht="13.5" customHeight="1">
      <c r="A193" s="1009"/>
      <c r="B193" s="1009"/>
      <c r="C193" s="1009"/>
      <c r="D193" s="1010"/>
      <c r="E193" s="1011"/>
      <c r="F193" s="1011"/>
      <c r="G193" s="1012"/>
      <c r="H193" s="1012"/>
      <c r="I193" s="1013"/>
      <c r="J193" s="1013"/>
      <c r="K193" s="1013"/>
      <c r="L193" s="1013"/>
      <c r="M193" s="1013"/>
      <c r="N193" s="1013"/>
      <c r="O193" s="1013"/>
      <c r="P193" s="1013"/>
      <c r="Q193" s="1013"/>
      <c r="R193" s="1013"/>
      <c r="S193" s="1013"/>
      <c r="T193" s="1013"/>
      <c r="U193" s="1013"/>
      <c r="V193" s="1013"/>
      <c r="W193" s="1013"/>
      <c r="X193" s="1013"/>
      <c r="Y193" s="1013"/>
      <c r="Z193" s="1013"/>
      <c r="AA193" s="1013"/>
      <c r="AB193" s="1013"/>
      <c r="AC193" s="1013"/>
      <c r="AD193" s="1013"/>
      <c r="AE193" s="1013"/>
      <c r="AF193" s="1013"/>
      <c r="AG193" s="1013"/>
      <c r="AH193" s="1013"/>
      <c r="AI193" s="1013"/>
      <c r="AJ193" s="1013"/>
      <c r="AK193" s="1013"/>
      <c r="AL193" s="1013"/>
      <c r="AM193" s="1013"/>
      <c r="AN193" s="1013"/>
      <c r="AO193" s="1013"/>
    </row>
    <row r="194" spans="1:41" ht="13.5" customHeight="1">
      <c r="A194" s="1009"/>
      <c r="B194" s="1009"/>
      <c r="C194" s="1009"/>
      <c r="D194" s="1010"/>
      <c r="E194" s="1011"/>
      <c r="F194" s="1011"/>
      <c r="G194" s="1012"/>
      <c r="H194" s="1012"/>
      <c r="I194" s="1013"/>
      <c r="J194" s="1013"/>
      <c r="K194" s="1013"/>
      <c r="L194" s="1013"/>
      <c r="M194" s="1013"/>
      <c r="N194" s="1013"/>
      <c r="O194" s="1013"/>
      <c r="P194" s="1013"/>
      <c r="Q194" s="1013"/>
      <c r="R194" s="1013"/>
      <c r="S194" s="1013"/>
      <c r="T194" s="1013"/>
      <c r="U194" s="1013"/>
      <c r="V194" s="1013"/>
      <c r="W194" s="1013"/>
      <c r="X194" s="1013"/>
      <c r="Y194" s="1013"/>
      <c r="Z194" s="1013"/>
      <c r="AA194" s="1013"/>
      <c r="AB194" s="1013"/>
      <c r="AC194" s="1013"/>
      <c r="AD194" s="1013"/>
      <c r="AE194" s="1013"/>
      <c r="AF194" s="1013"/>
      <c r="AG194" s="1013"/>
      <c r="AH194" s="1013"/>
      <c r="AI194" s="1013"/>
      <c r="AJ194" s="1013"/>
      <c r="AK194" s="1013"/>
      <c r="AL194" s="1013"/>
      <c r="AM194" s="1013"/>
      <c r="AN194" s="1013"/>
      <c r="AO194" s="1013"/>
    </row>
    <row r="195" spans="1:41" ht="13.5" customHeight="1">
      <c r="A195" s="1009"/>
      <c r="B195" s="1009"/>
      <c r="C195" s="1009"/>
      <c r="D195" s="1010"/>
      <c r="E195" s="1011"/>
      <c r="F195" s="1011"/>
      <c r="G195" s="1012"/>
      <c r="H195" s="1012"/>
      <c r="I195" s="1013"/>
      <c r="J195" s="1013"/>
      <c r="K195" s="1013"/>
      <c r="L195" s="1013"/>
      <c r="M195" s="1013"/>
      <c r="N195" s="1013"/>
      <c r="O195" s="1013"/>
      <c r="P195" s="1013"/>
      <c r="Q195" s="1013"/>
      <c r="R195" s="1013"/>
      <c r="S195" s="1013"/>
      <c r="T195" s="1013"/>
      <c r="U195" s="1013"/>
      <c r="V195" s="1013"/>
      <c r="W195" s="1013"/>
      <c r="X195" s="1013"/>
      <c r="Y195" s="1013"/>
      <c r="Z195" s="1013"/>
      <c r="AA195" s="1013"/>
      <c r="AB195" s="1013"/>
      <c r="AC195" s="1013"/>
      <c r="AD195" s="1013"/>
      <c r="AE195" s="1013"/>
      <c r="AF195" s="1013"/>
      <c r="AG195" s="1013"/>
      <c r="AH195" s="1013"/>
      <c r="AI195" s="1013"/>
      <c r="AJ195" s="1013"/>
      <c r="AK195" s="1013"/>
      <c r="AL195" s="1013"/>
      <c r="AM195" s="1013"/>
      <c r="AN195" s="1013"/>
      <c r="AO195" s="1013"/>
    </row>
    <row r="196" spans="1:41" ht="13.5" customHeight="1">
      <c r="A196" s="1009"/>
      <c r="B196" s="1009"/>
      <c r="C196" s="1009"/>
      <c r="D196" s="1010"/>
      <c r="E196" s="1011"/>
      <c r="F196" s="1011"/>
      <c r="G196" s="1012"/>
      <c r="H196" s="1012"/>
      <c r="I196" s="1013"/>
      <c r="J196" s="1013"/>
      <c r="K196" s="1013"/>
      <c r="L196" s="1013"/>
      <c r="M196" s="1013"/>
      <c r="N196" s="1013"/>
      <c r="O196" s="1013"/>
      <c r="P196" s="1013"/>
      <c r="Q196" s="1013"/>
      <c r="R196" s="1013"/>
      <c r="S196" s="1013"/>
      <c r="T196" s="1013"/>
      <c r="U196" s="1013"/>
      <c r="V196" s="1013"/>
      <c r="W196" s="1013"/>
      <c r="X196" s="1013"/>
      <c r="Y196" s="1013"/>
      <c r="Z196" s="1013"/>
      <c r="AA196" s="1013"/>
      <c r="AB196" s="1013"/>
      <c r="AC196" s="1013"/>
      <c r="AD196" s="1013"/>
      <c r="AE196" s="1013"/>
      <c r="AF196" s="1013"/>
      <c r="AG196" s="1013"/>
      <c r="AH196" s="1013"/>
      <c r="AI196" s="1013"/>
      <c r="AJ196" s="1013"/>
      <c r="AK196" s="1013"/>
      <c r="AL196" s="1013"/>
      <c r="AM196" s="1013"/>
      <c r="AN196" s="1013"/>
      <c r="AO196" s="1013"/>
    </row>
    <row r="197" spans="1:41" ht="13.5" customHeight="1">
      <c r="A197" s="1009"/>
      <c r="B197" s="1009"/>
      <c r="C197" s="1009"/>
      <c r="D197" s="1010"/>
      <c r="E197" s="1011"/>
      <c r="F197" s="1011"/>
      <c r="G197" s="1012"/>
      <c r="H197" s="1012"/>
      <c r="I197" s="1013"/>
      <c r="J197" s="1013"/>
      <c r="K197" s="1013"/>
      <c r="L197" s="1013"/>
      <c r="M197" s="1013"/>
      <c r="N197" s="1013"/>
      <c r="O197" s="1013"/>
      <c r="P197" s="1013"/>
      <c r="Q197" s="1013"/>
      <c r="R197" s="1013"/>
      <c r="S197" s="1013"/>
      <c r="T197" s="1013"/>
      <c r="U197" s="1013"/>
      <c r="V197" s="1013"/>
      <c r="W197" s="1013"/>
      <c r="X197" s="1013"/>
      <c r="Y197" s="1013"/>
      <c r="Z197" s="1013"/>
      <c r="AA197" s="1013"/>
      <c r="AB197" s="1013"/>
      <c r="AC197" s="1013"/>
      <c r="AD197" s="1013"/>
      <c r="AE197" s="1013"/>
      <c r="AF197" s="1013"/>
      <c r="AG197" s="1013"/>
      <c r="AH197" s="1013"/>
      <c r="AI197" s="1013"/>
      <c r="AJ197" s="1013"/>
      <c r="AK197" s="1013"/>
      <c r="AL197" s="1013"/>
      <c r="AM197" s="1013"/>
      <c r="AN197" s="1013"/>
      <c r="AO197" s="1013"/>
    </row>
    <row r="198" spans="1:41" ht="13.5" customHeight="1">
      <c r="A198" s="1009"/>
      <c r="B198" s="1009"/>
      <c r="C198" s="1009"/>
      <c r="D198" s="1010"/>
      <c r="E198" s="1011"/>
      <c r="F198" s="1011"/>
      <c r="G198" s="1012"/>
      <c r="H198" s="1012"/>
      <c r="I198" s="1013"/>
      <c r="J198" s="1013"/>
      <c r="K198" s="1013"/>
      <c r="L198" s="1013"/>
      <c r="M198" s="1013"/>
      <c r="N198" s="1013"/>
      <c r="O198" s="1013"/>
      <c r="P198" s="1013"/>
      <c r="Q198" s="1013"/>
      <c r="R198" s="1013"/>
      <c r="S198" s="1013"/>
      <c r="T198" s="1013"/>
      <c r="U198" s="1013"/>
      <c r="V198" s="1013"/>
      <c r="W198" s="1013"/>
      <c r="X198" s="1013"/>
      <c r="Y198" s="1013"/>
      <c r="Z198" s="1013"/>
      <c r="AA198" s="1013"/>
      <c r="AB198" s="1013"/>
      <c r="AC198" s="1013"/>
      <c r="AD198" s="1013"/>
      <c r="AE198" s="1013"/>
      <c r="AF198" s="1013"/>
      <c r="AG198" s="1013"/>
      <c r="AH198" s="1013"/>
      <c r="AI198" s="1013"/>
      <c r="AJ198" s="1013"/>
      <c r="AK198" s="1013"/>
      <c r="AL198" s="1013"/>
      <c r="AM198" s="1013"/>
      <c r="AN198" s="1013"/>
      <c r="AO198" s="1013"/>
    </row>
    <row r="199" spans="1:41" ht="13.5" customHeight="1">
      <c r="A199" s="1009"/>
      <c r="B199" s="1009"/>
      <c r="C199" s="1009"/>
      <c r="D199" s="1010"/>
      <c r="E199" s="1011"/>
      <c r="F199" s="1011"/>
      <c r="G199" s="1012"/>
      <c r="H199" s="1012"/>
      <c r="I199" s="1013"/>
      <c r="J199" s="1013"/>
      <c r="K199" s="1013"/>
      <c r="L199" s="1013"/>
      <c r="M199" s="1013"/>
      <c r="N199" s="1013"/>
      <c r="O199" s="1013"/>
      <c r="P199" s="1013"/>
      <c r="Q199" s="1013"/>
      <c r="R199" s="1013"/>
      <c r="S199" s="1013"/>
      <c r="T199" s="1013"/>
      <c r="U199" s="1013"/>
      <c r="V199" s="1013"/>
      <c r="W199" s="1013"/>
      <c r="X199" s="1013"/>
      <c r="Y199" s="1013"/>
      <c r="Z199" s="1013"/>
      <c r="AA199" s="1013"/>
      <c r="AB199" s="1013"/>
      <c r="AC199" s="1013"/>
      <c r="AD199" s="1013"/>
      <c r="AE199" s="1013"/>
      <c r="AF199" s="1013"/>
      <c r="AG199" s="1013"/>
      <c r="AH199" s="1013"/>
      <c r="AI199" s="1013"/>
      <c r="AJ199" s="1013"/>
      <c r="AK199" s="1013"/>
      <c r="AL199" s="1013"/>
      <c r="AM199" s="1013"/>
      <c r="AN199" s="1013"/>
      <c r="AO199" s="1013"/>
    </row>
    <row r="200" spans="1:41" ht="13.5" customHeight="1">
      <c r="A200" s="1009"/>
      <c r="B200" s="1009"/>
      <c r="C200" s="1009"/>
      <c r="D200" s="1010"/>
      <c r="E200" s="1011"/>
      <c r="F200" s="1011"/>
      <c r="G200" s="1012"/>
      <c r="H200" s="1012"/>
      <c r="I200" s="1013"/>
      <c r="J200" s="1013"/>
      <c r="K200" s="1013"/>
      <c r="L200" s="1013"/>
      <c r="M200" s="1013"/>
      <c r="N200" s="1013"/>
      <c r="O200" s="1013"/>
      <c r="P200" s="1013"/>
      <c r="Q200" s="1013"/>
      <c r="R200" s="1013"/>
      <c r="S200" s="1013"/>
      <c r="T200" s="1013"/>
      <c r="U200" s="1013"/>
      <c r="V200" s="1013"/>
      <c r="W200" s="1013"/>
      <c r="X200" s="1013"/>
      <c r="Y200" s="1013"/>
      <c r="Z200" s="1013"/>
      <c r="AA200" s="1013"/>
      <c r="AB200" s="1013"/>
      <c r="AC200" s="1013"/>
      <c r="AD200" s="1013"/>
      <c r="AE200" s="1013"/>
      <c r="AF200" s="1013"/>
      <c r="AG200" s="1013"/>
      <c r="AH200" s="1013"/>
      <c r="AI200" s="1013"/>
      <c r="AJ200" s="1013"/>
      <c r="AK200" s="1013"/>
      <c r="AL200" s="1013"/>
      <c r="AM200" s="1013"/>
      <c r="AN200" s="1013"/>
      <c r="AO200" s="1013"/>
    </row>
    <row r="201" spans="1:41" ht="13.5" customHeight="1">
      <c r="A201" s="1009"/>
      <c r="B201" s="1009"/>
      <c r="C201" s="1009"/>
      <c r="D201" s="1010"/>
      <c r="E201" s="1011"/>
      <c r="F201" s="1011"/>
      <c r="G201" s="1012"/>
      <c r="H201" s="1012"/>
      <c r="I201" s="1013"/>
      <c r="J201" s="1013"/>
      <c r="K201" s="1013"/>
      <c r="L201" s="1013"/>
      <c r="M201" s="1013"/>
      <c r="N201" s="1013"/>
      <c r="O201" s="1013"/>
      <c r="P201" s="1013"/>
      <c r="Q201" s="1013"/>
      <c r="R201" s="1013"/>
      <c r="S201" s="1013"/>
      <c r="T201" s="1013"/>
      <c r="U201" s="1013"/>
      <c r="V201" s="1013"/>
      <c r="W201" s="1013"/>
      <c r="X201" s="1013"/>
      <c r="Y201" s="1013"/>
      <c r="Z201" s="1013"/>
      <c r="AA201" s="1013"/>
      <c r="AB201" s="1013"/>
      <c r="AC201" s="1013"/>
      <c r="AD201" s="1013"/>
      <c r="AE201" s="1013"/>
      <c r="AF201" s="1013"/>
      <c r="AG201" s="1013"/>
      <c r="AH201" s="1013"/>
      <c r="AI201" s="1013"/>
      <c r="AJ201" s="1013"/>
      <c r="AK201" s="1013"/>
      <c r="AL201" s="1013"/>
      <c r="AM201" s="1013"/>
      <c r="AN201" s="1013"/>
      <c r="AO201" s="1013"/>
    </row>
    <row r="202" spans="1:41" ht="13.5" customHeight="1">
      <c r="A202" s="1009"/>
      <c r="B202" s="1009"/>
      <c r="C202" s="1009"/>
      <c r="D202" s="1010"/>
      <c r="E202" s="1011"/>
      <c r="F202" s="1011"/>
      <c r="G202" s="1012"/>
      <c r="H202" s="1012"/>
      <c r="I202" s="1013"/>
      <c r="J202" s="1013"/>
      <c r="K202" s="1013"/>
      <c r="L202" s="1013"/>
      <c r="M202" s="1013"/>
      <c r="N202" s="1013"/>
      <c r="O202" s="1013"/>
      <c r="P202" s="1013"/>
      <c r="Q202" s="1013"/>
      <c r="R202" s="1013"/>
      <c r="S202" s="1013"/>
      <c r="T202" s="1013"/>
      <c r="U202" s="1013"/>
      <c r="V202" s="1013"/>
      <c r="W202" s="1013"/>
      <c r="X202" s="1013"/>
      <c r="Y202" s="1013"/>
      <c r="Z202" s="1013"/>
      <c r="AA202" s="1013"/>
      <c r="AB202" s="1013"/>
      <c r="AC202" s="1013"/>
      <c r="AD202" s="1013"/>
      <c r="AE202" s="1013"/>
      <c r="AF202" s="1013"/>
      <c r="AG202" s="1013"/>
      <c r="AH202" s="1013"/>
      <c r="AI202" s="1013"/>
      <c r="AJ202" s="1013"/>
      <c r="AK202" s="1013"/>
      <c r="AL202" s="1013"/>
      <c r="AM202" s="1013"/>
      <c r="AN202" s="1013"/>
      <c r="AO202" s="1013"/>
    </row>
    <row r="203" spans="1:41" ht="13.5" customHeight="1">
      <c r="A203" s="1009"/>
      <c r="B203" s="1009"/>
      <c r="C203" s="1009"/>
      <c r="D203" s="1010"/>
      <c r="E203" s="1011"/>
      <c r="F203" s="1011"/>
      <c r="G203" s="1012"/>
      <c r="H203" s="1012"/>
      <c r="I203" s="1013"/>
      <c r="J203" s="1013"/>
      <c r="K203" s="1013"/>
      <c r="L203" s="1013"/>
      <c r="M203" s="1013"/>
      <c r="N203" s="1013"/>
      <c r="O203" s="1013"/>
      <c r="P203" s="1013"/>
      <c r="Q203" s="1013"/>
      <c r="R203" s="1013"/>
      <c r="S203" s="1013"/>
      <c r="T203" s="1013"/>
      <c r="U203" s="1013"/>
      <c r="V203" s="1013"/>
      <c r="W203" s="1013"/>
      <c r="X203" s="1013"/>
      <c r="Y203" s="1013"/>
      <c r="Z203" s="1013"/>
      <c r="AA203" s="1013"/>
      <c r="AB203" s="1013"/>
      <c r="AC203" s="1013"/>
      <c r="AD203" s="1013"/>
      <c r="AE203" s="1013"/>
      <c r="AF203" s="1013"/>
      <c r="AG203" s="1013"/>
      <c r="AH203" s="1013"/>
      <c r="AI203" s="1013"/>
      <c r="AJ203" s="1013"/>
      <c r="AK203" s="1013"/>
      <c r="AL203" s="1013"/>
      <c r="AM203" s="1013"/>
      <c r="AN203" s="1013"/>
      <c r="AO203" s="1013"/>
    </row>
    <row r="204" spans="1:41" ht="13.5" customHeight="1">
      <c r="A204" s="1009"/>
      <c r="B204" s="1009"/>
      <c r="C204" s="1009"/>
      <c r="D204" s="1010"/>
      <c r="E204" s="1011"/>
      <c r="F204" s="1011"/>
      <c r="G204" s="1012"/>
      <c r="H204" s="1012"/>
      <c r="I204" s="1013"/>
      <c r="J204" s="1013"/>
      <c r="K204" s="1013"/>
      <c r="L204" s="1013"/>
      <c r="M204" s="1013"/>
      <c r="N204" s="1013"/>
      <c r="O204" s="1013"/>
      <c r="P204" s="1013"/>
      <c r="Q204" s="1013"/>
      <c r="R204" s="1013"/>
      <c r="S204" s="1013"/>
      <c r="T204" s="1013"/>
      <c r="U204" s="1013"/>
      <c r="V204" s="1013"/>
      <c r="W204" s="1013"/>
      <c r="X204" s="1013"/>
      <c r="Y204" s="1013"/>
      <c r="Z204" s="1013"/>
      <c r="AA204" s="1013"/>
      <c r="AB204" s="1013"/>
      <c r="AC204" s="1013"/>
      <c r="AD204" s="1013"/>
      <c r="AE204" s="1013"/>
      <c r="AF204" s="1013"/>
      <c r="AG204" s="1013"/>
      <c r="AH204" s="1013"/>
      <c r="AI204" s="1013"/>
      <c r="AJ204" s="1013"/>
      <c r="AK204" s="1013"/>
      <c r="AL204" s="1013"/>
      <c r="AM204" s="1013"/>
      <c r="AN204" s="1013"/>
      <c r="AO204" s="1013"/>
    </row>
    <row r="205" spans="1:41" ht="13.5" customHeight="1">
      <c r="A205" s="1009"/>
      <c r="B205" s="1009"/>
      <c r="C205" s="1009"/>
      <c r="D205" s="1010"/>
      <c r="E205" s="1011"/>
      <c r="F205" s="1011"/>
      <c r="G205" s="1012"/>
      <c r="H205" s="1012"/>
      <c r="I205" s="1013"/>
      <c r="J205" s="1013"/>
      <c r="K205" s="1013"/>
      <c r="L205" s="1013"/>
      <c r="M205" s="1013"/>
      <c r="N205" s="1013"/>
      <c r="O205" s="1013"/>
      <c r="P205" s="1013"/>
      <c r="Q205" s="1013"/>
      <c r="R205" s="1013"/>
      <c r="S205" s="1013"/>
      <c r="T205" s="1013"/>
      <c r="U205" s="1013"/>
      <c r="V205" s="1013"/>
      <c r="W205" s="1013"/>
      <c r="X205" s="1013"/>
      <c r="Y205" s="1013"/>
      <c r="Z205" s="1013"/>
      <c r="AA205" s="1013"/>
      <c r="AB205" s="1013"/>
      <c r="AC205" s="1013"/>
      <c r="AD205" s="1013"/>
      <c r="AE205" s="1013"/>
      <c r="AF205" s="1013"/>
      <c r="AG205" s="1013"/>
      <c r="AH205" s="1013"/>
      <c r="AI205" s="1013"/>
      <c r="AJ205" s="1013"/>
      <c r="AK205" s="1013"/>
      <c r="AL205" s="1013"/>
      <c r="AM205" s="1013"/>
      <c r="AN205" s="1013"/>
      <c r="AO205" s="1013"/>
    </row>
    <row r="206" spans="1:41" ht="13.5" customHeight="1">
      <c r="A206" s="1009"/>
      <c r="B206" s="1009"/>
      <c r="C206" s="1009"/>
      <c r="D206" s="1010"/>
      <c r="E206" s="1011"/>
      <c r="F206" s="1011"/>
      <c r="G206" s="1012"/>
      <c r="H206" s="1012"/>
      <c r="I206" s="1013"/>
      <c r="J206" s="1013"/>
      <c r="K206" s="1013"/>
      <c r="L206" s="1013"/>
      <c r="M206" s="1013"/>
      <c r="N206" s="1013"/>
      <c r="O206" s="1013"/>
      <c r="P206" s="1013"/>
      <c r="Q206" s="1013"/>
      <c r="R206" s="1013"/>
      <c r="S206" s="1013"/>
      <c r="T206" s="1013"/>
      <c r="U206" s="1013"/>
      <c r="V206" s="1013"/>
      <c r="W206" s="1013"/>
      <c r="X206" s="1013"/>
      <c r="Y206" s="1013"/>
      <c r="Z206" s="1013"/>
      <c r="AA206" s="1013"/>
      <c r="AB206" s="1013"/>
      <c r="AC206" s="1013"/>
      <c r="AD206" s="1013"/>
      <c r="AE206" s="1013"/>
      <c r="AF206" s="1013"/>
      <c r="AG206" s="1013"/>
      <c r="AH206" s="1013"/>
      <c r="AI206" s="1013"/>
      <c r="AJ206" s="1013"/>
      <c r="AK206" s="1013"/>
      <c r="AL206" s="1013"/>
      <c r="AM206" s="1013"/>
      <c r="AN206" s="1013"/>
      <c r="AO206" s="1013"/>
    </row>
    <row r="207" spans="1:41" ht="13.5" customHeight="1">
      <c r="A207" s="1009"/>
      <c r="B207" s="1009"/>
      <c r="C207" s="1009"/>
      <c r="D207" s="1010"/>
      <c r="E207" s="1011"/>
      <c r="F207" s="1011"/>
      <c r="G207" s="1012"/>
      <c r="H207" s="1012"/>
      <c r="I207" s="1013"/>
      <c r="J207" s="1013"/>
      <c r="K207" s="1013"/>
      <c r="L207" s="1013"/>
      <c r="M207" s="1013"/>
      <c r="N207" s="1013"/>
      <c r="O207" s="1013"/>
      <c r="P207" s="1013"/>
      <c r="Q207" s="1013"/>
      <c r="R207" s="1013"/>
      <c r="S207" s="1013"/>
      <c r="T207" s="1013"/>
      <c r="U207" s="1013"/>
      <c r="V207" s="1013"/>
      <c r="W207" s="1013"/>
      <c r="X207" s="1013"/>
      <c r="Y207" s="1013"/>
      <c r="Z207" s="1013"/>
      <c r="AA207" s="1013"/>
      <c r="AB207" s="1013"/>
      <c r="AC207" s="1013"/>
      <c r="AD207" s="1013"/>
      <c r="AE207" s="1013"/>
      <c r="AF207" s="1013"/>
      <c r="AG207" s="1013"/>
      <c r="AH207" s="1013"/>
      <c r="AI207" s="1013"/>
      <c r="AJ207" s="1013"/>
      <c r="AK207" s="1013"/>
      <c r="AL207" s="1013"/>
      <c r="AM207" s="1013"/>
      <c r="AN207" s="1013"/>
      <c r="AO207" s="1013"/>
    </row>
    <row r="208" spans="1:41" ht="13.5" customHeight="1">
      <c r="A208" s="1009"/>
      <c r="B208" s="1009"/>
      <c r="C208" s="1009"/>
      <c r="D208" s="1010"/>
      <c r="E208" s="1011"/>
      <c r="F208" s="1011"/>
      <c r="G208" s="1012"/>
      <c r="H208" s="1012"/>
      <c r="I208" s="1013"/>
      <c r="J208" s="1013"/>
      <c r="K208" s="1013"/>
      <c r="L208" s="1013"/>
      <c r="M208" s="1013"/>
      <c r="N208" s="1013"/>
      <c r="O208" s="1013"/>
      <c r="P208" s="1013"/>
      <c r="Q208" s="1013"/>
      <c r="R208" s="1013"/>
      <c r="S208" s="1013"/>
      <c r="T208" s="1013"/>
      <c r="U208" s="1013"/>
      <c r="V208" s="1013"/>
      <c r="W208" s="1013"/>
      <c r="X208" s="1013"/>
      <c r="Y208" s="1013"/>
      <c r="Z208" s="1013"/>
      <c r="AA208" s="1013"/>
      <c r="AB208" s="1013"/>
      <c r="AC208" s="1013"/>
      <c r="AD208" s="1013"/>
      <c r="AE208" s="1013"/>
      <c r="AF208" s="1013"/>
      <c r="AG208" s="1013"/>
      <c r="AH208" s="1013"/>
      <c r="AI208" s="1013"/>
      <c r="AJ208" s="1013"/>
      <c r="AK208" s="1013"/>
      <c r="AL208" s="1013"/>
      <c r="AM208" s="1013"/>
      <c r="AN208" s="1013"/>
      <c r="AO208" s="1013"/>
    </row>
    <row r="209" spans="1:41" ht="13.5" customHeight="1">
      <c r="A209" s="1009"/>
      <c r="B209" s="1009"/>
      <c r="C209" s="1009"/>
      <c r="D209" s="1010"/>
      <c r="E209" s="1011"/>
      <c r="F209" s="1011"/>
      <c r="G209" s="1012"/>
      <c r="H209" s="1012"/>
      <c r="I209" s="1013"/>
      <c r="J209" s="1013"/>
      <c r="K209" s="1013"/>
      <c r="L209" s="1013"/>
      <c r="M209" s="1013"/>
      <c r="N209" s="1013"/>
      <c r="O209" s="1013"/>
      <c r="P209" s="1013"/>
      <c r="Q209" s="1013"/>
      <c r="R209" s="1013"/>
      <c r="S209" s="1013"/>
      <c r="T209" s="1013"/>
      <c r="U209" s="1013"/>
      <c r="V209" s="1013"/>
      <c r="W209" s="1013"/>
      <c r="X209" s="1013"/>
      <c r="Y209" s="1013"/>
      <c r="Z209" s="1013"/>
      <c r="AA209" s="1013"/>
      <c r="AB209" s="1013"/>
      <c r="AC209" s="1013"/>
      <c r="AD209" s="1013"/>
      <c r="AE209" s="1013"/>
      <c r="AF209" s="1013"/>
      <c r="AG209" s="1013"/>
      <c r="AH209" s="1013"/>
      <c r="AI209" s="1013"/>
      <c r="AJ209" s="1013"/>
      <c r="AK209" s="1013"/>
      <c r="AL209" s="1013"/>
      <c r="AM209" s="1013"/>
      <c r="AN209" s="1013"/>
      <c r="AO209" s="1013"/>
    </row>
    <row r="210" spans="1:41" ht="13.5" customHeight="1">
      <c r="A210" s="1009"/>
      <c r="B210" s="1009"/>
      <c r="C210" s="1009"/>
      <c r="D210" s="1010"/>
      <c r="E210" s="1011"/>
      <c r="F210" s="1011"/>
      <c r="G210" s="1012"/>
      <c r="H210" s="1012"/>
      <c r="I210" s="1013"/>
      <c r="J210" s="1013"/>
      <c r="K210" s="1013"/>
      <c r="L210" s="1013"/>
      <c r="M210" s="1013"/>
      <c r="N210" s="1013"/>
      <c r="O210" s="1013"/>
      <c r="P210" s="1013"/>
      <c r="Q210" s="1013"/>
      <c r="R210" s="1013"/>
      <c r="S210" s="1013"/>
      <c r="T210" s="1013"/>
      <c r="U210" s="1013"/>
      <c r="V210" s="1013"/>
      <c r="W210" s="1013"/>
      <c r="X210" s="1013"/>
      <c r="Y210" s="1013"/>
      <c r="Z210" s="1013"/>
      <c r="AA210" s="1013"/>
      <c r="AB210" s="1013"/>
      <c r="AC210" s="1013"/>
      <c r="AD210" s="1013"/>
      <c r="AE210" s="1013"/>
      <c r="AF210" s="1013"/>
      <c r="AG210" s="1013"/>
      <c r="AH210" s="1013"/>
      <c r="AI210" s="1013"/>
      <c r="AJ210" s="1013"/>
      <c r="AK210" s="1013"/>
      <c r="AL210" s="1013"/>
      <c r="AM210" s="1013"/>
      <c r="AN210" s="1013"/>
      <c r="AO210" s="1013"/>
    </row>
    <row r="211" spans="1:41" ht="13.5" customHeight="1">
      <c r="A211" s="1009"/>
      <c r="B211" s="1009"/>
      <c r="C211" s="1009"/>
      <c r="D211" s="1010"/>
      <c r="E211" s="1011"/>
      <c r="F211" s="1011"/>
      <c r="G211" s="1012"/>
      <c r="H211" s="1012"/>
      <c r="I211" s="1013"/>
      <c r="J211" s="1013"/>
      <c r="K211" s="1013"/>
      <c r="L211" s="1013"/>
      <c r="M211" s="1013"/>
      <c r="N211" s="1013"/>
      <c r="O211" s="1013"/>
      <c r="P211" s="1013"/>
      <c r="Q211" s="1013"/>
      <c r="R211" s="1013"/>
      <c r="S211" s="1013"/>
      <c r="T211" s="1013"/>
      <c r="U211" s="1013"/>
      <c r="V211" s="1013"/>
      <c r="W211" s="1013"/>
      <c r="X211" s="1013"/>
      <c r="Y211" s="1013"/>
      <c r="Z211" s="1013"/>
      <c r="AA211" s="1013"/>
      <c r="AB211" s="1013"/>
      <c r="AC211" s="1013"/>
      <c r="AD211" s="1013"/>
      <c r="AE211" s="1013"/>
      <c r="AF211" s="1013"/>
      <c r="AG211" s="1013"/>
      <c r="AH211" s="1013"/>
      <c r="AI211" s="1013"/>
      <c r="AJ211" s="1013"/>
      <c r="AK211" s="1013"/>
      <c r="AL211" s="1013"/>
      <c r="AM211" s="1013"/>
      <c r="AN211" s="1013"/>
      <c r="AO211" s="1013"/>
    </row>
    <row r="212" spans="1:41" ht="13.5" customHeight="1">
      <c r="A212" s="1009"/>
      <c r="B212" s="1009"/>
      <c r="C212" s="1009"/>
      <c r="D212" s="1010"/>
      <c r="E212" s="1011"/>
      <c r="F212" s="1011"/>
      <c r="G212" s="1012"/>
      <c r="H212" s="1012"/>
      <c r="I212" s="1013"/>
      <c r="J212" s="1013"/>
      <c r="K212" s="1013"/>
      <c r="L212" s="1013"/>
      <c r="M212" s="1013"/>
      <c r="N212" s="1013"/>
      <c r="O212" s="1013"/>
      <c r="P212" s="1013"/>
      <c r="Q212" s="1013"/>
      <c r="R212" s="1013"/>
      <c r="S212" s="1013"/>
      <c r="T212" s="1013"/>
      <c r="U212" s="1013"/>
      <c r="V212" s="1013"/>
      <c r="W212" s="1013"/>
      <c r="X212" s="1013"/>
      <c r="Y212" s="1013"/>
      <c r="Z212" s="1013"/>
      <c r="AA212" s="1013"/>
      <c r="AB212" s="1013"/>
      <c r="AC212" s="1013"/>
      <c r="AD212" s="1013"/>
      <c r="AE212" s="1013"/>
      <c r="AF212" s="1013"/>
      <c r="AG212" s="1013"/>
      <c r="AH212" s="1013"/>
      <c r="AI212" s="1013"/>
      <c r="AJ212" s="1013"/>
      <c r="AK212" s="1013"/>
      <c r="AL212" s="1013"/>
      <c r="AM212" s="1013"/>
      <c r="AN212" s="1013"/>
      <c r="AO212" s="1013"/>
    </row>
    <row r="213" spans="1:41" ht="13.5" customHeight="1">
      <c r="A213" s="1009"/>
      <c r="B213" s="1009"/>
      <c r="C213" s="1009"/>
      <c r="D213" s="1010"/>
      <c r="E213" s="1011"/>
      <c r="F213" s="1011"/>
      <c r="G213" s="1012"/>
      <c r="H213" s="1012"/>
      <c r="I213" s="1013"/>
      <c r="J213" s="1013"/>
      <c r="K213" s="1013"/>
      <c r="L213" s="1013"/>
      <c r="M213" s="1013"/>
      <c r="N213" s="1013"/>
      <c r="O213" s="1013"/>
      <c r="P213" s="1013"/>
      <c r="Q213" s="1013"/>
      <c r="R213" s="1013"/>
      <c r="S213" s="1013"/>
      <c r="T213" s="1013"/>
      <c r="U213" s="1013"/>
      <c r="V213" s="1013"/>
      <c r="W213" s="1013"/>
      <c r="X213" s="1013"/>
      <c r="Y213" s="1013"/>
      <c r="Z213" s="1013"/>
      <c r="AA213" s="1013"/>
      <c r="AB213" s="1013"/>
      <c r="AC213" s="1013"/>
      <c r="AD213" s="1013"/>
      <c r="AE213" s="1013"/>
      <c r="AF213" s="1013"/>
      <c r="AG213" s="1013"/>
      <c r="AH213" s="1013"/>
      <c r="AI213" s="1013"/>
      <c r="AJ213" s="1013"/>
      <c r="AK213" s="1013"/>
      <c r="AL213" s="1013"/>
      <c r="AM213" s="1013"/>
      <c r="AN213" s="1013"/>
      <c r="AO213" s="1013"/>
    </row>
    <row r="214" spans="1:41" ht="13.5" customHeight="1">
      <c r="A214" s="1009"/>
      <c r="B214" s="1009"/>
      <c r="C214" s="1009"/>
      <c r="D214" s="1010"/>
      <c r="E214" s="1011"/>
      <c r="F214" s="1011"/>
      <c r="G214" s="1012"/>
      <c r="H214" s="1012"/>
      <c r="I214" s="1013"/>
      <c r="J214" s="1013"/>
      <c r="K214" s="1013"/>
      <c r="L214" s="1013"/>
      <c r="M214" s="1013"/>
      <c r="N214" s="1013"/>
      <c r="O214" s="1013"/>
      <c r="P214" s="1013"/>
      <c r="Q214" s="1013"/>
      <c r="R214" s="1013"/>
      <c r="S214" s="1013"/>
      <c r="T214" s="1013"/>
      <c r="U214" s="1013"/>
      <c r="V214" s="1013"/>
      <c r="W214" s="1013"/>
      <c r="X214" s="1013"/>
      <c r="Y214" s="1013"/>
      <c r="Z214" s="1013"/>
      <c r="AA214" s="1013"/>
      <c r="AB214" s="1013"/>
      <c r="AC214" s="1013"/>
      <c r="AD214" s="1013"/>
      <c r="AE214" s="1013"/>
      <c r="AF214" s="1013"/>
      <c r="AG214" s="1013"/>
      <c r="AH214" s="1013"/>
      <c r="AI214" s="1013"/>
      <c r="AJ214" s="1013"/>
      <c r="AK214" s="1013"/>
      <c r="AL214" s="1013"/>
      <c r="AM214" s="1013"/>
      <c r="AN214" s="1013"/>
      <c r="AO214" s="1013"/>
    </row>
    <row r="215" spans="1:41" ht="13.5" customHeight="1">
      <c r="A215" s="1009"/>
      <c r="B215" s="1009"/>
      <c r="C215" s="1009"/>
      <c r="D215" s="1010"/>
      <c r="E215" s="1011"/>
      <c r="F215" s="1011"/>
      <c r="G215" s="1012"/>
      <c r="H215" s="1012"/>
      <c r="I215" s="1013"/>
      <c r="J215" s="1013"/>
      <c r="K215" s="1013"/>
      <c r="L215" s="1013"/>
      <c r="M215" s="1013"/>
      <c r="N215" s="1013"/>
      <c r="O215" s="1013"/>
      <c r="P215" s="1013"/>
      <c r="Q215" s="1013"/>
      <c r="R215" s="1013"/>
      <c r="S215" s="1013"/>
      <c r="T215" s="1013"/>
      <c r="U215" s="1013"/>
      <c r="V215" s="1013"/>
      <c r="W215" s="1013"/>
      <c r="X215" s="1013"/>
      <c r="Y215" s="1013"/>
      <c r="Z215" s="1013"/>
      <c r="AA215" s="1013"/>
      <c r="AB215" s="1013"/>
      <c r="AC215" s="1013"/>
      <c r="AD215" s="1013"/>
      <c r="AE215" s="1013"/>
      <c r="AF215" s="1013"/>
      <c r="AG215" s="1013"/>
      <c r="AH215" s="1013"/>
      <c r="AI215" s="1013"/>
      <c r="AJ215" s="1013"/>
      <c r="AK215" s="1013"/>
      <c r="AL215" s="1013"/>
      <c r="AM215" s="1013"/>
      <c r="AN215" s="1013"/>
      <c r="AO215" s="1013"/>
    </row>
    <row r="216" spans="1:41" ht="13.5" customHeight="1">
      <c r="A216" s="1009"/>
      <c r="B216" s="1009"/>
      <c r="C216" s="1009"/>
      <c r="D216" s="1010"/>
      <c r="E216" s="1011"/>
      <c r="F216" s="1011"/>
      <c r="G216" s="1012"/>
      <c r="H216" s="1012"/>
      <c r="I216" s="1013"/>
      <c r="J216" s="1013"/>
      <c r="K216" s="1013"/>
      <c r="L216" s="1013"/>
      <c r="M216" s="1013"/>
      <c r="N216" s="1013"/>
      <c r="O216" s="1013"/>
      <c r="P216" s="1013"/>
      <c r="Q216" s="1013"/>
      <c r="R216" s="1013"/>
      <c r="S216" s="1013"/>
      <c r="T216" s="1013"/>
      <c r="U216" s="1013"/>
      <c r="V216" s="1013"/>
      <c r="W216" s="1013"/>
      <c r="X216" s="1013"/>
      <c r="Y216" s="1013"/>
      <c r="Z216" s="1013"/>
      <c r="AA216" s="1013"/>
      <c r="AB216" s="1013"/>
      <c r="AC216" s="1013"/>
      <c r="AD216" s="1013"/>
      <c r="AE216" s="1013"/>
      <c r="AF216" s="1013"/>
      <c r="AG216" s="1013"/>
      <c r="AH216" s="1013"/>
      <c r="AI216" s="1013"/>
      <c r="AJ216" s="1013"/>
      <c r="AK216" s="1013"/>
      <c r="AL216" s="1013"/>
      <c r="AM216" s="1013"/>
      <c r="AN216" s="1013"/>
      <c r="AO216" s="1013"/>
    </row>
    <row r="217" spans="1:41" ht="13.5" customHeight="1">
      <c r="A217" s="1009"/>
      <c r="B217" s="1009"/>
      <c r="C217" s="1009"/>
      <c r="D217" s="1010"/>
      <c r="E217" s="1011"/>
      <c r="F217" s="1011"/>
      <c r="G217" s="1012"/>
      <c r="H217" s="1012"/>
      <c r="I217" s="1013"/>
      <c r="J217" s="1013"/>
      <c r="K217" s="1013"/>
      <c r="L217" s="1013"/>
      <c r="M217" s="1013"/>
      <c r="N217" s="1013"/>
      <c r="O217" s="1013"/>
      <c r="P217" s="1013"/>
      <c r="Q217" s="1013"/>
      <c r="R217" s="1013"/>
      <c r="S217" s="1013"/>
      <c r="T217" s="1013"/>
      <c r="U217" s="1013"/>
      <c r="V217" s="1013"/>
      <c r="W217" s="1013"/>
      <c r="X217" s="1013"/>
      <c r="Y217" s="1013"/>
      <c r="Z217" s="1013"/>
      <c r="AA217" s="1013"/>
      <c r="AB217" s="1013"/>
      <c r="AC217" s="1013"/>
      <c r="AD217" s="1013"/>
      <c r="AE217" s="1013"/>
      <c r="AF217" s="1013"/>
      <c r="AG217" s="1013"/>
      <c r="AH217" s="1013"/>
      <c r="AI217" s="1013"/>
      <c r="AJ217" s="1013"/>
      <c r="AK217" s="1013"/>
      <c r="AL217" s="1013"/>
      <c r="AM217" s="1013"/>
      <c r="AN217" s="1013"/>
      <c r="AO217" s="1013"/>
    </row>
    <row r="218" spans="1:41" ht="13.5" customHeight="1">
      <c r="A218" s="1009"/>
      <c r="B218" s="1009"/>
      <c r="C218" s="1009"/>
      <c r="D218" s="1010"/>
      <c r="E218" s="1011"/>
      <c r="F218" s="1011"/>
      <c r="G218" s="1012"/>
      <c r="H218" s="1012"/>
      <c r="I218" s="1013"/>
      <c r="J218" s="1013"/>
      <c r="K218" s="1013"/>
      <c r="L218" s="1013"/>
      <c r="M218" s="1013"/>
      <c r="N218" s="1013"/>
      <c r="O218" s="1013"/>
      <c r="P218" s="1013"/>
      <c r="Q218" s="1013"/>
      <c r="R218" s="1013"/>
      <c r="S218" s="1013"/>
      <c r="T218" s="1013"/>
      <c r="U218" s="1013"/>
      <c r="V218" s="1013"/>
      <c r="W218" s="1013"/>
      <c r="X218" s="1013"/>
      <c r="Y218" s="1013"/>
      <c r="Z218" s="1013"/>
      <c r="AA218" s="1013"/>
      <c r="AB218" s="1013"/>
      <c r="AC218" s="1013"/>
      <c r="AD218" s="1013"/>
      <c r="AE218" s="1013"/>
      <c r="AF218" s="1013"/>
      <c r="AG218" s="1013"/>
      <c r="AH218" s="1013"/>
      <c r="AI218" s="1013"/>
      <c r="AJ218" s="1013"/>
      <c r="AK218" s="1013"/>
      <c r="AL218" s="1013"/>
      <c r="AM218" s="1013"/>
      <c r="AN218" s="1013"/>
      <c r="AO218" s="1013"/>
    </row>
    <row r="219" spans="1:41" ht="13.5" customHeight="1">
      <c r="A219" s="1009"/>
      <c r="B219" s="1009"/>
      <c r="C219" s="1009"/>
      <c r="D219" s="1010"/>
      <c r="E219" s="1011"/>
      <c r="F219" s="1011"/>
      <c r="G219" s="1012"/>
      <c r="H219" s="1012"/>
      <c r="I219" s="1013"/>
      <c r="J219" s="1013"/>
      <c r="K219" s="1013"/>
      <c r="L219" s="1013"/>
      <c r="M219" s="1013"/>
      <c r="N219" s="1013"/>
      <c r="O219" s="1013"/>
      <c r="P219" s="1013"/>
      <c r="Q219" s="1013"/>
      <c r="R219" s="1013"/>
      <c r="S219" s="1013"/>
      <c r="T219" s="1013"/>
      <c r="U219" s="1013"/>
      <c r="V219" s="1013"/>
      <c r="W219" s="1013"/>
      <c r="X219" s="1013"/>
      <c r="Y219" s="1013"/>
      <c r="Z219" s="1013"/>
      <c r="AA219" s="1013"/>
      <c r="AB219" s="1013"/>
      <c r="AC219" s="1013"/>
      <c r="AD219" s="1013"/>
      <c r="AE219" s="1013"/>
      <c r="AF219" s="1013"/>
      <c r="AG219" s="1013"/>
      <c r="AH219" s="1013"/>
      <c r="AI219" s="1013"/>
      <c r="AJ219" s="1013"/>
      <c r="AK219" s="1013"/>
      <c r="AL219" s="1013"/>
      <c r="AM219" s="1013"/>
      <c r="AN219" s="1013"/>
      <c r="AO219" s="1013"/>
    </row>
    <row r="220" spans="1:41" ht="13.5" customHeight="1">
      <c r="A220" s="1009"/>
      <c r="B220" s="1009"/>
      <c r="C220" s="1009"/>
      <c r="D220" s="1010"/>
      <c r="E220" s="1011"/>
      <c r="F220" s="1011"/>
      <c r="G220" s="1012"/>
      <c r="H220" s="1012"/>
      <c r="I220" s="1013"/>
      <c r="J220" s="1013"/>
      <c r="K220" s="1013"/>
      <c r="L220" s="1013"/>
      <c r="M220" s="1013"/>
      <c r="N220" s="1013"/>
      <c r="O220" s="1013"/>
      <c r="P220" s="1013"/>
      <c r="Q220" s="1013"/>
      <c r="R220" s="1013"/>
      <c r="S220" s="1013"/>
      <c r="T220" s="1013"/>
      <c r="U220" s="1013"/>
      <c r="V220" s="1013"/>
      <c r="W220" s="1013"/>
      <c r="X220" s="1013"/>
      <c r="Y220" s="1013"/>
      <c r="Z220" s="1013"/>
      <c r="AA220" s="1013"/>
      <c r="AB220" s="1013"/>
      <c r="AC220" s="1013"/>
      <c r="AD220" s="1013"/>
      <c r="AE220" s="1013"/>
      <c r="AF220" s="1013"/>
      <c r="AG220" s="1013"/>
      <c r="AH220" s="1013"/>
      <c r="AI220" s="1013"/>
      <c r="AJ220" s="1013"/>
      <c r="AK220" s="1013"/>
      <c r="AL220" s="1013"/>
      <c r="AM220" s="1013"/>
      <c r="AN220" s="1013"/>
      <c r="AO220" s="1013"/>
    </row>
    <row r="221" spans="1:41" ht="13.5" customHeight="1">
      <c r="A221" s="1009"/>
      <c r="B221" s="1009"/>
      <c r="C221" s="1009"/>
      <c r="D221" s="1010"/>
      <c r="E221" s="1011"/>
      <c r="F221" s="1011"/>
      <c r="G221" s="1012"/>
      <c r="H221" s="1012"/>
      <c r="I221" s="1013"/>
      <c r="J221" s="1013"/>
      <c r="K221" s="1013"/>
      <c r="L221" s="1013"/>
      <c r="M221" s="1013"/>
      <c r="N221" s="1013"/>
      <c r="O221" s="1013"/>
      <c r="P221" s="1013"/>
      <c r="Q221" s="1013"/>
      <c r="R221" s="1013"/>
      <c r="S221" s="1013"/>
      <c r="T221" s="1013"/>
      <c r="U221" s="1013"/>
      <c r="V221" s="1013"/>
      <c r="W221" s="1013"/>
      <c r="X221" s="1013"/>
      <c r="Y221" s="1013"/>
      <c r="Z221" s="1013"/>
      <c r="AA221" s="1013"/>
      <c r="AB221" s="1013"/>
      <c r="AC221" s="1013"/>
      <c r="AD221" s="1013"/>
      <c r="AE221" s="1013"/>
      <c r="AF221" s="1013"/>
      <c r="AG221" s="1013"/>
      <c r="AH221" s="1013"/>
      <c r="AI221" s="1013"/>
      <c r="AJ221" s="1013"/>
      <c r="AK221" s="1013"/>
      <c r="AL221" s="1013"/>
      <c r="AM221" s="1013"/>
      <c r="AN221" s="1013"/>
      <c r="AO221" s="1013"/>
    </row>
    <row r="222" spans="1:41" ht="13.5" customHeight="1">
      <c r="A222" s="1009"/>
      <c r="B222" s="1009"/>
      <c r="C222" s="1009"/>
      <c r="D222" s="1010"/>
      <c r="E222" s="1011"/>
      <c r="F222" s="1011"/>
      <c r="G222" s="1012"/>
      <c r="H222" s="1012"/>
      <c r="I222" s="1013"/>
      <c r="J222" s="1013"/>
      <c r="K222" s="1013"/>
      <c r="L222" s="1013"/>
      <c r="M222" s="1013"/>
      <c r="N222" s="1013"/>
      <c r="O222" s="1013"/>
      <c r="P222" s="1013"/>
      <c r="Q222" s="1013"/>
      <c r="R222" s="1013"/>
      <c r="S222" s="1013"/>
      <c r="T222" s="1013"/>
      <c r="U222" s="1013"/>
      <c r="V222" s="1013"/>
      <c r="W222" s="1013"/>
      <c r="X222" s="1013"/>
      <c r="Y222" s="1013"/>
      <c r="Z222" s="1013"/>
      <c r="AA222" s="1013"/>
      <c r="AB222" s="1013"/>
      <c r="AC222" s="1013"/>
      <c r="AD222" s="1013"/>
      <c r="AE222" s="1013"/>
      <c r="AF222" s="1013"/>
      <c r="AG222" s="1013"/>
      <c r="AH222" s="1013"/>
      <c r="AI222" s="1013"/>
      <c r="AJ222" s="1013"/>
      <c r="AK222" s="1013"/>
      <c r="AL222" s="1013"/>
      <c r="AM222" s="1013"/>
      <c r="AN222" s="1013"/>
      <c r="AO222" s="1013"/>
    </row>
    <row r="223" spans="1:41" ht="13.5" customHeight="1">
      <c r="A223" s="1009"/>
      <c r="B223" s="1009"/>
      <c r="C223" s="1009"/>
      <c r="D223" s="1010"/>
      <c r="E223" s="1011"/>
      <c r="F223" s="1011"/>
      <c r="G223" s="1012"/>
      <c r="H223" s="1012"/>
      <c r="I223" s="1013"/>
      <c r="J223" s="1013"/>
      <c r="K223" s="1013"/>
      <c r="L223" s="1013"/>
      <c r="M223" s="1013"/>
      <c r="N223" s="1013"/>
      <c r="O223" s="1013"/>
      <c r="P223" s="1013"/>
      <c r="Q223" s="1013"/>
      <c r="R223" s="1013"/>
      <c r="S223" s="1013"/>
      <c r="T223" s="1013"/>
      <c r="U223" s="1013"/>
      <c r="V223" s="1013"/>
      <c r="W223" s="1013"/>
      <c r="X223" s="1013"/>
      <c r="Y223" s="1013"/>
      <c r="Z223" s="1013"/>
      <c r="AA223" s="1013"/>
      <c r="AB223" s="1013"/>
      <c r="AC223" s="1013"/>
      <c r="AD223" s="1013"/>
      <c r="AE223" s="1013"/>
      <c r="AF223" s="1013"/>
      <c r="AG223" s="1013"/>
      <c r="AH223" s="1013"/>
      <c r="AI223" s="1013"/>
      <c r="AJ223" s="1013"/>
      <c r="AK223" s="1013"/>
      <c r="AL223" s="1013"/>
      <c r="AM223" s="1013"/>
      <c r="AN223" s="1013"/>
      <c r="AO223" s="1013"/>
    </row>
    <row r="224" spans="1:41" ht="13.5" customHeight="1">
      <c r="A224" s="1009"/>
      <c r="B224" s="1009"/>
      <c r="C224" s="1009"/>
      <c r="D224" s="1010"/>
      <c r="E224" s="1011"/>
      <c r="F224" s="1011"/>
      <c r="G224" s="1012"/>
      <c r="H224" s="1012"/>
      <c r="I224" s="1013"/>
      <c r="J224" s="1013"/>
      <c r="K224" s="1013"/>
      <c r="L224" s="1013"/>
      <c r="M224" s="1013"/>
      <c r="N224" s="1013"/>
      <c r="O224" s="1013"/>
      <c r="P224" s="1013"/>
      <c r="Q224" s="1013"/>
      <c r="R224" s="1013"/>
      <c r="S224" s="1013"/>
      <c r="T224" s="1013"/>
      <c r="U224" s="1013"/>
      <c r="V224" s="1013"/>
      <c r="W224" s="1013"/>
      <c r="X224" s="1013"/>
      <c r="Y224" s="1013"/>
      <c r="Z224" s="1013"/>
      <c r="AA224" s="1013"/>
      <c r="AB224" s="1013"/>
      <c r="AC224" s="1013"/>
      <c r="AD224" s="1013"/>
      <c r="AE224" s="1013"/>
      <c r="AF224" s="1013"/>
      <c r="AG224" s="1013"/>
      <c r="AH224" s="1013"/>
      <c r="AI224" s="1013"/>
      <c r="AJ224" s="1013"/>
      <c r="AK224" s="1013"/>
      <c r="AL224" s="1013"/>
      <c r="AM224" s="1013"/>
      <c r="AN224" s="1013"/>
      <c r="AO224" s="1013"/>
    </row>
    <row r="225" spans="1:41" ht="13.5" customHeight="1">
      <c r="A225" s="1009"/>
      <c r="B225" s="1009"/>
      <c r="C225" s="1009"/>
      <c r="D225" s="1010"/>
      <c r="E225" s="1011"/>
      <c r="F225" s="1011"/>
      <c r="G225" s="1012"/>
      <c r="H225" s="1012"/>
      <c r="I225" s="1013"/>
      <c r="J225" s="1013"/>
      <c r="K225" s="1013"/>
      <c r="L225" s="1013"/>
      <c r="M225" s="1013"/>
      <c r="N225" s="1013"/>
      <c r="O225" s="1013"/>
      <c r="P225" s="1013"/>
      <c r="Q225" s="1013"/>
      <c r="R225" s="1013"/>
      <c r="S225" s="1013"/>
      <c r="T225" s="1013"/>
      <c r="U225" s="1013"/>
      <c r="V225" s="1013"/>
      <c r="W225" s="1013"/>
      <c r="X225" s="1013"/>
      <c r="Y225" s="1013"/>
      <c r="Z225" s="1013"/>
      <c r="AA225" s="1013"/>
      <c r="AB225" s="1013"/>
      <c r="AC225" s="1013"/>
      <c r="AD225" s="1013"/>
      <c r="AE225" s="1013"/>
      <c r="AF225" s="1013"/>
      <c r="AG225" s="1013"/>
      <c r="AH225" s="1013"/>
      <c r="AI225" s="1013"/>
      <c r="AJ225" s="1013"/>
      <c r="AK225" s="1013"/>
      <c r="AL225" s="1013"/>
      <c r="AM225" s="1013"/>
      <c r="AN225" s="1013"/>
      <c r="AO225" s="1013"/>
    </row>
    <row r="226" spans="1:41" ht="13.5" customHeight="1">
      <c r="A226" s="1009"/>
      <c r="B226" s="1009"/>
      <c r="C226" s="1009"/>
      <c r="D226" s="1010"/>
      <c r="E226" s="1011"/>
      <c r="F226" s="1011"/>
      <c r="G226" s="1012"/>
      <c r="H226" s="1012"/>
      <c r="I226" s="1013"/>
      <c r="J226" s="1013"/>
      <c r="K226" s="1013"/>
      <c r="L226" s="1013"/>
      <c r="M226" s="1013"/>
      <c r="N226" s="1013"/>
      <c r="O226" s="1013"/>
      <c r="P226" s="1013"/>
      <c r="Q226" s="1013"/>
      <c r="R226" s="1013"/>
      <c r="S226" s="1013"/>
      <c r="T226" s="1013"/>
      <c r="U226" s="1013"/>
      <c r="V226" s="1013"/>
      <c r="W226" s="1013"/>
      <c r="X226" s="1013"/>
      <c r="Y226" s="1013"/>
      <c r="Z226" s="1013"/>
      <c r="AA226" s="1013"/>
      <c r="AB226" s="1013"/>
      <c r="AC226" s="1013"/>
      <c r="AD226" s="1013"/>
      <c r="AE226" s="1013"/>
      <c r="AF226" s="1013"/>
      <c r="AG226" s="1013"/>
      <c r="AH226" s="1013"/>
      <c r="AI226" s="1013"/>
      <c r="AJ226" s="1013"/>
      <c r="AK226" s="1013"/>
      <c r="AL226" s="1013"/>
      <c r="AM226" s="1013"/>
      <c r="AN226" s="1013"/>
      <c r="AO226" s="1013"/>
    </row>
    <row r="227" spans="1:41" ht="13.5" customHeight="1">
      <c r="A227" s="1009"/>
      <c r="B227" s="1009"/>
      <c r="C227" s="1009"/>
      <c r="D227" s="1010"/>
      <c r="E227" s="1011"/>
      <c r="F227" s="1011"/>
      <c r="G227" s="1012"/>
      <c r="H227" s="1012"/>
      <c r="I227" s="1013"/>
      <c r="J227" s="1013"/>
      <c r="K227" s="1013"/>
      <c r="L227" s="1013"/>
      <c r="M227" s="1013"/>
      <c r="N227" s="1013"/>
      <c r="O227" s="1013"/>
      <c r="P227" s="1013"/>
      <c r="Q227" s="1013"/>
      <c r="R227" s="1013"/>
      <c r="S227" s="1013"/>
      <c r="T227" s="1013"/>
      <c r="U227" s="1013"/>
      <c r="V227" s="1013"/>
      <c r="W227" s="1013"/>
      <c r="X227" s="1013"/>
      <c r="Y227" s="1013"/>
      <c r="Z227" s="1013"/>
      <c r="AA227" s="1013"/>
      <c r="AB227" s="1013"/>
      <c r="AC227" s="1013"/>
      <c r="AD227" s="1013"/>
      <c r="AE227" s="1013"/>
      <c r="AF227" s="1013"/>
      <c r="AG227" s="1013"/>
      <c r="AH227" s="1013"/>
      <c r="AI227" s="1013"/>
      <c r="AJ227" s="1013"/>
      <c r="AK227" s="1013"/>
      <c r="AL227" s="1013"/>
      <c r="AM227" s="1013"/>
      <c r="AN227" s="1013"/>
      <c r="AO227" s="1013"/>
    </row>
    <row r="228" spans="1:41" ht="13.5" customHeight="1">
      <c r="A228" s="1009"/>
      <c r="B228" s="1009"/>
      <c r="C228" s="1009"/>
      <c r="D228" s="1010"/>
      <c r="E228" s="1011"/>
      <c r="F228" s="1011"/>
      <c r="G228" s="1012"/>
      <c r="H228" s="1012"/>
      <c r="I228" s="1013"/>
      <c r="J228" s="1013"/>
      <c r="K228" s="1013"/>
      <c r="L228" s="1013"/>
      <c r="M228" s="1013"/>
      <c r="N228" s="1013"/>
      <c r="O228" s="1013"/>
      <c r="P228" s="1013"/>
      <c r="Q228" s="1013"/>
      <c r="R228" s="1013"/>
      <c r="S228" s="1013"/>
      <c r="T228" s="1013"/>
      <c r="U228" s="1013"/>
      <c r="V228" s="1013"/>
      <c r="W228" s="1013"/>
      <c r="X228" s="1013"/>
      <c r="Y228" s="1013"/>
      <c r="Z228" s="1013"/>
      <c r="AA228" s="1013"/>
      <c r="AB228" s="1013"/>
      <c r="AC228" s="1013"/>
      <c r="AD228" s="1013"/>
      <c r="AE228" s="1013"/>
      <c r="AF228" s="1013"/>
      <c r="AG228" s="1013"/>
      <c r="AH228" s="1013"/>
      <c r="AI228" s="1013"/>
      <c r="AJ228" s="1013"/>
      <c r="AK228" s="1013"/>
      <c r="AL228" s="1013"/>
      <c r="AM228" s="1013"/>
      <c r="AN228" s="1013"/>
      <c r="AO228" s="1013"/>
    </row>
    <row r="229" spans="1:41" ht="13.5" customHeight="1">
      <c r="A229" s="1009"/>
      <c r="B229" s="1009"/>
      <c r="C229" s="1009"/>
      <c r="D229" s="1010"/>
      <c r="E229" s="1011"/>
      <c r="F229" s="1011"/>
      <c r="G229" s="1012"/>
      <c r="H229" s="1012"/>
      <c r="I229" s="1013"/>
      <c r="J229" s="1013"/>
      <c r="K229" s="1013"/>
      <c r="L229" s="1013"/>
      <c r="M229" s="1013"/>
      <c r="N229" s="1013"/>
      <c r="O229" s="1013"/>
      <c r="P229" s="1013"/>
      <c r="Q229" s="1013"/>
      <c r="R229" s="1013"/>
      <c r="S229" s="1013"/>
      <c r="T229" s="1013"/>
      <c r="U229" s="1013"/>
      <c r="V229" s="1013"/>
      <c r="W229" s="1013"/>
      <c r="X229" s="1013"/>
      <c r="Y229" s="1013"/>
      <c r="Z229" s="1013"/>
      <c r="AA229" s="1013"/>
      <c r="AB229" s="1013"/>
      <c r="AC229" s="1013"/>
      <c r="AD229" s="1013"/>
      <c r="AE229" s="1013"/>
      <c r="AF229" s="1013"/>
      <c r="AG229" s="1013"/>
      <c r="AH229" s="1013"/>
      <c r="AI229" s="1013"/>
      <c r="AJ229" s="1013"/>
      <c r="AK229" s="1013"/>
      <c r="AL229" s="1013"/>
      <c r="AM229" s="1013"/>
      <c r="AN229" s="1013"/>
      <c r="AO229" s="1013"/>
    </row>
    <row r="230" spans="1:41" ht="13.5" customHeight="1">
      <c r="A230" s="1009"/>
      <c r="B230" s="1009"/>
      <c r="C230" s="1009"/>
      <c r="D230" s="1010"/>
      <c r="E230" s="1011"/>
      <c r="F230" s="1011"/>
      <c r="G230" s="1012"/>
      <c r="H230" s="1012"/>
      <c r="I230" s="1013"/>
      <c r="J230" s="1013"/>
      <c r="K230" s="1013"/>
      <c r="L230" s="1013"/>
      <c r="M230" s="1013"/>
      <c r="N230" s="1013"/>
      <c r="O230" s="1013"/>
      <c r="P230" s="1013"/>
      <c r="Q230" s="1013"/>
      <c r="R230" s="1013"/>
      <c r="S230" s="1013"/>
      <c r="T230" s="1013"/>
      <c r="U230" s="1013"/>
      <c r="V230" s="1013"/>
      <c r="W230" s="1013"/>
      <c r="X230" s="1013"/>
      <c r="Y230" s="1013"/>
      <c r="Z230" s="1013"/>
      <c r="AA230" s="1013"/>
      <c r="AB230" s="1013"/>
      <c r="AC230" s="1013"/>
      <c r="AD230" s="1013"/>
      <c r="AE230" s="1013"/>
      <c r="AF230" s="1013"/>
      <c r="AG230" s="1013"/>
      <c r="AH230" s="1013"/>
      <c r="AI230" s="1013"/>
      <c r="AJ230" s="1013"/>
      <c r="AK230" s="1013"/>
      <c r="AL230" s="1013"/>
      <c r="AM230" s="1013"/>
      <c r="AN230" s="1013"/>
      <c r="AO230" s="1013"/>
    </row>
    <row r="231" spans="1:41" ht="13.5" customHeight="1">
      <c r="A231" s="1009"/>
      <c r="B231" s="1009"/>
      <c r="C231" s="1009"/>
      <c r="D231" s="1010"/>
      <c r="E231" s="1011"/>
      <c r="F231" s="1011"/>
      <c r="G231" s="1012"/>
      <c r="H231" s="1012"/>
      <c r="I231" s="1013"/>
      <c r="J231" s="1013"/>
      <c r="K231" s="1013"/>
      <c r="L231" s="1013"/>
      <c r="M231" s="1013"/>
      <c r="N231" s="1013"/>
      <c r="O231" s="1013"/>
      <c r="P231" s="1013"/>
      <c r="Q231" s="1013"/>
      <c r="R231" s="1013"/>
      <c r="S231" s="1013"/>
      <c r="T231" s="1013"/>
      <c r="U231" s="1013"/>
      <c r="V231" s="1013"/>
      <c r="W231" s="1013"/>
      <c r="X231" s="1013"/>
      <c r="Y231" s="1013"/>
      <c r="Z231" s="1013"/>
      <c r="AA231" s="1013"/>
      <c r="AB231" s="1013"/>
      <c r="AC231" s="1013"/>
      <c r="AD231" s="1013"/>
      <c r="AE231" s="1013"/>
      <c r="AF231" s="1013"/>
      <c r="AG231" s="1013"/>
      <c r="AH231" s="1013"/>
      <c r="AI231" s="1013"/>
      <c r="AJ231" s="1013"/>
      <c r="AK231" s="1013"/>
      <c r="AL231" s="1013"/>
      <c r="AM231" s="1013"/>
      <c r="AN231" s="1013"/>
      <c r="AO231" s="1013"/>
    </row>
    <row r="232" spans="1:41" ht="13.5" customHeight="1">
      <c r="A232" s="1009"/>
      <c r="B232" s="1009"/>
      <c r="C232" s="1009"/>
      <c r="D232" s="1010"/>
      <c r="E232" s="1011"/>
      <c r="F232" s="1011"/>
      <c r="G232" s="1012"/>
      <c r="H232" s="1012"/>
      <c r="I232" s="1013"/>
      <c r="J232" s="1013"/>
      <c r="K232" s="1013"/>
      <c r="L232" s="1013"/>
      <c r="M232" s="1013"/>
      <c r="N232" s="1013"/>
      <c r="O232" s="1013"/>
      <c r="P232" s="1013"/>
      <c r="Q232" s="1013"/>
      <c r="R232" s="1013"/>
      <c r="S232" s="1013"/>
      <c r="T232" s="1013"/>
      <c r="U232" s="1013"/>
      <c r="V232" s="1013"/>
      <c r="W232" s="1013"/>
      <c r="X232" s="1013"/>
      <c r="Y232" s="1013"/>
      <c r="Z232" s="1013"/>
      <c r="AA232" s="1013"/>
      <c r="AB232" s="1013"/>
      <c r="AC232" s="1013"/>
      <c r="AD232" s="1013"/>
      <c r="AE232" s="1013"/>
      <c r="AF232" s="1013"/>
      <c r="AG232" s="1013"/>
      <c r="AH232" s="1013"/>
      <c r="AI232" s="1013"/>
      <c r="AJ232" s="1013"/>
      <c r="AK232" s="1013"/>
      <c r="AL232" s="1013"/>
      <c r="AM232" s="1013"/>
      <c r="AN232" s="1013"/>
      <c r="AO232" s="1013"/>
    </row>
    <row r="233" spans="1:41" ht="13.5" customHeight="1">
      <c r="A233" s="1009"/>
      <c r="B233" s="1009"/>
      <c r="C233" s="1009"/>
      <c r="D233" s="1010"/>
      <c r="E233" s="1011"/>
      <c r="F233" s="1011"/>
      <c r="G233" s="1012"/>
      <c r="H233" s="1012"/>
      <c r="I233" s="1013"/>
      <c r="J233" s="1013"/>
      <c r="K233" s="1013"/>
      <c r="L233" s="1013"/>
      <c r="M233" s="1013"/>
      <c r="N233" s="1013"/>
      <c r="O233" s="1013"/>
      <c r="P233" s="1013"/>
      <c r="Q233" s="1013"/>
      <c r="R233" s="1013"/>
      <c r="S233" s="1013"/>
      <c r="T233" s="1013"/>
      <c r="U233" s="1013"/>
      <c r="V233" s="1013"/>
      <c r="W233" s="1013"/>
      <c r="X233" s="1013"/>
      <c r="Y233" s="1013"/>
      <c r="Z233" s="1013"/>
      <c r="AA233" s="1013"/>
      <c r="AB233" s="1013"/>
      <c r="AC233" s="1013"/>
      <c r="AD233" s="1013"/>
      <c r="AE233" s="1013"/>
      <c r="AF233" s="1013"/>
      <c r="AG233" s="1013"/>
      <c r="AH233" s="1013"/>
      <c r="AI233" s="1013"/>
      <c r="AJ233" s="1013"/>
      <c r="AK233" s="1013"/>
      <c r="AL233" s="1013"/>
      <c r="AM233" s="1013"/>
      <c r="AN233" s="1013"/>
      <c r="AO233" s="1013"/>
    </row>
    <row r="234" spans="1:41" ht="13.5" customHeight="1">
      <c r="A234" s="1009"/>
      <c r="B234" s="1009"/>
      <c r="C234" s="1009"/>
      <c r="D234" s="1010"/>
      <c r="E234" s="1011"/>
      <c r="F234" s="1011"/>
      <c r="G234" s="1012"/>
      <c r="H234" s="1012"/>
      <c r="I234" s="1013"/>
      <c r="J234" s="1013"/>
      <c r="K234" s="1013"/>
      <c r="L234" s="1013"/>
      <c r="M234" s="1013"/>
      <c r="N234" s="1013"/>
      <c r="O234" s="1013"/>
      <c r="P234" s="1013"/>
      <c r="Q234" s="1013"/>
      <c r="R234" s="1013"/>
      <c r="S234" s="1013"/>
      <c r="T234" s="1013"/>
      <c r="U234" s="1013"/>
      <c r="V234" s="1013"/>
      <c r="W234" s="1013"/>
      <c r="X234" s="1013"/>
      <c r="Y234" s="1013"/>
      <c r="Z234" s="1013"/>
      <c r="AA234" s="1013"/>
      <c r="AB234" s="1013"/>
      <c r="AC234" s="1013"/>
      <c r="AD234" s="1013"/>
      <c r="AE234" s="1013"/>
      <c r="AF234" s="1013"/>
      <c r="AG234" s="1013"/>
      <c r="AH234" s="1013"/>
      <c r="AI234" s="1013"/>
      <c r="AJ234" s="1013"/>
      <c r="AK234" s="1013"/>
      <c r="AL234" s="1013"/>
      <c r="AM234" s="1013"/>
      <c r="AN234" s="1013"/>
      <c r="AO234" s="1013"/>
    </row>
    <row r="235" spans="1:41" ht="13.5" customHeight="1">
      <c r="A235" s="1009"/>
      <c r="B235" s="1009"/>
      <c r="C235" s="1009"/>
      <c r="D235" s="1010"/>
      <c r="E235" s="1011"/>
      <c r="F235" s="1011"/>
      <c r="G235" s="1012"/>
      <c r="H235" s="1012"/>
      <c r="I235" s="1013"/>
      <c r="J235" s="1013"/>
      <c r="K235" s="1013"/>
      <c r="L235" s="1013"/>
      <c r="M235" s="1013"/>
      <c r="N235" s="1013"/>
      <c r="O235" s="1013"/>
      <c r="P235" s="1013"/>
      <c r="Q235" s="1013"/>
      <c r="R235" s="1013"/>
      <c r="S235" s="1013"/>
      <c r="T235" s="1013"/>
      <c r="U235" s="1013"/>
      <c r="V235" s="1013"/>
      <c r="W235" s="1013"/>
      <c r="X235" s="1013"/>
      <c r="Y235" s="1013"/>
      <c r="Z235" s="1013"/>
      <c r="AA235" s="1013"/>
      <c r="AB235" s="1013"/>
      <c r="AC235" s="1013"/>
      <c r="AD235" s="1013"/>
      <c r="AE235" s="1013"/>
      <c r="AF235" s="1013"/>
      <c r="AG235" s="1013"/>
      <c r="AH235" s="1013"/>
      <c r="AI235" s="1013"/>
      <c r="AJ235" s="1013"/>
      <c r="AK235" s="1013"/>
      <c r="AL235" s="1013"/>
      <c r="AM235" s="1013"/>
      <c r="AN235" s="1013"/>
      <c r="AO235" s="1013"/>
    </row>
    <row r="236" spans="1:41" ht="13.5" customHeight="1">
      <c r="A236" s="1009"/>
      <c r="B236" s="1009"/>
      <c r="C236" s="1009"/>
      <c r="D236" s="1010"/>
      <c r="E236" s="1011"/>
      <c r="F236" s="1011"/>
      <c r="G236" s="1012"/>
      <c r="H236" s="1012"/>
      <c r="I236" s="1013"/>
      <c r="J236" s="1013"/>
      <c r="K236" s="1013"/>
      <c r="L236" s="1013"/>
      <c r="M236" s="1013"/>
      <c r="N236" s="1013"/>
      <c r="O236" s="1013"/>
      <c r="P236" s="1013"/>
      <c r="Q236" s="1013"/>
      <c r="R236" s="1013"/>
      <c r="S236" s="1013"/>
      <c r="T236" s="1013"/>
      <c r="U236" s="1013"/>
      <c r="V236" s="1013"/>
      <c r="W236" s="1013"/>
      <c r="X236" s="1013"/>
      <c r="Y236" s="1013"/>
      <c r="Z236" s="1013"/>
      <c r="AA236" s="1013"/>
      <c r="AB236" s="1013"/>
      <c r="AC236" s="1013"/>
      <c r="AD236" s="1013"/>
      <c r="AE236" s="1013"/>
      <c r="AF236" s="1013"/>
      <c r="AG236" s="1013"/>
      <c r="AH236" s="1013"/>
      <c r="AI236" s="1013"/>
      <c r="AJ236" s="1013"/>
      <c r="AK236" s="1013"/>
      <c r="AL236" s="1013"/>
      <c r="AM236" s="1013"/>
      <c r="AN236" s="1013"/>
      <c r="AO236" s="1013"/>
    </row>
    <row r="237" spans="1:41" ht="13.5" customHeight="1">
      <c r="A237" s="1009"/>
      <c r="B237" s="1009"/>
      <c r="C237" s="1009"/>
      <c r="D237" s="1010"/>
      <c r="E237" s="1011"/>
      <c r="F237" s="1011"/>
      <c r="G237" s="1012"/>
      <c r="H237" s="1012"/>
      <c r="I237" s="1013"/>
      <c r="J237" s="1013"/>
      <c r="K237" s="1013"/>
      <c r="L237" s="1013"/>
      <c r="M237" s="1013"/>
      <c r="N237" s="1013"/>
      <c r="O237" s="1013"/>
      <c r="P237" s="1013"/>
      <c r="Q237" s="1013"/>
      <c r="R237" s="1013"/>
      <c r="S237" s="1013"/>
      <c r="T237" s="1013"/>
      <c r="U237" s="1013"/>
      <c r="V237" s="1013"/>
      <c r="W237" s="1013"/>
      <c r="X237" s="1013"/>
      <c r="Y237" s="1013"/>
      <c r="Z237" s="1013"/>
      <c r="AA237" s="1013"/>
      <c r="AB237" s="1013"/>
      <c r="AC237" s="1013"/>
      <c r="AD237" s="1013"/>
      <c r="AE237" s="1013"/>
      <c r="AF237" s="1013"/>
      <c r="AG237" s="1013"/>
      <c r="AH237" s="1013"/>
      <c r="AI237" s="1013"/>
      <c r="AJ237" s="1013"/>
      <c r="AK237" s="1013"/>
      <c r="AL237" s="1013"/>
      <c r="AM237" s="1013"/>
      <c r="AN237" s="1013"/>
      <c r="AO237" s="1013"/>
    </row>
    <row r="238" spans="1:41" ht="13.5" customHeight="1">
      <c r="A238" s="1009"/>
      <c r="B238" s="1009"/>
      <c r="C238" s="1009"/>
      <c r="D238" s="1010"/>
      <c r="E238" s="1011"/>
      <c r="F238" s="1011"/>
      <c r="G238" s="1012"/>
      <c r="H238" s="1012"/>
      <c r="I238" s="1013"/>
      <c r="J238" s="1013"/>
      <c r="K238" s="1013"/>
      <c r="L238" s="1013"/>
      <c r="M238" s="1013"/>
      <c r="N238" s="1013"/>
      <c r="O238" s="1013"/>
      <c r="P238" s="1013"/>
      <c r="Q238" s="1013"/>
      <c r="R238" s="1013"/>
      <c r="S238" s="1013"/>
      <c r="T238" s="1013"/>
      <c r="U238" s="1013"/>
      <c r="V238" s="1013"/>
      <c r="W238" s="1013"/>
      <c r="X238" s="1013"/>
      <c r="Y238" s="1013"/>
      <c r="Z238" s="1013"/>
      <c r="AA238" s="1013"/>
      <c r="AB238" s="1013"/>
      <c r="AC238" s="1013"/>
      <c r="AD238" s="1013"/>
      <c r="AE238" s="1013"/>
      <c r="AF238" s="1013"/>
      <c r="AG238" s="1013"/>
      <c r="AH238" s="1013"/>
      <c r="AI238" s="1013"/>
      <c r="AJ238" s="1013"/>
      <c r="AK238" s="1013"/>
      <c r="AL238" s="1013"/>
      <c r="AM238" s="1013"/>
      <c r="AN238" s="1013"/>
      <c r="AO238" s="1013"/>
    </row>
    <row r="239" spans="1:41" ht="15.75" customHeight="1"/>
    <row r="240" spans="1:41"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6">
    <mergeCell ref="B7:B15"/>
    <mergeCell ref="C7:C15"/>
    <mergeCell ref="D21:D22"/>
    <mergeCell ref="E21:E22"/>
    <mergeCell ref="D5:D6"/>
    <mergeCell ref="D7:D9"/>
    <mergeCell ref="E7:E9"/>
    <mergeCell ref="D10:D11"/>
    <mergeCell ref="E10:E11"/>
    <mergeCell ref="D13:D15"/>
    <mergeCell ref="E13:E15"/>
    <mergeCell ref="A24:A38"/>
    <mergeCell ref="B29:B38"/>
    <mergeCell ref="C29:C38"/>
    <mergeCell ref="E29:E30"/>
    <mergeCell ref="E31:E32"/>
    <mergeCell ref="E33:E34"/>
    <mergeCell ref="E35:E37"/>
    <mergeCell ref="B16:B28"/>
    <mergeCell ref="C16:C28"/>
    <mergeCell ref="D24:D28"/>
    <mergeCell ref="D29:D30"/>
    <mergeCell ref="D31:D32"/>
    <mergeCell ref="D33:D34"/>
    <mergeCell ref="D35:D37"/>
    <mergeCell ref="F35:F36"/>
    <mergeCell ref="G35:G36"/>
    <mergeCell ref="H35:H36"/>
    <mergeCell ref="A3:A23"/>
    <mergeCell ref="B3:B6"/>
    <mergeCell ref="C3:C6"/>
    <mergeCell ref="D3:D4"/>
    <mergeCell ref="E3:E4"/>
    <mergeCell ref="E5:E6"/>
    <mergeCell ref="E24:E28"/>
    <mergeCell ref="D17:D20"/>
    <mergeCell ref="E17:E20"/>
    <mergeCell ref="F17:F20"/>
    <mergeCell ref="G17:G20"/>
    <mergeCell ref="H17:H20"/>
    <mergeCell ref="F31:F32"/>
    <mergeCell ref="G31:G32"/>
    <mergeCell ref="X1:Z1"/>
    <mergeCell ref="AB1:AD1"/>
    <mergeCell ref="AE1:AG1"/>
    <mergeCell ref="AH1:AH2"/>
    <mergeCell ref="I16:M16"/>
    <mergeCell ref="I17:I20"/>
    <mergeCell ref="I21:I22"/>
    <mergeCell ref="H31:H32"/>
    <mergeCell ref="I31:I32"/>
    <mergeCell ref="J21:M21"/>
    <mergeCell ref="J22:M22"/>
    <mergeCell ref="I29:I30"/>
    <mergeCell ref="J29:J30"/>
    <mergeCell ref="K29:K30"/>
    <mergeCell ref="I24:I28"/>
    <mergeCell ref="AO1:AO2"/>
    <mergeCell ref="A1:H1"/>
    <mergeCell ref="I1:M1"/>
    <mergeCell ref="N1:P1"/>
    <mergeCell ref="Q1:S1"/>
    <mergeCell ref="T1:T2"/>
    <mergeCell ref="U1:W1"/>
    <mergeCell ref="AA1:AA2"/>
    <mergeCell ref="F24:F28"/>
    <mergeCell ref="G24:G28"/>
    <mergeCell ref="H24:H28"/>
    <mergeCell ref="AI1:AK1"/>
    <mergeCell ref="AL1:AN1"/>
    <mergeCell ref="F10:F11"/>
    <mergeCell ref="G10:G11"/>
    <mergeCell ref="H10:H11"/>
    <mergeCell ref="F13:F15"/>
    <mergeCell ref="G13:G15"/>
    <mergeCell ref="H13:H15"/>
  </mergeCells>
  <conditionalFormatting sqref="P3:P8">
    <cfRule type="cellIs" dxfId="631" priority="1" operator="between">
      <formula>0</formula>
      <formula>0.3999</formula>
    </cfRule>
    <cfRule type="cellIs" dxfId="630" priority="2" operator="between">
      <formula>0.4</formula>
      <formula>0.59</formula>
    </cfRule>
    <cfRule type="cellIs" dxfId="629" priority="3" operator="between">
      <formula>0.6</formula>
      <formula>0.69</formula>
    </cfRule>
    <cfRule type="cellIs" dxfId="628" priority="4" operator="between">
      <formula>0.7</formula>
      <formula>0.79</formula>
    </cfRule>
    <cfRule type="cellIs" dxfId="627" priority="5" operator="between">
      <formula>0.8</formula>
      <formula>1</formula>
    </cfRule>
  </conditionalFormatting>
  <conditionalFormatting sqref="P10:P14 S10:S15">
    <cfRule type="cellIs" dxfId="626" priority="6" operator="between">
      <formula>0</formula>
      <formula>0.3999</formula>
    </cfRule>
    <cfRule type="cellIs" dxfId="625" priority="7" operator="between">
      <formula>0.8</formula>
      <formula>1</formula>
    </cfRule>
  </conditionalFormatting>
  <conditionalFormatting sqref="P10:P15 S10:S15">
    <cfRule type="cellIs" dxfId="624" priority="8" operator="between">
      <formula>0.4</formula>
      <formula>0.59</formula>
    </cfRule>
    <cfRule type="cellIs" dxfId="623" priority="9" operator="between">
      <formula>0.6</formula>
      <formula>0.69</formula>
    </cfRule>
    <cfRule type="cellIs" dxfId="622" priority="10" operator="between">
      <formula>0.7</formula>
      <formula>0.79</formula>
    </cfRule>
  </conditionalFormatting>
  <conditionalFormatting sqref="P15">
    <cfRule type="cellIs" dxfId="621" priority="11" operator="lessThan">
      <formula>0.4</formula>
    </cfRule>
    <cfRule type="cellIs" dxfId="620" priority="12" operator="greaterThan">
      <formula>0.8</formula>
    </cfRule>
  </conditionalFormatting>
  <conditionalFormatting sqref="P17:P32 S17:S32">
    <cfRule type="cellIs" dxfId="619" priority="13" operator="between">
      <formula>0</formula>
      <formula>0.3999</formula>
    </cfRule>
    <cfRule type="cellIs" dxfId="618" priority="14" operator="between">
      <formula>0.4</formula>
      <formula>0.59</formula>
    </cfRule>
    <cfRule type="cellIs" dxfId="617" priority="15" operator="between">
      <formula>0.6</formula>
      <formula>0.69</formula>
    </cfRule>
    <cfRule type="cellIs" dxfId="616" priority="16" operator="between">
      <formula>0.7</formula>
      <formula>0.79</formula>
    </cfRule>
    <cfRule type="cellIs" dxfId="615" priority="17" operator="between">
      <formula>0.8</formula>
      <formula>1</formula>
    </cfRule>
  </conditionalFormatting>
  <conditionalFormatting sqref="P35:P38 S35:S38">
    <cfRule type="cellIs" dxfId="614" priority="18" operator="between">
      <formula>0</formula>
      <formula>0.3999</formula>
    </cfRule>
    <cfRule type="cellIs" dxfId="613" priority="19" operator="between">
      <formula>0.4</formula>
      <formula>0.59</formula>
    </cfRule>
    <cfRule type="cellIs" dxfId="612" priority="20" operator="between">
      <formula>0.6</formula>
      <formula>0.69</formula>
    </cfRule>
    <cfRule type="cellIs" dxfId="611" priority="21" operator="between">
      <formula>0.7</formula>
      <formula>0.79</formula>
    </cfRule>
    <cfRule type="cellIs" dxfId="610" priority="22" operator="between">
      <formula>0.8</formula>
      <formula>1</formula>
    </cfRule>
  </conditionalFormatting>
  <conditionalFormatting sqref="S3:S8">
    <cfRule type="cellIs" dxfId="609" priority="23" operator="between">
      <formula>0</formula>
      <formula>0.3999</formula>
    </cfRule>
    <cfRule type="cellIs" dxfId="608" priority="24" operator="between">
      <formula>0.4</formula>
      <formula>0.59</formula>
    </cfRule>
    <cfRule type="cellIs" dxfId="607" priority="25" operator="between">
      <formula>0.6</formula>
      <formula>0.69</formula>
    </cfRule>
    <cfRule type="cellIs" dxfId="606" priority="26" operator="between">
      <formula>0.7</formula>
      <formula>0.79</formula>
    </cfRule>
    <cfRule type="cellIs" dxfId="605" priority="27" operator="between">
      <formula>0.8</formula>
      <formula>1</formula>
    </cfRule>
  </conditionalFormatting>
  <conditionalFormatting sqref="W3:W8">
    <cfRule type="cellIs" dxfId="604" priority="28" operator="between">
      <formula>0</formula>
      <formula>0.3999</formula>
    </cfRule>
    <cfRule type="cellIs" dxfId="603" priority="29" operator="between">
      <formula>0.4</formula>
      <formula>0.59</formula>
    </cfRule>
    <cfRule type="cellIs" dxfId="602" priority="30" operator="between">
      <formula>0.6</formula>
      <formula>0.69</formula>
    </cfRule>
    <cfRule type="cellIs" dxfId="601" priority="31" operator="between">
      <formula>0.7</formula>
      <formula>0.79</formula>
    </cfRule>
    <cfRule type="cellIs" dxfId="600" priority="32" operator="between">
      <formula>0.8</formula>
      <formula>1</formula>
    </cfRule>
  </conditionalFormatting>
  <conditionalFormatting sqref="W10:W15 Z10:Z15">
    <cfRule type="cellIs" dxfId="599" priority="33" operator="between">
      <formula>0</formula>
      <formula>0.3999</formula>
    </cfRule>
    <cfRule type="cellIs" dxfId="598" priority="34" operator="between">
      <formula>0.4</formula>
      <formula>0.59</formula>
    </cfRule>
    <cfRule type="cellIs" dxfId="597" priority="35" operator="between">
      <formula>0.6</formula>
      <formula>0.69</formula>
    </cfRule>
    <cfRule type="cellIs" dxfId="596" priority="36" operator="between">
      <formula>0.7</formula>
      <formula>0.79</formula>
    </cfRule>
    <cfRule type="cellIs" dxfId="595" priority="37" operator="between">
      <formula>0.8</formula>
      <formula>1</formula>
    </cfRule>
  </conditionalFormatting>
  <conditionalFormatting sqref="W17:W32 Z17:Z32">
    <cfRule type="cellIs" dxfId="594" priority="38" operator="between">
      <formula>0</formula>
      <formula>0.3999</formula>
    </cfRule>
    <cfRule type="cellIs" dxfId="593" priority="39" operator="between">
      <formula>0.4</formula>
      <formula>0.59</formula>
    </cfRule>
    <cfRule type="cellIs" dxfId="592" priority="40" operator="between">
      <formula>0.6</formula>
      <formula>0.69</formula>
    </cfRule>
    <cfRule type="cellIs" dxfId="591" priority="41" operator="between">
      <formula>0.7</formula>
      <formula>0.79</formula>
    </cfRule>
    <cfRule type="cellIs" dxfId="590" priority="42" operator="between">
      <formula>0.8</formula>
      <formula>1</formula>
    </cfRule>
  </conditionalFormatting>
  <conditionalFormatting sqref="W35:W38 Z35:Z38">
    <cfRule type="cellIs" dxfId="589" priority="43" operator="between">
      <formula>0</formula>
      <formula>0.3999</formula>
    </cfRule>
    <cfRule type="cellIs" dxfId="588" priority="44" operator="between">
      <formula>0.4</formula>
      <formula>0.59</formula>
    </cfRule>
    <cfRule type="cellIs" dxfId="587" priority="45" operator="between">
      <formula>0.6</formula>
      <formula>0.69</formula>
    </cfRule>
    <cfRule type="cellIs" dxfId="586" priority="46" operator="between">
      <formula>0.7</formula>
      <formula>0.79</formula>
    </cfRule>
    <cfRule type="cellIs" dxfId="585" priority="47" operator="between">
      <formula>0.8</formula>
      <formula>1</formula>
    </cfRule>
  </conditionalFormatting>
  <conditionalFormatting sqref="Z3:Z8">
    <cfRule type="cellIs" dxfId="584" priority="48" operator="between">
      <formula>0</formula>
      <formula>0.3999</formula>
    </cfRule>
    <cfRule type="cellIs" dxfId="583" priority="49" operator="between">
      <formula>0.4</formula>
      <formula>0.59</formula>
    </cfRule>
    <cfRule type="cellIs" dxfId="582" priority="50" operator="between">
      <formula>0.6</formula>
      <formula>0.69</formula>
    </cfRule>
    <cfRule type="cellIs" dxfId="581" priority="51" operator="between">
      <formula>0.7</formula>
      <formula>0.79</formula>
    </cfRule>
    <cfRule type="cellIs" dxfId="580" priority="52" operator="between">
      <formula>0.8</formula>
      <formula>1</formula>
    </cfRule>
  </conditionalFormatting>
  <conditionalFormatting sqref="AD3:AD8">
    <cfRule type="cellIs" dxfId="579" priority="53" operator="lessThan">
      <formula>0.4</formula>
    </cfRule>
    <cfRule type="cellIs" dxfId="578" priority="54" operator="between">
      <formula>0.4</formula>
      <formula>0.59</formula>
    </cfRule>
    <cfRule type="cellIs" dxfId="577" priority="55" operator="between">
      <formula>0.6</formula>
      <formula>0.69</formula>
    </cfRule>
    <cfRule type="cellIs" dxfId="576" priority="56" operator="between">
      <formula>0.7</formula>
      <formula>0.79</formula>
    </cfRule>
    <cfRule type="cellIs" dxfId="575" priority="57" operator="greaterThan">
      <formula>0.8</formula>
    </cfRule>
  </conditionalFormatting>
  <conditionalFormatting sqref="AD10:AD15">
    <cfRule type="cellIs" dxfId="574" priority="58" operator="lessThan">
      <formula>0.4</formula>
    </cfRule>
    <cfRule type="cellIs" dxfId="573" priority="59" operator="between">
      <formula>0.4</formula>
      <formula>0.59</formula>
    </cfRule>
    <cfRule type="cellIs" dxfId="572" priority="60" operator="between">
      <formula>0.6</formula>
      <formula>0.69</formula>
    </cfRule>
    <cfRule type="cellIs" dxfId="571" priority="61" operator="between">
      <formula>0.7</formula>
      <formula>0.79</formula>
    </cfRule>
    <cfRule type="cellIs" dxfId="570" priority="62" operator="greaterThan">
      <formula>0.8</formula>
    </cfRule>
  </conditionalFormatting>
  <conditionalFormatting sqref="AD17:AD32">
    <cfRule type="cellIs" dxfId="569" priority="63" operator="lessThan">
      <formula>0.4</formula>
    </cfRule>
    <cfRule type="cellIs" dxfId="568" priority="64" operator="between">
      <formula>0.4</formula>
      <formula>0.59</formula>
    </cfRule>
    <cfRule type="cellIs" dxfId="567" priority="65" operator="between">
      <formula>0.6</formula>
      <formula>0.69</formula>
    </cfRule>
    <cfRule type="cellIs" dxfId="566" priority="66" operator="between">
      <formula>0.7</formula>
      <formula>0.79</formula>
    </cfRule>
    <cfRule type="cellIs" dxfId="565" priority="67" operator="greaterThan">
      <formula>0.8</formula>
    </cfRule>
  </conditionalFormatting>
  <conditionalFormatting sqref="AD35:AD38">
    <cfRule type="cellIs" dxfId="564" priority="68" operator="lessThan">
      <formula>0.4</formula>
    </cfRule>
    <cfRule type="cellIs" dxfId="563" priority="69" operator="between">
      <formula>0.4</formula>
      <formula>0.59</formula>
    </cfRule>
    <cfRule type="cellIs" dxfId="562" priority="70" operator="between">
      <formula>0.6</formula>
      <formula>0.69</formula>
    </cfRule>
    <cfRule type="cellIs" dxfId="561" priority="71" operator="between">
      <formula>0.7</formula>
      <formula>0.79</formula>
    </cfRule>
    <cfRule type="cellIs" dxfId="560" priority="72" operator="greaterThan">
      <formula>0.8</formula>
    </cfRule>
  </conditionalFormatting>
  <conditionalFormatting sqref="AG3:AG8">
    <cfRule type="cellIs" dxfId="559" priority="73" operator="lessThan">
      <formula>0.4</formula>
    </cfRule>
    <cfRule type="cellIs" dxfId="558" priority="74" operator="between">
      <formula>0.4</formula>
      <formula>0.59</formula>
    </cfRule>
    <cfRule type="cellIs" dxfId="557" priority="75" operator="between">
      <formula>0.6</formula>
      <formula>0.69</formula>
    </cfRule>
    <cfRule type="cellIs" dxfId="556" priority="76" operator="between">
      <formula>0.7</formula>
      <formula>0.79</formula>
    </cfRule>
    <cfRule type="cellIs" dxfId="555" priority="77" operator="greaterThan">
      <formula>0.8</formula>
    </cfRule>
  </conditionalFormatting>
  <conditionalFormatting sqref="AG10:AG15">
    <cfRule type="cellIs" dxfId="554" priority="78" operator="lessThan">
      <formula>0.4</formula>
    </cfRule>
    <cfRule type="cellIs" dxfId="553" priority="79" operator="between">
      <formula>0.4</formula>
      <formula>0.59</formula>
    </cfRule>
    <cfRule type="cellIs" dxfId="552" priority="80" operator="between">
      <formula>0.6</formula>
      <formula>0.69</formula>
    </cfRule>
    <cfRule type="cellIs" dxfId="551" priority="81" operator="between">
      <formula>0.7</formula>
      <formula>0.79</formula>
    </cfRule>
    <cfRule type="cellIs" dxfId="550" priority="82" operator="greaterThan">
      <formula>0.8</formula>
    </cfRule>
  </conditionalFormatting>
  <conditionalFormatting sqref="AG17:AG32">
    <cfRule type="cellIs" dxfId="549" priority="83" operator="lessThan">
      <formula>0.4</formula>
    </cfRule>
    <cfRule type="cellIs" dxfId="548" priority="84" operator="between">
      <formula>0.4</formula>
      <formula>0.59</formula>
    </cfRule>
    <cfRule type="cellIs" dxfId="547" priority="85" operator="between">
      <formula>0.6</formula>
      <formula>0.69</formula>
    </cfRule>
    <cfRule type="cellIs" dxfId="546" priority="86" operator="between">
      <formula>0.7</formula>
      <formula>0.79</formula>
    </cfRule>
    <cfRule type="cellIs" dxfId="545" priority="87" operator="greaterThan">
      <formula>0.8</formula>
    </cfRule>
  </conditionalFormatting>
  <conditionalFormatting sqref="AG35:AG38">
    <cfRule type="cellIs" dxfId="544" priority="88" operator="lessThan">
      <formula>0.4</formula>
    </cfRule>
    <cfRule type="cellIs" dxfId="543" priority="89" operator="between">
      <formula>0.4</formula>
      <formula>0.59</formula>
    </cfRule>
    <cfRule type="cellIs" dxfId="542" priority="90" operator="between">
      <formula>0.6</formula>
      <formula>0.69</formula>
    </cfRule>
    <cfRule type="cellIs" dxfId="541" priority="91" operator="between">
      <formula>0.7</formula>
      <formula>0.79</formula>
    </cfRule>
    <cfRule type="cellIs" dxfId="540" priority="92" operator="greaterThan">
      <formula>0.8</formula>
    </cfRule>
  </conditionalFormatting>
  <conditionalFormatting sqref="AK3:AK8">
    <cfRule type="cellIs" dxfId="539" priority="93" operator="lessThan">
      <formula>0.4</formula>
    </cfRule>
    <cfRule type="cellIs" dxfId="538" priority="94" operator="between">
      <formula>0.4</formula>
      <formula>0.59</formula>
    </cfRule>
    <cfRule type="cellIs" dxfId="537" priority="95" operator="between">
      <formula>0.6</formula>
      <formula>0.69</formula>
    </cfRule>
    <cfRule type="cellIs" dxfId="536" priority="96" operator="between">
      <formula>0.7</formula>
      <formula>0.79</formula>
    </cfRule>
    <cfRule type="cellIs" dxfId="535" priority="97" operator="greaterThan">
      <formula>0.8</formula>
    </cfRule>
  </conditionalFormatting>
  <conditionalFormatting sqref="AK10:AK15">
    <cfRule type="cellIs" dxfId="534" priority="98" operator="lessThan">
      <formula>0.4</formula>
    </cfRule>
    <cfRule type="cellIs" dxfId="533" priority="99" operator="between">
      <formula>0.4</formula>
      <formula>0.59</formula>
    </cfRule>
    <cfRule type="cellIs" dxfId="532" priority="100" operator="between">
      <formula>0.6</formula>
      <formula>0.69</formula>
    </cfRule>
    <cfRule type="cellIs" dxfId="531" priority="101" operator="between">
      <formula>0.7</formula>
      <formula>0.79</formula>
    </cfRule>
    <cfRule type="cellIs" dxfId="530" priority="102" operator="greaterThan">
      <formula>0.8</formula>
    </cfRule>
  </conditionalFormatting>
  <conditionalFormatting sqref="AK17:AK32">
    <cfRule type="cellIs" dxfId="529" priority="103" operator="lessThan">
      <formula>0.4</formula>
    </cfRule>
    <cfRule type="cellIs" dxfId="528" priority="104" operator="between">
      <formula>0.4</formula>
      <formula>0.59</formula>
    </cfRule>
    <cfRule type="cellIs" dxfId="527" priority="105" operator="between">
      <formula>0.6</formula>
      <formula>0.69</formula>
    </cfRule>
    <cfRule type="cellIs" dxfId="526" priority="106" operator="between">
      <formula>0.7</formula>
      <formula>0.79</formula>
    </cfRule>
    <cfRule type="cellIs" dxfId="525" priority="107" operator="greaterThan">
      <formula>0.8</formula>
    </cfRule>
  </conditionalFormatting>
  <conditionalFormatting sqref="AK35:AK38">
    <cfRule type="cellIs" dxfId="524" priority="108" operator="lessThan">
      <formula>0.4</formula>
    </cfRule>
    <cfRule type="cellIs" dxfId="523" priority="109" operator="between">
      <formula>0.4</formula>
      <formula>0.59</formula>
    </cfRule>
    <cfRule type="cellIs" dxfId="522" priority="110" operator="between">
      <formula>0.6</formula>
      <formula>0.69</formula>
    </cfRule>
    <cfRule type="cellIs" dxfId="521" priority="111" operator="between">
      <formula>0.7</formula>
      <formula>0.79</formula>
    </cfRule>
    <cfRule type="cellIs" dxfId="520" priority="112" operator="greaterThan">
      <formula>0.8</formula>
    </cfRule>
  </conditionalFormatting>
  <conditionalFormatting sqref="AN3:AN8">
    <cfRule type="cellIs" dxfId="519" priority="113" operator="lessThan">
      <formula>0.4</formula>
    </cfRule>
    <cfRule type="cellIs" dxfId="518" priority="114" operator="between">
      <formula>0.4</formula>
      <formula>0.59</formula>
    </cfRule>
    <cfRule type="cellIs" dxfId="517" priority="115" operator="between">
      <formula>0.6</formula>
      <formula>0.69</formula>
    </cfRule>
    <cfRule type="cellIs" dxfId="516" priority="116" operator="between">
      <formula>0.7</formula>
      <formula>0.79</formula>
    </cfRule>
    <cfRule type="cellIs" dxfId="515" priority="117" operator="greaterThan">
      <formula>0.8</formula>
    </cfRule>
  </conditionalFormatting>
  <conditionalFormatting sqref="AN10:AN15">
    <cfRule type="cellIs" dxfId="514" priority="118" operator="lessThan">
      <formula>0.4</formula>
    </cfRule>
    <cfRule type="cellIs" dxfId="513" priority="119" operator="between">
      <formula>0.4</formula>
      <formula>0.59</formula>
    </cfRule>
    <cfRule type="cellIs" dxfId="512" priority="120" operator="between">
      <formula>0.6</formula>
      <formula>0.69</formula>
    </cfRule>
    <cfRule type="cellIs" dxfId="511" priority="121" operator="between">
      <formula>0.7</formula>
      <formula>0.79</formula>
    </cfRule>
    <cfRule type="cellIs" dxfId="510" priority="122" operator="greaterThan">
      <formula>0.8</formula>
    </cfRule>
  </conditionalFormatting>
  <conditionalFormatting sqref="AN17:AN32">
    <cfRule type="cellIs" dxfId="509" priority="123" operator="lessThan">
      <formula>0.4</formula>
    </cfRule>
    <cfRule type="cellIs" dxfId="508" priority="124" operator="between">
      <formula>0.4</formula>
      <formula>0.59</formula>
    </cfRule>
    <cfRule type="cellIs" dxfId="507" priority="125" operator="between">
      <formula>0.6</formula>
      <formula>0.69</formula>
    </cfRule>
    <cfRule type="cellIs" dxfId="506" priority="126" operator="between">
      <formula>0.7</formula>
      <formula>0.79</formula>
    </cfRule>
    <cfRule type="cellIs" dxfId="505" priority="127" operator="greaterThan">
      <formula>0.8</formula>
    </cfRule>
  </conditionalFormatting>
  <conditionalFormatting sqref="AN35:AN38">
    <cfRule type="cellIs" dxfId="504" priority="128" operator="lessThan">
      <formula>0.4</formula>
    </cfRule>
    <cfRule type="cellIs" dxfId="503" priority="129" operator="between">
      <formula>0.4</formula>
      <formula>0.59</formula>
    </cfRule>
    <cfRule type="cellIs" dxfId="502" priority="130" operator="between">
      <formula>0.6</formula>
      <formula>0.69</formula>
    </cfRule>
    <cfRule type="cellIs" dxfId="501" priority="131" operator="between">
      <formula>0.7</formula>
      <formula>0.79</formula>
    </cfRule>
    <cfRule type="cellIs" dxfId="500" priority="132" operator="greaterThan">
      <formula>0.8</formula>
    </cfRule>
  </conditionalFormatting>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1000"/>
  <sheetViews>
    <sheetView workbookViewId="0"/>
  </sheetViews>
  <sheetFormatPr baseColWidth="10" defaultColWidth="14.453125" defaultRowHeight="15" customHeight="1"/>
  <cols>
    <col min="1" max="1" width="20.453125" customWidth="1"/>
    <col min="2" max="2" width="24.54296875" customWidth="1"/>
    <col min="3" max="3" width="31.54296875" customWidth="1"/>
    <col min="4" max="5" width="49.81640625" customWidth="1"/>
    <col min="6" max="6" width="41.453125" customWidth="1"/>
    <col min="7" max="7" width="26.08984375" customWidth="1"/>
    <col min="8" max="8" width="17.81640625" customWidth="1"/>
    <col min="9" max="9" width="30.81640625" customWidth="1"/>
    <col min="10" max="10" width="16.81640625" customWidth="1"/>
    <col min="11" max="11" width="51.08984375" customWidth="1"/>
    <col min="12" max="12" width="14" hidden="1" customWidth="1"/>
    <col min="13" max="13" width="12.54296875" hidden="1" customWidth="1"/>
    <col min="14" max="14" width="11.08984375" hidden="1" customWidth="1"/>
    <col min="15" max="15" width="19" hidden="1" customWidth="1"/>
    <col min="16" max="16" width="16.08984375" hidden="1" customWidth="1"/>
    <col min="17" max="17" width="11.08984375" hidden="1" customWidth="1"/>
    <col min="18" max="18" width="64.81640625" hidden="1" customWidth="1"/>
    <col min="19" max="19" width="15.54296875" hidden="1" customWidth="1"/>
    <col min="20" max="20" width="15.81640625" hidden="1" customWidth="1"/>
    <col min="21" max="21" width="18.1796875" hidden="1" customWidth="1"/>
    <col min="22" max="22" width="19" hidden="1" customWidth="1"/>
    <col min="23" max="23" width="16.54296875" hidden="1" customWidth="1"/>
    <col min="24" max="24" width="18.1796875" hidden="1" customWidth="1"/>
    <col min="25" max="25" width="64.81640625" hidden="1" customWidth="1"/>
    <col min="26" max="28" width="11.453125" hidden="1" customWidth="1"/>
    <col min="29" max="30" width="14.08984375" hidden="1" customWidth="1"/>
    <col min="31" max="31" width="11.453125" hidden="1" customWidth="1"/>
    <col min="32" max="32" width="27.81640625" hidden="1" customWidth="1"/>
    <col min="33" max="35" width="11.453125" customWidth="1"/>
    <col min="36" max="37" width="14.81640625" customWidth="1"/>
    <col min="38" max="38" width="11.453125" customWidth="1"/>
    <col min="39" max="39" width="25" customWidth="1"/>
  </cols>
  <sheetData>
    <row r="1" spans="1:39" ht="90" customHeight="1">
      <c r="A1" s="1483" t="s">
        <v>409</v>
      </c>
      <c r="B1" s="1298"/>
      <c r="C1" s="1298"/>
      <c r="D1" s="1298"/>
      <c r="E1" s="1298"/>
      <c r="F1" s="1299"/>
      <c r="G1" s="1305" t="s">
        <v>14</v>
      </c>
      <c r="H1" s="1306"/>
      <c r="I1" s="1306"/>
      <c r="J1" s="1306"/>
      <c r="K1" s="1307"/>
      <c r="L1" s="1331" t="s">
        <v>15</v>
      </c>
      <c r="M1" s="1298"/>
      <c r="N1" s="1299"/>
      <c r="O1" s="1331" t="s">
        <v>16</v>
      </c>
      <c r="P1" s="1298"/>
      <c r="Q1" s="1299"/>
      <c r="R1" s="638" t="s">
        <v>5</v>
      </c>
      <c r="S1" s="1322" t="s">
        <v>410</v>
      </c>
      <c r="T1" s="1298"/>
      <c r="U1" s="1299"/>
      <c r="V1" s="1322" t="s">
        <v>411</v>
      </c>
      <c r="W1" s="1298"/>
      <c r="X1" s="1299"/>
      <c r="Y1" s="1021" t="s">
        <v>5</v>
      </c>
      <c r="Z1" s="1350" t="s">
        <v>1417</v>
      </c>
      <c r="AA1" s="1298"/>
      <c r="AB1" s="1299"/>
      <c r="AC1" s="1350" t="s">
        <v>1418</v>
      </c>
      <c r="AD1" s="1298"/>
      <c r="AE1" s="1299"/>
      <c r="AF1" s="413" t="s">
        <v>5</v>
      </c>
      <c r="AG1" s="1378" t="s">
        <v>414</v>
      </c>
      <c r="AH1" s="1298"/>
      <c r="AI1" s="1299"/>
      <c r="AJ1" s="1378" t="s">
        <v>415</v>
      </c>
      <c r="AK1" s="1298"/>
      <c r="AL1" s="1299"/>
      <c r="AM1" s="417" t="s">
        <v>5</v>
      </c>
    </row>
    <row r="2" spans="1:39" ht="13.5" customHeight="1">
      <c r="A2" s="5" t="s">
        <v>25</v>
      </c>
      <c r="B2" s="419" t="s">
        <v>27</v>
      </c>
      <c r="C2" s="5" t="s">
        <v>28</v>
      </c>
      <c r="D2" s="5" t="s">
        <v>29</v>
      </c>
      <c r="E2" s="419" t="s">
        <v>30</v>
      </c>
      <c r="F2" s="419">
        <v>2025</v>
      </c>
      <c r="G2" s="11" t="s">
        <v>37</v>
      </c>
      <c r="H2" s="11" t="s">
        <v>25</v>
      </c>
      <c r="I2" s="11" t="s">
        <v>38</v>
      </c>
      <c r="J2" s="11" t="s">
        <v>39</v>
      </c>
      <c r="K2" s="11" t="s">
        <v>40</v>
      </c>
      <c r="L2" s="14" t="s">
        <v>34</v>
      </c>
      <c r="M2" s="14" t="s">
        <v>35</v>
      </c>
      <c r="N2" s="14" t="s">
        <v>36</v>
      </c>
      <c r="O2" s="14" t="s">
        <v>34</v>
      </c>
      <c r="P2" s="14" t="s">
        <v>35</v>
      </c>
      <c r="Q2" s="14" t="s">
        <v>36</v>
      </c>
      <c r="R2" s="640"/>
      <c r="S2" s="16" t="s">
        <v>34</v>
      </c>
      <c r="T2" s="16" t="s">
        <v>35</v>
      </c>
      <c r="U2" s="425" t="s">
        <v>36</v>
      </c>
      <c r="V2" s="16" t="s">
        <v>34</v>
      </c>
      <c r="W2" s="16" t="s">
        <v>35</v>
      </c>
      <c r="X2" s="16" t="s">
        <v>36</v>
      </c>
      <c r="Y2" s="1022"/>
      <c r="Z2" s="642" t="s">
        <v>34</v>
      </c>
      <c r="AA2" s="642" t="s">
        <v>35</v>
      </c>
      <c r="AB2" s="643" t="s">
        <v>36</v>
      </c>
      <c r="AC2" s="642" t="s">
        <v>34</v>
      </c>
      <c r="AD2" s="642" t="s">
        <v>35</v>
      </c>
      <c r="AE2" s="642" t="s">
        <v>36</v>
      </c>
      <c r="AF2" s="644"/>
      <c r="AG2" s="431" t="s">
        <v>34</v>
      </c>
      <c r="AH2" s="431" t="s">
        <v>35</v>
      </c>
      <c r="AI2" s="432" t="s">
        <v>36</v>
      </c>
      <c r="AJ2" s="431" t="s">
        <v>34</v>
      </c>
      <c r="AK2" s="431" t="s">
        <v>35</v>
      </c>
      <c r="AL2" s="431" t="s">
        <v>36</v>
      </c>
      <c r="AM2" s="433"/>
    </row>
    <row r="3" spans="1:39" ht="47.25" customHeight="1">
      <c r="A3" s="1475" t="s">
        <v>418</v>
      </c>
      <c r="B3" s="132" t="s">
        <v>419</v>
      </c>
      <c r="C3" s="132" t="s">
        <v>420</v>
      </c>
      <c r="D3" s="132" t="s">
        <v>421</v>
      </c>
      <c r="E3" s="148" t="s">
        <v>78</v>
      </c>
      <c r="F3" s="967">
        <v>0.75</v>
      </c>
      <c r="G3" s="364" t="s">
        <v>452</v>
      </c>
      <c r="H3" s="68" t="s">
        <v>384</v>
      </c>
      <c r="I3" s="68" t="s">
        <v>429</v>
      </c>
      <c r="J3" s="68" t="s">
        <v>430</v>
      </c>
      <c r="K3" s="319" t="s">
        <v>1562</v>
      </c>
      <c r="L3" s="1023">
        <v>50</v>
      </c>
      <c r="M3" s="81">
        <v>50</v>
      </c>
      <c r="N3" s="966">
        <f>+M3/L3</f>
        <v>1</v>
      </c>
      <c r="O3" s="154">
        <v>30364849</v>
      </c>
      <c r="P3" s="76">
        <v>30273315</v>
      </c>
      <c r="Q3" s="966">
        <f>+P3/O3</f>
        <v>0.99698552757499304</v>
      </c>
      <c r="R3" s="965" t="s">
        <v>1563</v>
      </c>
      <c r="S3" s="1023">
        <v>150</v>
      </c>
      <c r="T3" s="81">
        <v>150</v>
      </c>
      <c r="U3" s="966">
        <f>+T3/S3</f>
        <v>1</v>
      </c>
      <c r="V3" s="154">
        <v>28000000</v>
      </c>
      <c r="W3" s="76">
        <v>27999666</v>
      </c>
      <c r="X3" s="966">
        <f>+W3/V3</f>
        <v>0.99998807142857138</v>
      </c>
      <c r="Y3" s="965" t="s">
        <v>1564</v>
      </c>
      <c r="Z3" s="1024">
        <v>150</v>
      </c>
      <c r="AA3" s="1025">
        <v>150</v>
      </c>
      <c r="AB3" s="966">
        <f>+AA3/Z3</f>
        <v>1</v>
      </c>
      <c r="AC3" s="1026">
        <v>29442500</v>
      </c>
      <c r="AD3" s="1027">
        <v>29426999.960000001</v>
      </c>
      <c r="AE3" s="966">
        <f>+AD3/AC3</f>
        <v>0.99947354878152339</v>
      </c>
      <c r="AF3" s="1028" t="s">
        <v>1565</v>
      </c>
      <c r="AG3" s="1024">
        <v>150</v>
      </c>
      <c r="AH3" s="1025">
        <v>26</v>
      </c>
      <c r="AI3" s="966">
        <f>+AH3/AG3</f>
        <v>0.17333333333333334</v>
      </c>
      <c r="AJ3" s="1026">
        <v>39000000</v>
      </c>
      <c r="AK3" s="1027">
        <v>17100000</v>
      </c>
      <c r="AL3" s="966">
        <f>+AK3/AJ3</f>
        <v>0.43846153846153846</v>
      </c>
      <c r="AM3" s="1028" t="s">
        <v>1566</v>
      </c>
    </row>
    <row r="4" spans="1:39" ht="50.25" customHeight="1">
      <c r="A4" s="1390"/>
      <c r="B4" s="969" t="s">
        <v>440</v>
      </c>
      <c r="C4" s="969" t="s">
        <v>441</v>
      </c>
      <c r="D4" s="969" t="s">
        <v>442</v>
      </c>
      <c r="E4" s="1029" t="s">
        <v>78</v>
      </c>
      <c r="F4" s="1030" t="s">
        <v>443</v>
      </c>
      <c r="G4" s="972" t="s">
        <v>452</v>
      </c>
      <c r="H4" s="973" t="s">
        <v>384</v>
      </c>
      <c r="I4" s="973" t="s">
        <v>385</v>
      </c>
      <c r="J4" s="973" t="s">
        <v>453</v>
      </c>
      <c r="K4" s="1031" t="s">
        <v>454</v>
      </c>
      <c r="L4" s="975"/>
      <c r="M4" s="976"/>
      <c r="N4" s="977"/>
      <c r="O4" s="975"/>
      <c r="P4" s="976"/>
      <c r="Q4" s="977"/>
      <c r="R4" s="978"/>
      <c r="S4" s="975"/>
      <c r="T4" s="976"/>
      <c r="U4" s="977"/>
      <c r="V4" s="975"/>
      <c r="W4" s="976"/>
      <c r="X4" s="977"/>
      <c r="Y4" s="978"/>
      <c r="Z4" s="975"/>
      <c r="AA4" s="976"/>
      <c r="AB4" s="977"/>
      <c r="AC4" s="975"/>
      <c r="AD4" s="976"/>
      <c r="AE4" s="977"/>
      <c r="AF4" s="978"/>
      <c r="AG4" s="975"/>
      <c r="AH4" s="976"/>
      <c r="AI4" s="977"/>
      <c r="AJ4" s="975"/>
      <c r="AK4" s="976"/>
      <c r="AL4" s="977"/>
      <c r="AM4" s="978"/>
    </row>
    <row r="5" spans="1:39" ht="35.25" customHeight="1">
      <c r="A5" s="1390"/>
      <c r="B5" s="1311" t="s">
        <v>440</v>
      </c>
      <c r="C5" s="1292" t="s">
        <v>459</v>
      </c>
      <c r="D5" s="132" t="s">
        <v>460</v>
      </c>
      <c r="E5" s="328" t="s">
        <v>78</v>
      </c>
      <c r="F5" s="967" t="s">
        <v>461</v>
      </c>
      <c r="G5" s="145" t="s">
        <v>428</v>
      </c>
      <c r="H5" s="68" t="s">
        <v>384</v>
      </c>
      <c r="I5" s="68" t="s">
        <v>503</v>
      </c>
      <c r="J5" s="68" t="s">
        <v>504</v>
      </c>
      <c r="K5" s="319" t="s">
        <v>505</v>
      </c>
      <c r="L5" s="209">
        <v>3</v>
      </c>
      <c r="M5" s="152">
        <v>3</v>
      </c>
      <c r="N5" s="966">
        <f t="shared" ref="N5:N6" si="0">+M5/L5</f>
        <v>1</v>
      </c>
      <c r="O5" s="154">
        <v>1110285000</v>
      </c>
      <c r="P5" s="76">
        <v>1009000000</v>
      </c>
      <c r="Q5" s="966">
        <f t="shared" ref="Q5:Q6" si="1">+P5/O5</f>
        <v>0.90877567471414999</v>
      </c>
      <c r="R5" s="192" t="s">
        <v>1567</v>
      </c>
      <c r="S5" s="209">
        <v>3</v>
      </c>
      <c r="T5" s="152">
        <v>0</v>
      </c>
      <c r="U5" s="966">
        <f t="shared" ref="U5:U6" si="2">+T5/S5</f>
        <v>0</v>
      </c>
      <c r="V5" s="154">
        <v>68655000</v>
      </c>
      <c r="W5" s="76">
        <v>68655000</v>
      </c>
      <c r="X5" s="966">
        <f t="shared" ref="X5:X6" si="3">+W5/V5</f>
        <v>1</v>
      </c>
      <c r="Y5" s="192" t="s">
        <v>1568</v>
      </c>
      <c r="Z5" s="155">
        <v>4</v>
      </c>
      <c r="AA5" s="156">
        <v>4</v>
      </c>
      <c r="AB5" s="966">
        <f t="shared" ref="AB5:AB6" si="4">+AA5/Z5</f>
        <v>1</v>
      </c>
      <c r="AC5" s="280">
        <v>250000000</v>
      </c>
      <c r="AD5" s="281">
        <v>0</v>
      </c>
      <c r="AE5" s="966">
        <f t="shared" ref="AE5:AE6" si="5">+AD5/AC5</f>
        <v>0</v>
      </c>
      <c r="AF5" s="192" t="s">
        <v>1569</v>
      </c>
      <c r="AG5" s="155">
        <v>4</v>
      </c>
      <c r="AH5" s="156">
        <v>0</v>
      </c>
      <c r="AI5" s="966">
        <f t="shared" ref="AI5:AI6" si="6">+AH5/AG5</f>
        <v>0</v>
      </c>
      <c r="AJ5" s="280">
        <v>200000000</v>
      </c>
      <c r="AK5" s="281">
        <v>0</v>
      </c>
      <c r="AL5" s="966">
        <f t="shared" ref="AL5:AL6" si="7">+AK5/AJ5</f>
        <v>0</v>
      </c>
      <c r="AM5" s="192" t="s">
        <v>1570</v>
      </c>
    </row>
    <row r="6" spans="1:39" ht="24.75" customHeight="1">
      <c r="A6" s="1390"/>
      <c r="B6" s="1293"/>
      <c r="C6" s="1293"/>
      <c r="D6" s="132" t="s">
        <v>475</v>
      </c>
      <c r="E6" s="328" t="s">
        <v>78</v>
      </c>
      <c r="F6" s="967" t="s">
        <v>201</v>
      </c>
      <c r="G6" s="145" t="s">
        <v>452</v>
      </c>
      <c r="H6" s="68" t="s">
        <v>213</v>
      </c>
      <c r="I6" s="68" t="s">
        <v>468</v>
      </c>
      <c r="J6" s="68" t="s">
        <v>469</v>
      </c>
      <c r="K6" s="319" t="s">
        <v>470</v>
      </c>
      <c r="L6" s="209">
        <v>1</v>
      </c>
      <c r="M6" s="152">
        <v>1</v>
      </c>
      <c r="N6" s="966">
        <f t="shared" si="0"/>
        <v>1</v>
      </c>
      <c r="O6" s="154">
        <v>26000000</v>
      </c>
      <c r="P6" s="76">
        <v>14933333</v>
      </c>
      <c r="Q6" s="966">
        <f t="shared" si="1"/>
        <v>0.57435896153846155</v>
      </c>
      <c r="R6" s="192" t="s">
        <v>1571</v>
      </c>
      <c r="S6" s="209">
        <v>2</v>
      </c>
      <c r="T6" s="152">
        <v>1</v>
      </c>
      <c r="U6" s="966">
        <f t="shared" si="2"/>
        <v>0.5</v>
      </c>
      <c r="V6" s="154">
        <v>120000000</v>
      </c>
      <c r="W6" s="76">
        <v>52835333</v>
      </c>
      <c r="X6" s="966">
        <f t="shared" si="3"/>
        <v>0.44029444166666665</v>
      </c>
      <c r="Y6" s="192" t="s">
        <v>1572</v>
      </c>
      <c r="Z6" s="155">
        <v>4</v>
      </c>
      <c r="AA6" s="156">
        <v>5</v>
      </c>
      <c r="AB6" s="966">
        <f t="shared" si="4"/>
        <v>1.25</v>
      </c>
      <c r="AC6" s="158">
        <v>136200000</v>
      </c>
      <c r="AD6" s="159">
        <v>134756534</v>
      </c>
      <c r="AE6" s="966">
        <f t="shared" si="5"/>
        <v>0.98940186490455218</v>
      </c>
      <c r="AF6" s="192" t="s">
        <v>1573</v>
      </c>
      <c r="AG6" s="155">
        <v>5</v>
      </c>
      <c r="AH6" s="156">
        <v>5</v>
      </c>
      <c r="AI6" s="966">
        <f t="shared" si="6"/>
        <v>1</v>
      </c>
      <c r="AJ6" s="158">
        <v>168000000</v>
      </c>
      <c r="AK6" s="159">
        <v>16900000</v>
      </c>
      <c r="AL6" s="966">
        <f t="shared" si="7"/>
        <v>0.1005952380952381</v>
      </c>
      <c r="AM6" s="192" t="s">
        <v>1574</v>
      </c>
    </row>
    <row r="7" spans="1:39" ht="50.25" customHeight="1">
      <c r="A7" s="1390"/>
      <c r="B7" s="969" t="s">
        <v>440</v>
      </c>
      <c r="C7" s="969" t="s">
        <v>480</v>
      </c>
      <c r="D7" s="969" t="s">
        <v>481</v>
      </c>
      <c r="E7" s="970" t="s">
        <v>78</v>
      </c>
      <c r="F7" s="971" t="s">
        <v>482</v>
      </c>
      <c r="G7" s="972" t="s">
        <v>452</v>
      </c>
      <c r="H7" s="973" t="s">
        <v>384</v>
      </c>
      <c r="I7" s="973" t="s">
        <v>385</v>
      </c>
      <c r="J7" s="973" t="s">
        <v>488</v>
      </c>
      <c r="K7" s="974" t="s">
        <v>489</v>
      </c>
      <c r="L7" s="975"/>
      <c r="M7" s="976"/>
      <c r="N7" s="977"/>
      <c r="O7" s="975"/>
      <c r="P7" s="976"/>
      <c r="Q7" s="977"/>
      <c r="R7" s="978"/>
      <c r="S7" s="975"/>
      <c r="T7" s="976"/>
      <c r="U7" s="977"/>
      <c r="V7" s="975"/>
      <c r="W7" s="976"/>
      <c r="X7" s="977"/>
      <c r="Y7" s="978"/>
      <c r="Z7" s="975"/>
      <c r="AA7" s="976"/>
      <c r="AB7" s="977"/>
      <c r="AC7" s="975"/>
      <c r="AD7" s="976"/>
      <c r="AE7" s="977"/>
      <c r="AF7" s="978"/>
      <c r="AG7" s="975"/>
      <c r="AH7" s="976"/>
      <c r="AI7" s="977"/>
      <c r="AJ7" s="975"/>
      <c r="AK7" s="976"/>
      <c r="AL7" s="977"/>
      <c r="AM7" s="978"/>
    </row>
    <row r="8" spans="1:39" ht="45.75" customHeight="1">
      <c r="A8" s="1390"/>
      <c r="B8" s="981" t="s">
        <v>440</v>
      </c>
      <c r="C8" s="981" t="s">
        <v>494</v>
      </c>
      <c r="D8" s="981" t="s">
        <v>495</v>
      </c>
      <c r="E8" s="1032">
        <v>7.5999999999999998E-2</v>
      </c>
      <c r="F8" s="986">
        <v>0.12</v>
      </c>
      <c r="G8" s="994"/>
      <c r="H8" s="995"/>
      <c r="I8" s="995"/>
      <c r="J8" s="995"/>
      <c r="K8" s="996"/>
      <c r="L8" s="994"/>
      <c r="M8" s="995"/>
      <c r="N8" s="996"/>
      <c r="O8" s="994"/>
      <c r="P8" s="995"/>
      <c r="Q8" s="996"/>
      <c r="R8" s="997"/>
      <c r="S8" s="994"/>
      <c r="T8" s="995"/>
      <c r="U8" s="996"/>
      <c r="V8" s="994"/>
      <c r="W8" s="995"/>
      <c r="X8" s="996"/>
      <c r="Y8" s="997"/>
      <c r="Z8" s="994"/>
      <c r="AA8" s="995"/>
      <c r="AB8" s="996"/>
      <c r="AC8" s="994"/>
      <c r="AD8" s="995"/>
      <c r="AE8" s="996"/>
      <c r="AF8" s="997"/>
      <c r="AG8" s="994"/>
      <c r="AH8" s="995"/>
      <c r="AI8" s="996"/>
      <c r="AJ8" s="994"/>
      <c r="AK8" s="995"/>
      <c r="AL8" s="996"/>
      <c r="AM8" s="997"/>
    </row>
    <row r="9" spans="1:39" ht="49.5" customHeight="1">
      <c r="A9" s="1390"/>
      <c r="B9" s="981" t="s">
        <v>440</v>
      </c>
      <c r="C9" s="981" t="s">
        <v>511</v>
      </c>
      <c r="D9" s="981" t="s">
        <v>512</v>
      </c>
      <c r="E9" s="817">
        <v>0.3</v>
      </c>
      <c r="F9" s="1033" t="s">
        <v>513</v>
      </c>
      <c r="G9" s="994"/>
      <c r="H9" s="995"/>
      <c r="I9" s="995"/>
      <c r="J9" s="995"/>
      <c r="K9" s="996"/>
      <c r="L9" s="994"/>
      <c r="M9" s="995"/>
      <c r="N9" s="996"/>
      <c r="O9" s="994"/>
      <c r="P9" s="995"/>
      <c r="Q9" s="996"/>
      <c r="R9" s="997"/>
      <c r="S9" s="994"/>
      <c r="T9" s="995"/>
      <c r="U9" s="996"/>
      <c r="V9" s="994"/>
      <c r="W9" s="995"/>
      <c r="X9" s="996"/>
      <c r="Y9" s="997"/>
      <c r="Z9" s="994"/>
      <c r="AA9" s="995"/>
      <c r="AB9" s="996"/>
      <c r="AC9" s="994"/>
      <c r="AD9" s="995"/>
      <c r="AE9" s="996"/>
      <c r="AF9" s="997"/>
      <c r="AG9" s="994"/>
      <c r="AH9" s="995"/>
      <c r="AI9" s="996"/>
      <c r="AJ9" s="994"/>
      <c r="AK9" s="995"/>
      <c r="AL9" s="996"/>
      <c r="AM9" s="997"/>
    </row>
    <row r="10" spans="1:39" ht="48.75" customHeight="1">
      <c r="A10" s="1390"/>
      <c r="B10" s="981" t="s">
        <v>522</v>
      </c>
      <c r="C10" s="981" t="s">
        <v>523</v>
      </c>
      <c r="D10" s="981" t="s">
        <v>524</v>
      </c>
      <c r="E10" s="819">
        <v>19</v>
      </c>
      <c r="F10" s="1034">
        <v>28</v>
      </c>
      <c r="G10" s="994"/>
      <c r="H10" s="995"/>
      <c r="I10" s="995"/>
      <c r="J10" s="995"/>
      <c r="K10" s="996"/>
      <c r="L10" s="994"/>
      <c r="M10" s="995"/>
      <c r="N10" s="996"/>
      <c r="O10" s="994"/>
      <c r="P10" s="995"/>
      <c r="Q10" s="996"/>
      <c r="R10" s="997"/>
      <c r="S10" s="994"/>
      <c r="T10" s="995"/>
      <c r="U10" s="996"/>
      <c r="V10" s="994"/>
      <c r="W10" s="995"/>
      <c r="X10" s="996"/>
      <c r="Y10" s="997"/>
      <c r="Z10" s="994"/>
      <c r="AA10" s="995"/>
      <c r="AB10" s="996"/>
      <c r="AC10" s="994"/>
      <c r="AD10" s="995"/>
      <c r="AE10" s="996"/>
      <c r="AF10" s="997"/>
      <c r="AG10" s="994"/>
      <c r="AH10" s="995"/>
      <c r="AI10" s="996"/>
      <c r="AJ10" s="994"/>
      <c r="AK10" s="995"/>
      <c r="AL10" s="996"/>
      <c r="AM10" s="997"/>
    </row>
    <row r="11" spans="1:39" ht="13.5" customHeight="1">
      <c r="A11" s="1295"/>
      <c r="B11" s="132" t="s">
        <v>522</v>
      </c>
      <c r="C11" s="132" t="s">
        <v>533</v>
      </c>
      <c r="D11" s="132" t="s">
        <v>534</v>
      </c>
      <c r="E11" s="148">
        <v>21147</v>
      </c>
      <c r="F11" s="339">
        <v>50000</v>
      </c>
      <c r="G11" s="145" t="s">
        <v>452</v>
      </c>
      <c r="H11" s="68" t="s">
        <v>384</v>
      </c>
      <c r="I11" s="68" t="s">
        <v>385</v>
      </c>
      <c r="J11" s="68" t="s">
        <v>543</v>
      </c>
      <c r="K11" s="319" t="s">
        <v>544</v>
      </c>
      <c r="L11" s="209">
        <v>250</v>
      </c>
      <c r="M11" s="152">
        <v>240</v>
      </c>
      <c r="N11" s="966">
        <f>+M11/L11</f>
        <v>0.96</v>
      </c>
      <c r="O11" s="154">
        <v>110000000</v>
      </c>
      <c r="P11" s="76">
        <v>58633332</v>
      </c>
      <c r="Q11" s="966">
        <f>+P11/O11</f>
        <v>0.53303029090909093</v>
      </c>
      <c r="R11" s="192" t="s">
        <v>1575</v>
      </c>
      <c r="S11" s="209">
        <v>760</v>
      </c>
      <c r="T11" s="152">
        <v>760</v>
      </c>
      <c r="U11" s="966">
        <f>+T11/S11</f>
        <v>1</v>
      </c>
      <c r="V11" s="154">
        <v>465052526.97000003</v>
      </c>
      <c r="W11" s="76">
        <v>388229666</v>
      </c>
      <c r="X11" s="966">
        <f>+W11/V11</f>
        <v>0.83480820656855437</v>
      </c>
      <c r="Y11" s="192" t="s">
        <v>1576</v>
      </c>
      <c r="Z11" s="155">
        <v>1400</v>
      </c>
      <c r="AA11" s="156">
        <v>1400</v>
      </c>
      <c r="AB11" s="966">
        <f>+AA11/Z11</f>
        <v>1</v>
      </c>
      <c r="AC11" s="158">
        <v>363237526.97000003</v>
      </c>
      <c r="AD11" s="159">
        <v>361209194.01999998</v>
      </c>
      <c r="AE11" s="966">
        <f>+AD11/AC11</f>
        <v>0.99441595980756814</v>
      </c>
      <c r="AF11" s="192" t="s">
        <v>1577</v>
      </c>
      <c r="AG11" s="155">
        <v>100</v>
      </c>
      <c r="AH11" s="156">
        <v>50</v>
      </c>
      <c r="AI11" s="966">
        <f>+AH11/AG11</f>
        <v>0.5</v>
      </c>
      <c r="AJ11" s="158">
        <v>162500000</v>
      </c>
      <c r="AK11" s="159">
        <v>42046000</v>
      </c>
      <c r="AL11" s="966">
        <f>+AK11/AJ11</f>
        <v>0.25874461538461541</v>
      </c>
      <c r="AM11" s="192" t="s">
        <v>1578</v>
      </c>
    </row>
    <row r="12" spans="1:39" ht="42.75" customHeight="1">
      <c r="A12" s="1475" t="s">
        <v>550</v>
      </c>
      <c r="B12" s="1457" t="s">
        <v>551</v>
      </c>
      <c r="C12" s="1457" t="s">
        <v>552</v>
      </c>
      <c r="D12" s="981" t="s">
        <v>553</v>
      </c>
      <c r="E12" s="1035">
        <v>0</v>
      </c>
      <c r="F12" s="1033">
        <v>1</v>
      </c>
      <c r="G12" s="994"/>
      <c r="H12" s="995"/>
      <c r="I12" s="995"/>
      <c r="J12" s="995"/>
      <c r="K12" s="996"/>
      <c r="L12" s="994"/>
      <c r="M12" s="995"/>
      <c r="N12" s="996"/>
      <c r="O12" s="994"/>
      <c r="P12" s="995"/>
      <c r="Q12" s="996"/>
      <c r="R12" s="997"/>
      <c r="S12" s="994"/>
      <c r="T12" s="995"/>
      <c r="U12" s="996"/>
      <c r="V12" s="994"/>
      <c r="W12" s="995"/>
      <c r="X12" s="996"/>
      <c r="Y12" s="997"/>
      <c r="Z12" s="994"/>
      <c r="AA12" s="995"/>
      <c r="AB12" s="996"/>
      <c r="AC12" s="994"/>
      <c r="AD12" s="995"/>
      <c r="AE12" s="996"/>
      <c r="AF12" s="997"/>
      <c r="AG12" s="994"/>
      <c r="AH12" s="995"/>
      <c r="AI12" s="996"/>
      <c r="AJ12" s="994"/>
      <c r="AK12" s="995"/>
      <c r="AL12" s="996"/>
      <c r="AM12" s="997"/>
    </row>
    <row r="13" spans="1:39" ht="13.5" customHeight="1">
      <c r="A13" s="1390"/>
      <c r="B13" s="1293"/>
      <c r="C13" s="1293"/>
      <c r="D13" s="981" t="s">
        <v>566</v>
      </c>
      <c r="E13" s="819">
        <v>0</v>
      </c>
      <c r="F13" s="1033">
        <v>7</v>
      </c>
      <c r="G13" s="994"/>
      <c r="H13" s="995"/>
      <c r="I13" s="995"/>
      <c r="J13" s="995"/>
      <c r="K13" s="996"/>
      <c r="L13" s="994"/>
      <c r="M13" s="995"/>
      <c r="N13" s="996"/>
      <c r="O13" s="994"/>
      <c r="P13" s="995"/>
      <c r="Q13" s="996"/>
      <c r="R13" s="997"/>
      <c r="S13" s="994"/>
      <c r="T13" s="995"/>
      <c r="U13" s="996"/>
      <c r="V13" s="994"/>
      <c r="W13" s="995"/>
      <c r="X13" s="996"/>
      <c r="Y13" s="997"/>
      <c r="Z13" s="994"/>
      <c r="AA13" s="995"/>
      <c r="AB13" s="996"/>
      <c r="AC13" s="994"/>
      <c r="AD13" s="995"/>
      <c r="AE13" s="996"/>
      <c r="AF13" s="997"/>
      <c r="AG13" s="994"/>
      <c r="AH13" s="995"/>
      <c r="AI13" s="996"/>
      <c r="AJ13" s="994"/>
      <c r="AK13" s="995"/>
      <c r="AL13" s="996"/>
      <c r="AM13" s="997"/>
    </row>
    <row r="14" spans="1:39" ht="66.75" customHeight="1">
      <c r="A14" s="1390"/>
      <c r="B14" s="132" t="s">
        <v>551</v>
      </c>
      <c r="C14" s="132" t="s">
        <v>571</v>
      </c>
      <c r="D14" s="132" t="s">
        <v>572</v>
      </c>
      <c r="E14" s="328" t="s">
        <v>78</v>
      </c>
      <c r="F14" s="157" t="s">
        <v>573</v>
      </c>
      <c r="G14" s="1294" t="s">
        <v>452</v>
      </c>
      <c r="H14" s="1296" t="s">
        <v>384</v>
      </c>
      <c r="I14" s="1296" t="s">
        <v>385</v>
      </c>
      <c r="J14" s="68" t="s">
        <v>576</v>
      </c>
      <c r="K14" s="319" t="s">
        <v>577</v>
      </c>
      <c r="L14" s="209">
        <v>30</v>
      </c>
      <c r="M14" s="152">
        <v>25</v>
      </c>
      <c r="N14" s="966">
        <f t="shared" ref="N14:N15" si="8">+M14/L14</f>
        <v>0.83333333333333337</v>
      </c>
      <c r="O14" s="154">
        <v>260049999</v>
      </c>
      <c r="P14" s="76">
        <v>160049999</v>
      </c>
      <c r="Q14" s="966">
        <f t="shared" ref="Q14:Q15" si="9">+P14/O14</f>
        <v>0.61545856418172873</v>
      </c>
      <c r="R14" s="192" t="s">
        <v>1579</v>
      </c>
      <c r="S14" s="209">
        <v>30</v>
      </c>
      <c r="T14" s="152">
        <v>30</v>
      </c>
      <c r="U14" s="966">
        <f t="shared" ref="U14:U15" si="10">+T14/S14</f>
        <v>1</v>
      </c>
      <c r="V14" s="154">
        <v>226000000</v>
      </c>
      <c r="W14" s="76">
        <v>159728324</v>
      </c>
      <c r="X14" s="966">
        <f t="shared" ref="X14:X15" si="11">+W14/V14</f>
        <v>0.70676249557522119</v>
      </c>
      <c r="Y14" s="192" t="s">
        <v>1580</v>
      </c>
      <c r="Z14" s="155">
        <v>30</v>
      </c>
      <c r="AA14" s="156">
        <v>30</v>
      </c>
      <c r="AB14" s="966">
        <f t="shared" ref="AB14:AB15" si="12">+AA14/Z14</f>
        <v>1</v>
      </c>
      <c r="AC14" s="280">
        <v>367463387.37</v>
      </c>
      <c r="AD14" s="281">
        <v>350506217.37</v>
      </c>
      <c r="AE14" s="966">
        <f t="shared" ref="AE14:AE15" si="13">+AD14/AC14</f>
        <v>0.95385344341006206</v>
      </c>
      <c r="AF14" s="863" t="s">
        <v>1581</v>
      </c>
      <c r="AG14" s="155">
        <v>30</v>
      </c>
      <c r="AH14" s="156">
        <v>23</v>
      </c>
      <c r="AI14" s="966">
        <f t="shared" ref="AI14:AI15" si="14">+AH14/AG14</f>
        <v>0.76666666666666672</v>
      </c>
      <c r="AJ14" s="280">
        <v>130000000</v>
      </c>
      <c r="AK14" s="281">
        <v>96000000</v>
      </c>
      <c r="AL14" s="966">
        <f t="shared" ref="AL14:AL15" si="15">+AK14/AJ14</f>
        <v>0.7384615384615385</v>
      </c>
      <c r="AM14" s="863" t="s">
        <v>1582</v>
      </c>
    </row>
    <row r="15" spans="1:39" ht="48" customHeight="1">
      <c r="A15" s="1390"/>
      <c r="B15" s="132" t="s">
        <v>583</v>
      </c>
      <c r="C15" s="132" t="s">
        <v>584</v>
      </c>
      <c r="D15" s="132" t="s">
        <v>585</v>
      </c>
      <c r="E15" s="139" t="s">
        <v>78</v>
      </c>
      <c r="F15" s="339" t="s">
        <v>586</v>
      </c>
      <c r="G15" s="1295"/>
      <c r="H15" s="1293"/>
      <c r="I15" s="1293"/>
      <c r="J15" s="68" t="s">
        <v>453</v>
      </c>
      <c r="K15" s="319" t="s">
        <v>454</v>
      </c>
      <c r="L15" s="209">
        <v>5</v>
      </c>
      <c r="M15" s="152">
        <v>0</v>
      </c>
      <c r="N15" s="966">
        <f t="shared" si="8"/>
        <v>0</v>
      </c>
      <c r="O15" s="154">
        <v>129577524.97</v>
      </c>
      <c r="P15" s="76">
        <v>0</v>
      </c>
      <c r="Q15" s="966">
        <f t="shared" si="9"/>
        <v>0</v>
      </c>
      <c r="R15" s="192" t="s">
        <v>1583</v>
      </c>
      <c r="S15" s="209">
        <v>6</v>
      </c>
      <c r="T15" s="152">
        <v>0</v>
      </c>
      <c r="U15" s="966">
        <f t="shared" si="10"/>
        <v>0</v>
      </c>
      <c r="V15" s="154">
        <v>123000000</v>
      </c>
      <c r="W15" s="76">
        <v>0</v>
      </c>
      <c r="X15" s="966">
        <f t="shared" si="11"/>
        <v>0</v>
      </c>
      <c r="Y15" s="192" t="s">
        <v>1584</v>
      </c>
      <c r="Z15" s="155">
        <v>4</v>
      </c>
      <c r="AA15" s="156">
        <v>8</v>
      </c>
      <c r="AB15" s="966">
        <f t="shared" si="12"/>
        <v>2</v>
      </c>
      <c r="AC15" s="280">
        <v>363000000</v>
      </c>
      <c r="AD15" s="281">
        <v>363000000</v>
      </c>
      <c r="AE15" s="966">
        <f t="shared" si="13"/>
        <v>1</v>
      </c>
      <c r="AF15" s="863" t="s">
        <v>1585</v>
      </c>
      <c r="AG15" s="155">
        <v>8</v>
      </c>
      <c r="AH15" s="156">
        <v>0</v>
      </c>
      <c r="AI15" s="966">
        <f t="shared" si="14"/>
        <v>0</v>
      </c>
      <c r="AJ15" s="280">
        <v>386329712</v>
      </c>
      <c r="AK15" s="281">
        <v>0</v>
      </c>
      <c r="AL15" s="966">
        <f t="shared" si="15"/>
        <v>0</v>
      </c>
      <c r="AM15" s="863" t="s">
        <v>1586</v>
      </c>
    </row>
    <row r="16" spans="1:39" ht="13.5" customHeight="1">
      <c r="A16" s="1390"/>
      <c r="B16" s="1457" t="s">
        <v>583</v>
      </c>
      <c r="C16" s="1457" t="s">
        <v>594</v>
      </c>
      <c r="D16" s="981" t="s">
        <v>595</v>
      </c>
      <c r="E16" s="1035">
        <v>0.121</v>
      </c>
      <c r="F16" s="986" t="s">
        <v>596</v>
      </c>
      <c r="G16" s="994"/>
      <c r="H16" s="995"/>
      <c r="I16" s="995"/>
      <c r="J16" s="995"/>
      <c r="K16" s="996"/>
      <c r="L16" s="994"/>
      <c r="M16" s="995"/>
      <c r="N16" s="996"/>
      <c r="O16" s="994"/>
      <c r="P16" s="995"/>
      <c r="Q16" s="996"/>
      <c r="R16" s="997"/>
      <c r="S16" s="994"/>
      <c r="T16" s="995"/>
      <c r="U16" s="996"/>
      <c r="V16" s="994"/>
      <c r="W16" s="995"/>
      <c r="X16" s="996"/>
      <c r="Y16" s="997"/>
      <c r="Z16" s="994"/>
      <c r="AA16" s="995"/>
      <c r="AB16" s="996"/>
      <c r="AC16" s="994"/>
      <c r="AD16" s="995"/>
      <c r="AE16" s="996"/>
      <c r="AF16" s="997"/>
      <c r="AG16" s="994"/>
      <c r="AH16" s="995"/>
      <c r="AI16" s="996"/>
      <c r="AJ16" s="994"/>
      <c r="AK16" s="995"/>
      <c r="AL16" s="996"/>
      <c r="AM16" s="997"/>
    </row>
    <row r="17" spans="1:39" ht="13.5" customHeight="1">
      <c r="A17" s="1390"/>
      <c r="B17" s="1293"/>
      <c r="C17" s="1293"/>
      <c r="D17" s="981" t="s">
        <v>609</v>
      </c>
      <c r="E17" s="1036">
        <v>0.16</v>
      </c>
      <c r="F17" s="1033" t="s">
        <v>610</v>
      </c>
      <c r="G17" s="994"/>
      <c r="H17" s="995"/>
      <c r="I17" s="995"/>
      <c r="J17" s="995"/>
      <c r="K17" s="996"/>
      <c r="L17" s="994"/>
      <c r="M17" s="995"/>
      <c r="N17" s="996"/>
      <c r="O17" s="994"/>
      <c r="P17" s="995"/>
      <c r="Q17" s="996"/>
      <c r="R17" s="997"/>
      <c r="S17" s="994"/>
      <c r="T17" s="995"/>
      <c r="U17" s="996"/>
      <c r="V17" s="994"/>
      <c r="W17" s="995"/>
      <c r="X17" s="996"/>
      <c r="Y17" s="997"/>
      <c r="Z17" s="994"/>
      <c r="AA17" s="995"/>
      <c r="AB17" s="996"/>
      <c r="AC17" s="994"/>
      <c r="AD17" s="995"/>
      <c r="AE17" s="996"/>
      <c r="AF17" s="997"/>
      <c r="AG17" s="994"/>
      <c r="AH17" s="995"/>
      <c r="AI17" s="996"/>
      <c r="AJ17" s="994"/>
      <c r="AK17" s="995"/>
      <c r="AL17" s="996"/>
      <c r="AM17" s="997"/>
    </row>
    <row r="18" spans="1:39" ht="13.5" customHeight="1">
      <c r="A18" s="1390"/>
      <c r="B18" s="981" t="s">
        <v>583</v>
      </c>
      <c r="C18" s="981" t="s">
        <v>620</v>
      </c>
      <c r="D18" s="981" t="s">
        <v>621</v>
      </c>
      <c r="E18" s="819">
        <v>0</v>
      </c>
      <c r="F18" s="1033">
        <v>3500</v>
      </c>
      <c r="G18" s="1481" t="s">
        <v>624</v>
      </c>
      <c r="H18" s="1348"/>
      <c r="I18" s="1348"/>
      <c r="J18" s="1348"/>
      <c r="K18" s="1466"/>
      <c r="L18" s="994"/>
      <c r="M18" s="995"/>
      <c r="N18" s="996"/>
      <c r="O18" s="994"/>
      <c r="P18" s="995"/>
      <c r="Q18" s="996"/>
      <c r="R18" s="997"/>
      <c r="S18" s="994"/>
      <c r="T18" s="995"/>
      <c r="U18" s="996"/>
      <c r="V18" s="994"/>
      <c r="W18" s="995"/>
      <c r="X18" s="996"/>
      <c r="Y18" s="997"/>
      <c r="Z18" s="994"/>
      <c r="AA18" s="995"/>
      <c r="AB18" s="996"/>
      <c r="AC18" s="994"/>
      <c r="AD18" s="995"/>
      <c r="AE18" s="996"/>
      <c r="AF18" s="997"/>
      <c r="AG18" s="994"/>
      <c r="AH18" s="995"/>
      <c r="AI18" s="996"/>
      <c r="AJ18" s="994"/>
      <c r="AK18" s="995"/>
      <c r="AL18" s="996"/>
      <c r="AM18" s="997"/>
    </row>
    <row r="19" spans="1:39" ht="54" customHeight="1">
      <c r="A19" s="1295"/>
      <c r="B19" s="981" t="s">
        <v>626</v>
      </c>
      <c r="C19" s="161" t="s">
        <v>627</v>
      </c>
      <c r="D19" s="161" t="s">
        <v>628</v>
      </c>
      <c r="E19" s="1037">
        <v>885</v>
      </c>
      <c r="F19" s="1038">
        <v>20</v>
      </c>
      <c r="G19" s="1039"/>
      <c r="H19" s="1040"/>
      <c r="I19" s="1040"/>
      <c r="J19" s="1040"/>
      <c r="K19" s="1041"/>
      <c r="L19" s="1039"/>
      <c r="M19" s="1040"/>
      <c r="N19" s="1041"/>
      <c r="O19" s="1039"/>
      <c r="P19" s="1040"/>
      <c r="Q19" s="1041"/>
      <c r="R19" s="1042"/>
      <c r="S19" s="1039"/>
      <c r="T19" s="1040"/>
      <c r="U19" s="1041"/>
      <c r="V19" s="1039"/>
      <c r="W19" s="1040"/>
      <c r="X19" s="1041"/>
      <c r="Y19" s="1042"/>
      <c r="Z19" s="1039"/>
      <c r="AA19" s="1040"/>
      <c r="AB19" s="1041"/>
      <c r="AC19" s="1039"/>
      <c r="AD19" s="1040"/>
      <c r="AE19" s="1041"/>
      <c r="AF19" s="1042"/>
      <c r="AG19" s="1039"/>
      <c r="AH19" s="1040"/>
      <c r="AI19" s="1041"/>
      <c r="AJ19" s="1039"/>
      <c r="AK19" s="1040"/>
      <c r="AL19" s="1041"/>
      <c r="AM19" s="1042" t="s">
        <v>1587</v>
      </c>
    </row>
    <row r="20" spans="1:39" ht="54" customHeight="1">
      <c r="A20" s="1482" t="s">
        <v>641</v>
      </c>
      <c r="B20" s="981" t="s">
        <v>642</v>
      </c>
      <c r="C20" s="981" t="s">
        <v>643</v>
      </c>
      <c r="D20" s="981" t="s">
        <v>644</v>
      </c>
      <c r="E20" s="1043">
        <v>52453</v>
      </c>
      <c r="F20" s="1033" t="s">
        <v>645</v>
      </c>
      <c r="G20" s="1481" t="s">
        <v>1588</v>
      </c>
      <c r="H20" s="1348"/>
      <c r="I20" s="1348"/>
      <c r="J20" s="1348"/>
      <c r="K20" s="1466"/>
      <c r="L20" s="994"/>
      <c r="M20" s="995"/>
      <c r="N20" s="996"/>
      <c r="O20" s="994"/>
      <c r="P20" s="995"/>
      <c r="Q20" s="996"/>
      <c r="R20" s="997"/>
      <c r="S20" s="994"/>
      <c r="T20" s="995"/>
      <c r="U20" s="996"/>
      <c r="V20" s="994"/>
      <c r="W20" s="995"/>
      <c r="X20" s="996"/>
      <c r="Y20" s="997"/>
      <c r="Z20" s="994"/>
      <c r="AA20" s="995"/>
      <c r="AB20" s="996"/>
      <c r="AC20" s="994"/>
      <c r="AD20" s="995"/>
      <c r="AE20" s="996"/>
      <c r="AF20" s="997"/>
      <c r="AG20" s="994"/>
      <c r="AH20" s="995"/>
      <c r="AI20" s="996"/>
      <c r="AJ20" s="994"/>
      <c r="AK20" s="995"/>
      <c r="AL20" s="996"/>
      <c r="AM20" s="997"/>
    </row>
    <row r="21" spans="1:39" ht="63.75" customHeight="1">
      <c r="A21" s="1390"/>
      <c r="B21" s="981" t="s">
        <v>642</v>
      </c>
      <c r="C21" s="981" t="s">
        <v>657</v>
      </c>
      <c r="D21" s="981" t="s">
        <v>658</v>
      </c>
      <c r="E21" s="1044">
        <v>40000</v>
      </c>
      <c r="F21" s="1045">
        <v>2000</v>
      </c>
      <c r="G21" s="1481" t="s">
        <v>664</v>
      </c>
      <c r="H21" s="1348"/>
      <c r="I21" s="1348"/>
      <c r="J21" s="1348"/>
      <c r="K21" s="1466"/>
      <c r="L21" s="994"/>
      <c r="M21" s="995"/>
      <c r="N21" s="996"/>
      <c r="O21" s="994"/>
      <c r="P21" s="995"/>
      <c r="Q21" s="996"/>
      <c r="R21" s="997"/>
      <c r="S21" s="994"/>
      <c r="T21" s="995"/>
      <c r="U21" s="996"/>
      <c r="V21" s="994"/>
      <c r="W21" s="995"/>
      <c r="X21" s="996"/>
      <c r="Y21" s="997"/>
      <c r="Z21" s="994"/>
      <c r="AA21" s="995"/>
      <c r="AB21" s="996"/>
      <c r="AC21" s="994"/>
      <c r="AD21" s="995"/>
      <c r="AE21" s="996"/>
      <c r="AF21" s="997"/>
      <c r="AG21" s="994"/>
      <c r="AH21" s="995"/>
      <c r="AI21" s="996"/>
      <c r="AJ21" s="994"/>
      <c r="AK21" s="995"/>
      <c r="AL21" s="996"/>
      <c r="AM21" s="997"/>
    </row>
    <row r="22" spans="1:39" ht="39" customHeight="1">
      <c r="A22" s="1390"/>
      <c r="B22" s="981" t="s">
        <v>642</v>
      </c>
      <c r="C22" s="981" t="s">
        <v>669</v>
      </c>
      <c r="D22" s="981" t="s">
        <v>670</v>
      </c>
      <c r="E22" s="817">
        <v>0.309</v>
      </c>
      <c r="F22" s="986" t="s">
        <v>671</v>
      </c>
      <c r="G22" s="1481" t="s">
        <v>1589</v>
      </c>
      <c r="H22" s="1348"/>
      <c r="I22" s="1348"/>
      <c r="J22" s="1348"/>
      <c r="K22" s="1466"/>
      <c r="L22" s="994"/>
      <c r="M22" s="995"/>
      <c r="N22" s="996"/>
      <c r="O22" s="994"/>
      <c r="P22" s="995"/>
      <c r="Q22" s="996"/>
      <c r="R22" s="997"/>
      <c r="S22" s="994"/>
      <c r="T22" s="995"/>
      <c r="U22" s="996"/>
      <c r="V22" s="994"/>
      <c r="W22" s="995"/>
      <c r="X22" s="996"/>
      <c r="Y22" s="997"/>
      <c r="Z22" s="994"/>
      <c r="AA22" s="995"/>
      <c r="AB22" s="996"/>
      <c r="AC22" s="994"/>
      <c r="AD22" s="995"/>
      <c r="AE22" s="996"/>
      <c r="AF22" s="997"/>
      <c r="AG22" s="994"/>
      <c r="AH22" s="995"/>
      <c r="AI22" s="996"/>
      <c r="AJ22" s="994"/>
      <c r="AK22" s="995"/>
      <c r="AL22" s="996"/>
      <c r="AM22" s="997"/>
    </row>
    <row r="23" spans="1:39" ht="13.5" customHeight="1">
      <c r="A23" s="1390"/>
      <c r="B23" s="981" t="s">
        <v>642</v>
      </c>
      <c r="C23" s="981" t="s">
        <v>681</v>
      </c>
      <c r="D23" s="981" t="s">
        <v>682</v>
      </c>
      <c r="E23" s="819">
        <v>0</v>
      </c>
      <c r="F23" s="1033" t="s">
        <v>683</v>
      </c>
      <c r="G23" s="1481" t="s">
        <v>688</v>
      </c>
      <c r="H23" s="1348"/>
      <c r="I23" s="1348"/>
      <c r="J23" s="1348"/>
      <c r="K23" s="1466"/>
      <c r="L23" s="994"/>
      <c r="M23" s="995"/>
      <c r="N23" s="996"/>
      <c r="O23" s="994"/>
      <c r="P23" s="995"/>
      <c r="Q23" s="996"/>
      <c r="R23" s="997"/>
      <c r="S23" s="994"/>
      <c r="T23" s="995"/>
      <c r="U23" s="996"/>
      <c r="V23" s="994"/>
      <c r="W23" s="995"/>
      <c r="X23" s="996"/>
      <c r="Y23" s="997"/>
      <c r="Z23" s="994"/>
      <c r="AA23" s="995"/>
      <c r="AB23" s="996"/>
      <c r="AC23" s="994"/>
      <c r="AD23" s="995"/>
      <c r="AE23" s="996"/>
      <c r="AF23" s="997"/>
      <c r="AG23" s="994"/>
      <c r="AH23" s="995"/>
      <c r="AI23" s="996"/>
      <c r="AJ23" s="994"/>
      <c r="AK23" s="995"/>
      <c r="AL23" s="996"/>
      <c r="AM23" s="997"/>
    </row>
    <row r="24" spans="1:39" ht="52.5" customHeight="1">
      <c r="A24" s="1390"/>
      <c r="B24" s="981" t="s">
        <v>642</v>
      </c>
      <c r="C24" s="981" t="s">
        <v>691</v>
      </c>
      <c r="D24" s="981" t="s">
        <v>692</v>
      </c>
      <c r="E24" s="817">
        <v>0.7</v>
      </c>
      <c r="F24" s="986">
        <v>1</v>
      </c>
      <c r="G24" s="1477" t="s">
        <v>694</v>
      </c>
      <c r="H24" s="1348"/>
      <c r="I24" s="1348"/>
      <c r="J24" s="1348"/>
      <c r="K24" s="1466"/>
      <c r="L24" s="994"/>
      <c r="M24" s="995"/>
      <c r="N24" s="996"/>
      <c r="O24" s="994"/>
      <c r="P24" s="995"/>
      <c r="Q24" s="996"/>
      <c r="R24" s="997"/>
      <c r="S24" s="994"/>
      <c r="T24" s="995"/>
      <c r="U24" s="996"/>
      <c r="V24" s="994"/>
      <c r="W24" s="995"/>
      <c r="X24" s="996"/>
      <c r="Y24" s="997"/>
      <c r="Z24" s="994"/>
      <c r="AA24" s="995"/>
      <c r="AB24" s="996"/>
      <c r="AC24" s="994"/>
      <c r="AD24" s="995"/>
      <c r="AE24" s="996"/>
      <c r="AF24" s="997"/>
      <c r="AG24" s="994"/>
      <c r="AH24" s="995"/>
      <c r="AI24" s="996"/>
      <c r="AJ24" s="994"/>
      <c r="AK24" s="995"/>
      <c r="AL24" s="996"/>
      <c r="AM24" s="997"/>
    </row>
    <row r="25" spans="1:39" ht="41.25" customHeight="1">
      <c r="A25" s="1391"/>
      <c r="B25" s="1046" t="s">
        <v>642</v>
      </c>
      <c r="C25" s="1046" t="s">
        <v>696</v>
      </c>
      <c r="D25" s="1046" t="s">
        <v>697</v>
      </c>
      <c r="E25" s="1047" t="s">
        <v>78</v>
      </c>
      <c r="F25" s="1048">
        <v>4</v>
      </c>
      <c r="G25" s="1478" t="s">
        <v>701</v>
      </c>
      <c r="H25" s="1479"/>
      <c r="I25" s="1479"/>
      <c r="J25" s="1479"/>
      <c r="K25" s="1480"/>
      <c r="L25" s="1049"/>
      <c r="M25" s="1050"/>
      <c r="N25" s="1051"/>
      <c r="O25" s="1049"/>
      <c r="P25" s="1050"/>
      <c r="Q25" s="1051"/>
      <c r="R25" s="1052"/>
      <c r="S25" s="1049"/>
      <c r="T25" s="1050"/>
      <c r="U25" s="1051"/>
      <c r="V25" s="1049"/>
      <c r="W25" s="1050"/>
      <c r="X25" s="1051"/>
      <c r="Y25" s="1052"/>
      <c r="Z25" s="1049"/>
      <c r="AA25" s="1050"/>
      <c r="AB25" s="1051"/>
      <c r="AC25" s="1049"/>
      <c r="AD25" s="1050"/>
      <c r="AE25" s="1051"/>
      <c r="AF25" s="1052"/>
      <c r="AG25" s="1049" t="s">
        <v>1590</v>
      </c>
      <c r="AH25" s="1050"/>
      <c r="AI25" s="1051"/>
      <c r="AJ25" s="1049"/>
      <c r="AK25" s="1050"/>
      <c r="AL25" s="1051"/>
      <c r="AM25" s="1052" t="s">
        <v>1591</v>
      </c>
    </row>
    <row r="26" spans="1:39" ht="13.5" customHeight="1">
      <c r="A26" s="1011"/>
      <c r="B26" s="1010"/>
      <c r="C26" s="1009"/>
      <c r="D26" s="1009"/>
      <c r="E26" s="1016"/>
      <c r="F26" s="1053"/>
      <c r="G26" s="1013"/>
      <c r="H26" s="1013"/>
      <c r="I26" s="1013"/>
      <c r="J26" s="1013"/>
      <c r="K26" s="1013"/>
      <c r="L26" s="1013"/>
      <c r="M26" s="1013"/>
      <c r="N26" s="1013"/>
      <c r="O26" s="1013"/>
      <c r="P26" s="1013"/>
      <c r="Q26" s="1013"/>
      <c r="R26" s="1013"/>
      <c r="S26" s="1013"/>
      <c r="T26" s="1013"/>
      <c r="U26" s="1013"/>
      <c r="V26" s="1013"/>
      <c r="W26" s="1013"/>
      <c r="X26" s="1013"/>
      <c r="Y26" s="1013"/>
      <c r="Z26" s="1013"/>
      <c r="AA26" s="1013"/>
      <c r="AB26" s="1013"/>
      <c r="AC26" s="1013"/>
      <c r="AD26" s="1013"/>
      <c r="AE26" s="1013"/>
      <c r="AF26" s="1013"/>
      <c r="AG26" s="1013"/>
      <c r="AH26" s="1013"/>
      <c r="AI26" s="1013"/>
      <c r="AJ26" s="1013"/>
      <c r="AK26" s="1013"/>
      <c r="AL26" s="1013"/>
      <c r="AM26" s="1013"/>
    </row>
    <row r="27" spans="1:39" ht="13.5" customHeight="1">
      <c r="A27" s="1011"/>
      <c r="B27" s="1010"/>
      <c r="C27" s="1009"/>
      <c r="D27" s="1009"/>
      <c r="E27" s="1012"/>
      <c r="F27" s="1053"/>
      <c r="G27" s="1013"/>
      <c r="H27" s="1013"/>
      <c r="I27" s="1013"/>
      <c r="J27" s="1013"/>
      <c r="K27" s="1013"/>
      <c r="L27" s="1013"/>
      <c r="M27" s="1013"/>
      <c r="N27" s="1013"/>
      <c r="O27" s="1013"/>
      <c r="P27" s="1013"/>
      <c r="Q27" s="1013"/>
      <c r="R27" s="1013"/>
      <c r="S27" s="1013"/>
      <c r="T27" s="1013"/>
      <c r="U27" s="1013"/>
      <c r="V27" s="1013"/>
      <c r="W27" s="1013"/>
      <c r="X27" s="1013"/>
      <c r="Y27" s="1013"/>
      <c r="Z27" s="1013"/>
      <c r="AA27" s="1013"/>
      <c r="AB27" s="1013"/>
      <c r="AC27" s="1013"/>
      <c r="AD27" s="1013"/>
      <c r="AE27" s="1013"/>
      <c r="AF27" s="1013"/>
      <c r="AG27" s="1013"/>
      <c r="AH27" s="1013"/>
      <c r="AI27" s="1013"/>
      <c r="AJ27" s="1013"/>
      <c r="AK27" s="1013"/>
      <c r="AL27" s="1013"/>
      <c r="AM27" s="1013"/>
    </row>
    <row r="28" spans="1:39" ht="13.5" customHeight="1">
      <c r="A28" s="1011"/>
      <c r="B28" s="1010"/>
      <c r="C28" s="1009"/>
      <c r="D28" s="1009"/>
      <c r="E28" s="1012"/>
      <c r="F28" s="1053"/>
      <c r="G28" s="1013"/>
      <c r="H28" s="1013"/>
      <c r="I28" s="1013"/>
      <c r="J28" s="1013"/>
      <c r="K28" s="1013"/>
      <c r="L28" s="1013"/>
      <c r="M28" s="1013"/>
      <c r="N28" s="1013"/>
      <c r="O28" s="1013"/>
      <c r="P28" s="1013"/>
      <c r="Q28" s="1013"/>
      <c r="R28" s="1013"/>
      <c r="S28" s="1013"/>
      <c r="T28" s="1013"/>
      <c r="U28" s="1013"/>
      <c r="V28" s="1013"/>
      <c r="W28" s="1013"/>
      <c r="X28" s="1013"/>
      <c r="Y28" s="1013"/>
      <c r="Z28" s="1013"/>
      <c r="AA28" s="1013"/>
      <c r="AB28" s="1013"/>
      <c r="AC28" s="1013"/>
      <c r="AD28" s="1013"/>
      <c r="AE28" s="1013"/>
      <c r="AF28" s="1013"/>
      <c r="AG28" s="1013"/>
      <c r="AH28" s="1013"/>
      <c r="AI28" s="1013"/>
      <c r="AJ28" s="1013"/>
      <c r="AK28" s="1013"/>
      <c r="AL28" s="1013"/>
      <c r="AM28" s="1013"/>
    </row>
    <row r="29" spans="1:39" ht="13.5" customHeight="1">
      <c r="A29" s="1011"/>
      <c r="B29" s="1010"/>
      <c r="C29" s="1009"/>
      <c r="D29" s="1009"/>
      <c r="E29" s="1012"/>
      <c r="F29" s="1010"/>
      <c r="G29" s="1013"/>
      <c r="H29" s="1013"/>
      <c r="I29" s="1013"/>
      <c r="J29" s="1013"/>
      <c r="K29" s="1013"/>
      <c r="L29" s="1013"/>
      <c r="M29" s="1013"/>
      <c r="N29" s="1013"/>
      <c r="O29" s="1013"/>
      <c r="P29" s="1013"/>
      <c r="Q29" s="1013"/>
      <c r="R29" s="1013"/>
      <c r="S29" s="1013"/>
      <c r="T29" s="1013"/>
      <c r="U29" s="1013"/>
      <c r="V29" s="1013"/>
      <c r="W29" s="1013"/>
      <c r="X29" s="1013"/>
      <c r="Y29" s="1013"/>
      <c r="Z29" s="1013"/>
      <c r="AA29" s="1013"/>
      <c r="AB29" s="1013"/>
      <c r="AC29" s="1013"/>
      <c r="AD29" s="1013"/>
      <c r="AE29" s="1013"/>
      <c r="AF29" s="1013"/>
      <c r="AG29" s="1013"/>
      <c r="AH29" s="1013"/>
      <c r="AI29" s="1013"/>
      <c r="AJ29" s="1013"/>
      <c r="AK29" s="1013"/>
      <c r="AL29" s="1013"/>
      <c r="AM29" s="1013"/>
    </row>
    <row r="30" spans="1:39" ht="13.5" customHeight="1">
      <c r="A30" s="1011"/>
      <c r="B30" s="1010"/>
      <c r="C30" s="1009"/>
      <c r="D30" s="1009"/>
      <c r="E30" s="1012"/>
      <c r="F30" s="1010"/>
      <c r="G30" s="1013"/>
      <c r="H30" s="1013"/>
      <c r="I30" s="1013"/>
      <c r="J30" s="1013"/>
      <c r="K30" s="1013"/>
      <c r="L30" s="1013"/>
      <c r="M30" s="1013"/>
      <c r="N30" s="1013"/>
      <c r="O30" s="1013"/>
      <c r="P30" s="1013"/>
      <c r="Q30" s="1013"/>
      <c r="R30" s="1013"/>
      <c r="S30" s="1013"/>
      <c r="T30" s="1013"/>
      <c r="U30" s="1013"/>
      <c r="V30" s="1013"/>
      <c r="W30" s="1013"/>
      <c r="X30" s="1013"/>
      <c r="Y30" s="1013"/>
      <c r="Z30" s="1013"/>
      <c r="AA30" s="1013"/>
      <c r="AB30" s="1013"/>
      <c r="AC30" s="1013"/>
      <c r="AD30" s="1013"/>
      <c r="AE30" s="1013"/>
      <c r="AF30" s="1013"/>
      <c r="AG30" s="1013"/>
      <c r="AH30" s="1013"/>
      <c r="AI30" s="1013"/>
      <c r="AJ30" s="1013"/>
      <c r="AK30" s="1013"/>
      <c r="AL30" s="1013"/>
      <c r="AM30" s="1013"/>
    </row>
    <row r="31" spans="1:39" ht="13.5" customHeight="1">
      <c r="A31" s="1011"/>
      <c r="B31" s="1010"/>
      <c r="C31" s="1009"/>
      <c r="D31" s="1009"/>
      <c r="E31" s="1012"/>
      <c r="F31" s="1014"/>
      <c r="G31" s="1013"/>
      <c r="H31" s="1013"/>
      <c r="I31" s="1013"/>
      <c r="J31" s="1013"/>
      <c r="K31" s="1013"/>
      <c r="L31" s="1013"/>
      <c r="M31" s="1013"/>
      <c r="N31" s="1013"/>
      <c r="O31" s="1013"/>
      <c r="P31" s="1013"/>
      <c r="Q31" s="1013"/>
      <c r="R31" s="1013"/>
      <c r="S31" s="1013"/>
      <c r="T31" s="1013"/>
      <c r="U31" s="1013"/>
      <c r="V31" s="1013"/>
      <c r="W31" s="1013"/>
      <c r="X31" s="1013"/>
      <c r="Y31" s="1013"/>
      <c r="Z31" s="1013"/>
      <c r="AA31" s="1013"/>
      <c r="AB31" s="1013"/>
      <c r="AC31" s="1013"/>
      <c r="AD31" s="1013"/>
      <c r="AE31" s="1013"/>
      <c r="AF31" s="1013"/>
      <c r="AG31" s="1013"/>
      <c r="AH31" s="1013"/>
      <c r="AI31" s="1013"/>
      <c r="AJ31" s="1013"/>
      <c r="AK31" s="1013"/>
      <c r="AL31" s="1013"/>
      <c r="AM31" s="1013"/>
    </row>
    <row r="32" spans="1:39" ht="13.5" customHeight="1">
      <c r="A32" s="1011"/>
      <c r="B32" s="1010"/>
      <c r="C32" s="1009"/>
      <c r="D32" s="1009"/>
      <c r="E32" s="1012"/>
      <c r="F32" s="1012"/>
      <c r="G32" s="1013"/>
      <c r="H32" s="1013"/>
      <c r="I32" s="1013"/>
      <c r="J32" s="1013"/>
      <c r="K32" s="1013"/>
      <c r="L32" s="1013"/>
      <c r="M32" s="1013"/>
      <c r="N32" s="1013"/>
      <c r="O32" s="1013"/>
      <c r="P32" s="1013"/>
      <c r="Q32" s="1013"/>
      <c r="R32" s="1013"/>
      <c r="S32" s="1013"/>
      <c r="T32" s="1013"/>
      <c r="U32" s="1013"/>
      <c r="V32" s="1013"/>
      <c r="W32" s="1013"/>
      <c r="X32" s="1013"/>
      <c r="Y32" s="1013"/>
      <c r="Z32" s="1013"/>
      <c r="AA32" s="1013"/>
      <c r="AB32" s="1013"/>
      <c r="AC32" s="1013"/>
      <c r="AD32" s="1013"/>
      <c r="AE32" s="1013"/>
      <c r="AF32" s="1013"/>
      <c r="AG32" s="1013"/>
      <c r="AH32" s="1013"/>
      <c r="AI32" s="1013"/>
      <c r="AJ32" s="1013"/>
      <c r="AK32" s="1013"/>
      <c r="AL32" s="1013"/>
      <c r="AM32" s="1013"/>
    </row>
    <row r="33" spans="1:39" ht="13.5" customHeight="1">
      <c r="A33" s="1011"/>
      <c r="B33" s="1010"/>
      <c r="C33" s="1009"/>
      <c r="D33" s="1009"/>
      <c r="E33" s="1015"/>
      <c r="F33" s="1010"/>
      <c r="G33" s="1013"/>
      <c r="H33" s="1013"/>
      <c r="I33" s="1013"/>
      <c r="J33" s="1013"/>
      <c r="K33" s="1013"/>
      <c r="L33" s="1013"/>
      <c r="M33" s="1013"/>
      <c r="N33" s="1013"/>
      <c r="O33" s="1013"/>
      <c r="P33" s="1013"/>
      <c r="Q33" s="1013"/>
      <c r="R33" s="1013"/>
      <c r="S33" s="1013"/>
      <c r="T33" s="1013"/>
      <c r="U33" s="1013"/>
      <c r="V33" s="1013"/>
      <c r="W33" s="1013"/>
      <c r="X33" s="1013"/>
      <c r="Y33" s="1013"/>
      <c r="Z33" s="1013"/>
      <c r="AA33" s="1013"/>
      <c r="AB33" s="1013"/>
      <c r="AC33" s="1013"/>
      <c r="AD33" s="1013"/>
      <c r="AE33" s="1013"/>
      <c r="AF33" s="1013"/>
      <c r="AG33" s="1013"/>
      <c r="AH33" s="1013"/>
      <c r="AI33" s="1013"/>
      <c r="AJ33" s="1013"/>
      <c r="AK33" s="1013"/>
      <c r="AL33" s="1013"/>
      <c r="AM33" s="1013"/>
    </row>
    <row r="34" spans="1:39" ht="13.5" customHeight="1">
      <c r="A34" s="1011"/>
      <c r="B34" s="1010"/>
      <c r="C34" s="1011"/>
      <c r="D34" s="1009"/>
      <c r="E34" s="1015"/>
      <c r="F34" s="1010"/>
      <c r="G34" s="1013"/>
      <c r="H34" s="1013"/>
      <c r="I34" s="1013"/>
      <c r="J34" s="1013"/>
      <c r="K34" s="1013"/>
      <c r="L34" s="1013"/>
      <c r="M34" s="1013"/>
      <c r="N34" s="1013"/>
      <c r="O34" s="1013"/>
      <c r="P34" s="1013"/>
      <c r="Q34" s="1013"/>
      <c r="R34" s="1013"/>
      <c r="S34" s="1013"/>
      <c r="T34" s="1013"/>
      <c r="U34" s="1013"/>
      <c r="V34" s="1013"/>
      <c r="W34" s="1013"/>
      <c r="X34" s="1013"/>
      <c r="Y34" s="1013"/>
      <c r="Z34" s="1013"/>
      <c r="AA34" s="1013"/>
      <c r="AB34" s="1013"/>
      <c r="AC34" s="1013"/>
      <c r="AD34" s="1013"/>
      <c r="AE34" s="1013"/>
      <c r="AF34" s="1013"/>
      <c r="AG34" s="1013"/>
      <c r="AH34" s="1013"/>
      <c r="AI34" s="1013"/>
      <c r="AJ34" s="1013"/>
      <c r="AK34" s="1013"/>
      <c r="AL34" s="1013"/>
      <c r="AM34" s="1013"/>
    </row>
    <row r="35" spans="1:39" ht="13.5" customHeight="1">
      <c r="A35" s="1011"/>
      <c r="B35" s="1010"/>
      <c r="C35" s="1009"/>
      <c r="D35" s="1011"/>
      <c r="E35" s="1016"/>
      <c r="F35" s="1010"/>
      <c r="G35" s="1013"/>
      <c r="H35" s="1013"/>
      <c r="I35" s="1013"/>
      <c r="J35" s="1013"/>
      <c r="K35" s="1013"/>
      <c r="L35" s="1013"/>
      <c r="M35" s="1013"/>
      <c r="N35" s="1013"/>
      <c r="O35" s="1013"/>
      <c r="P35" s="1013"/>
      <c r="Q35" s="1013"/>
      <c r="R35" s="1013"/>
      <c r="S35" s="1013"/>
      <c r="T35" s="1013"/>
      <c r="U35" s="1013"/>
      <c r="V35" s="1013"/>
      <c r="W35" s="1013"/>
      <c r="X35" s="1013"/>
      <c r="Y35" s="1013"/>
      <c r="Z35" s="1013"/>
      <c r="AA35" s="1013"/>
      <c r="AB35" s="1013"/>
      <c r="AC35" s="1013"/>
      <c r="AD35" s="1013"/>
      <c r="AE35" s="1013"/>
      <c r="AF35" s="1013"/>
      <c r="AG35" s="1013"/>
      <c r="AH35" s="1013"/>
      <c r="AI35" s="1013"/>
      <c r="AJ35" s="1013"/>
      <c r="AK35" s="1013"/>
      <c r="AL35" s="1013"/>
      <c r="AM35" s="1013"/>
    </row>
    <row r="36" spans="1:39" ht="13.5" customHeight="1">
      <c r="A36" s="1011"/>
      <c r="B36" s="1010"/>
      <c r="C36" s="1009"/>
      <c r="D36" s="1009"/>
      <c r="E36" s="1017"/>
      <c r="F36" s="1010"/>
      <c r="G36" s="1013"/>
      <c r="H36" s="1013"/>
      <c r="I36" s="1013"/>
      <c r="J36" s="1013"/>
      <c r="K36" s="1013"/>
      <c r="L36" s="1013"/>
      <c r="M36" s="1013"/>
      <c r="N36" s="1013"/>
      <c r="O36" s="1013"/>
      <c r="P36" s="1013"/>
      <c r="Q36" s="1013"/>
      <c r="R36" s="1013"/>
      <c r="S36" s="1013"/>
      <c r="T36" s="1013"/>
      <c r="U36" s="1013"/>
      <c r="V36" s="1013"/>
      <c r="W36" s="1013"/>
      <c r="X36" s="1013"/>
      <c r="Y36" s="1013"/>
      <c r="Z36" s="1013"/>
      <c r="AA36" s="1013"/>
      <c r="AB36" s="1013"/>
      <c r="AC36" s="1013"/>
      <c r="AD36" s="1013"/>
      <c r="AE36" s="1013"/>
      <c r="AF36" s="1013"/>
      <c r="AG36" s="1013"/>
      <c r="AH36" s="1013"/>
      <c r="AI36" s="1013"/>
      <c r="AJ36" s="1013"/>
      <c r="AK36" s="1013"/>
      <c r="AL36" s="1013"/>
      <c r="AM36" s="1013"/>
    </row>
    <row r="37" spans="1:39" ht="13.5" customHeight="1">
      <c r="A37" s="1011"/>
      <c r="B37" s="1010"/>
      <c r="C37" s="1009"/>
      <c r="D37" s="1009"/>
      <c r="E37" s="1010"/>
      <c r="F37" s="1010"/>
      <c r="G37" s="1013"/>
      <c r="H37" s="1013"/>
      <c r="I37" s="1013"/>
      <c r="J37" s="1013"/>
      <c r="K37" s="1013"/>
      <c r="L37" s="1013"/>
      <c r="M37" s="1013"/>
      <c r="N37" s="1013"/>
      <c r="O37" s="1013"/>
      <c r="P37" s="1013"/>
      <c r="Q37" s="1013"/>
      <c r="R37" s="1013"/>
      <c r="S37" s="1013"/>
      <c r="T37" s="1013"/>
      <c r="U37" s="1013"/>
      <c r="V37" s="1013"/>
      <c r="W37" s="1013"/>
      <c r="X37" s="1013"/>
      <c r="Y37" s="1013"/>
      <c r="Z37" s="1013"/>
      <c r="AA37" s="1013"/>
      <c r="AB37" s="1013"/>
      <c r="AC37" s="1013"/>
      <c r="AD37" s="1013"/>
      <c r="AE37" s="1013"/>
      <c r="AF37" s="1013"/>
      <c r="AG37" s="1013"/>
      <c r="AH37" s="1013"/>
      <c r="AI37" s="1013"/>
      <c r="AJ37" s="1013"/>
      <c r="AK37" s="1013"/>
      <c r="AL37" s="1013"/>
      <c r="AM37" s="1013"/>
    </row>
    <row r="38" spans="1:39" ht="13.5" customHeight="1">
      <c r="A38" s="1011"/>
      <c r="B38" s="1010"/>
      <c r="C38" s="1009"/>
      <c r="D38" s="1009"/>
      <c r="E38" s="1010"/>
      <c r="F38" s="1053"/>
      <c r="G38" s="1013"/>
      <c r="H38" s="1013"/>
      <c r="I38" s="1013"/>
      <c r="J38" s="1013"/>
      <c r="K38" s="1013"/>
      <c r="L38" s="1013"/>
      <c r="M38" s="1013"/>
      <c r="N38" s="1013"/>
      <c r="O38" s="1013"/>
      <c r="P38" s="1013"/>
      <c r="Q38" s="1013"/>
      <c r="R38" s="1013"/>
      <c r="S38" s="1013"/>
      <c r="T38" s="1013"/>
      <c r="U38" s="1013"/>
      <c r="V38" s="1013"/>
      <c r="W38" s="1013"/>
      <c r="X38" s="1013"/>
      <c r="Y38" s="1013"/>
      <c r="Z38" s="1013"/>
      <c r="AA38" s="1013"/>
      <c r="AB38" s="1013"/>
      <c r="AC38" s="1013"/>
      <c r="AD38" s="1013"/>
      <c r="AE38" s="1013"/>
      <c r="AF38" s="1013"/>
      <c r="AG38" s="1013"/>
      <c r="AH38" s="1013"/>
      <c r="AI38" s="1013"/>
      <c r="AJ38" s="1013"/>
      <c r="AK38" s="1013"/>
      <c r="AL38" s="1013"/>
      <c r="AM38" s="1013"/>
    </row>
    <row r="39" spans="1:39" ht="13.5" customHeight="1">
      <c r="A39" s="1011"/>
      <c r="B39" s="1010"/>
      <c r="C39" s="1009"/>
      <c r="D39" s="1009"/>
      <c r="E39" s="1010"/>
      <c r="F39" s="1053"/>
      <c r="G39" s="1013"/>
      <c r="H39" s="1013"/>
      <c r="I39" s="1013"/>
      <c r="J39" s="1013"/>
      <c r="K39" s="1013"/>
      <c r="L39" s="1013"/>
      <c r="M39" s="1013"/>
      <c r="N39" s="1013"/>
      <c r="O39" s="1013"/>
      <c r="P39" s="1013"/>
      <c r="Q39" s="1013"/>
      <c r="R39" s="1013"/>
      <c r="S39" s="1013"/>
      <c r="T39" s="1013"/>
      <c r="U39" s="1013"/>
      <c r="V39" s="1013"/>
      <c r="W39" s="1013"/>
      <c r="X39" s="1013"/>
      <c r="Y39" s="1013"/>
      <c r="Z39" s="1013"/>
      <c r="AA39" s="1013"/>
      <c r="AB39" s="1013"/>
      <c r="AC39" s="1013"/>
      <c r="AD39" s="1013"/>
      <c r="AE39" s="1013"/>
      <c r="AF39" s="1013"/>
      <c r="AG39" s="1013"/>
      <c r="AH39" s="1013"/>
      <c r="AI39" s="1013"/>
      <c r="AJ39" s="1013"/>
      <c r="AK39" s="1013"/>
      <c r="AL39" s="1013"/>
      <c r="AM39" s="1013"/>
    </row>
    <row r="40" spans="1:39" ht="13.5" customHeight="1">
      <c r="A40" s="1011"/>
      <c r="B40" s="1010"/>
      <c r="C40" s="1009"/>
      <c r="D40" s="1009"/>
      <c r="E40" s="1015"/>
      <c r="F40" s="1017"/>
      <c r="G40" s="1013"/>
      <c r="H40" s="1013"/>
      <c r="I40" s="1013"/>
      <c r="J40" s="1013"/>
      <c r="K40" s="1013"/>
      <c r="L40" s="1013"/>
      <c r="M40" s="1013"/>
      <c r="N40" s="1013"/>
      <c r="O40" s="1013"/>
      <c r="P40" s="1013"/>
      <c r="Q40" s="1013"/>
      <c r="R40" s="1013"/>
      <c r="S40" s="1013"/>
      <c r="T40" s="1013"/>
      <c r="U40" s="1013"/>
      <c r="V40" s="1013"/>
      <c r="W40" s="1013"/>
      <c r="X40" s="1013"/>
      <c r="Y40" s="1013"/>
      <c r="Z40" s="1013"/>
      <c r="AA40" s="1013"/>
      <c r="AB40" s="1013"/>
      <c r="AC40" s="1013"/>
      <c r="AD40" s="1013"/>
      <c r="AE40" s="1013"/>
      <c r="AF40" s="1013"/>
      <c r="AG40" s="1013"/>
      <c r="AH40" s="1013"/>
      <c r="AI40" s="1013"/>
      <c r="AJ40" s="1013"/>
      <c r="AK40" s="1013"/>
      <c r="AL40" s="1013"/>
      <c r="AM40" s="1013"/>
    </row>
    <row r="41" spans="1:39" ht="13.5" customHeight="1">
      <c r="A41" s="1011"/>
      <c r="B41" s="1010"/>
      <c r="C41" s="1009"/>
      <c r="D41" s="1009"/>
      <c r="E41" s="1010"/>
      <c r="F41" s="1010"/>
      <c r="G41" s="1013"/>
      <c r="H41" s="1013"/>
      <c r="I41" s="1013"/>
      <c r="J41" s="1013"/>
      <c r="K41" s="1013"/>
      <c r="L41" s="1013"/>
      <c r="M41" s="1013"/>
      <c r="N41" s="1013"/>
      <c r="O41" s="1013"/>
      <c r="P41" s="1013"/>
      <c r="Q41" s="1013"/>
      <c r="R41" s="1013"/>
      <c r="S41" s="1013"/>
      <c r="T41" s="1013"/>
      <c r="U41" s="1013"/>
      <c r="V41" s="1013"/>
      <c r="W41" s="1013"/>
      <c r="X41" s="1013"/>
      <c r="Y41" s="1013"/>
      <c r="Z41" s="1013"/>
      <c r="AA41" s="1013"/>
      <c r="AB41" s="1013"/>
      <c r="AC41" s="1013"/>
      <c r="AD41" s="1013"/>
      <c r="AE41" s="1013"/>
      <c r="AF41" s="1013"/>
      <c r="AG41" s="1013"/>
      <c r="AH41" s="1013"/>
      <c r="AI41" s="1013"/>
      <c r="AJ41" s="1013"/>
      <c r="AK41" s="1013"/>
      <c r="AL41" s="1013"/>
      <c r="AM41" s="1013"/>
    </row>
    <row r="42" spans="1:39" ht="13.5" customHeight="1">
      <c r="A42" s="1011"/>
      <c r="B42" s="1010"/>
      <c r="C42" s="1009"/>
      <c r="D42" s="1009"/>
      <c r="E42" s="1012"/>
      <c r="F42" s="1053"/>
      <c r="G42" s="1013"/>
      <c r="H42" s="1013"/>
      <c r="I42" s="1013"/>
      <c r="J42" s="1013"/>
      <c r="K42" s="1013"/>
      <c r="L42" s="1013"/>
      <c r="M42" s="1013"/>
      <c r="N42" s="1013"/>
      <c r="O42" s="1013"/>
      <c r="P42" s="1013"/>
      <c r="Q42" s="1013"/>
      <c r="R42" s="1013"/>
      <c r="S42" s="1013"/>
      <c r="T42" s="1013"/>
      <c r="U42" s="1013"/>
      <c r="V42" s="1013"/>
      <c r="W42" s="1013"/>
      <c r="X42" s="1013"/>
      <c r="Y42" s="1013"/>
      <c r="Z42" s="1013"/>
      <c r="AA42" s="1013"/>
      <c r="AB42" s="1013"/>
      <c r="AC42" s="1013"/>
      <c r="AD42" s="1013"/>
      <c r="AE42" s="1013"/>
      <c r="AF42" s="1013"/>
      <c r="AG42" s="1013"/>
      <c r="AH42" s="1013"/>
      <c r="AI42" s="1013"/>
      <c r="AJ42" s="1013"/>
      <c r="AK42" s="1013"/>
      <c r="AL42" s="1013"/>
      <c r="AM42" s="1013"/>
    </row>
    <row r="43" spans="1:39" ht="13.5" customHeight="1">
      <c r="A43" s="1011"/>
      <c r="B43" s="1010"/>
      <c r="C43" s="1009"/>
      <c r="D43" s="1009"/>
      <c r="E43" s="1012"/>
      <c r="F43" s="1053"/>
      <c r="G43" s="1013"/>
      <c r="H43" s="1013"/>
      <c r="I43" s="1013"/>
      <c r="J43" s="1013"/>
      <c r="K43" s="1013"/>
      <c r="L43" s="1013"/>
      <c r="M43" s="1013"/>
      <c r="N43" s="1013"/>
      <c r="O43" s="1013"/>
      <c r="P43" s="1013"/>
      <c r="Q43" s="1013"/>
      <c r="R43" s="1013"/>
      <c r="S43" s="1013"/>
      <c r="T43" s="1013"/>
      <c r="U43" s="1013"/>
      <c r="V43" s="1013"/>
      <c r="W43" s="1013"/>
      <c r="X43" s="1013"/>
      <c r="Y43" s="1013"/>
      <c r="Z43" s="1013"/>
      <c r="AA43" s="1013"/>
      <c r="AB43" s="1013"/>
      <c r="AC43" s="1013"/>
      <c r="AD43" s="1013"/>
      <c r="AE43" s="1013"/>
      <c r="AF43" s="1013"/>
      <c r="AG43" s="1013"/>
      <c r="AH43" s="1013"/>
      <c r="AI43" s="1013"/>
      <c r="AJ43" s="1013"/>
      <c r="AK43" s="1013"/>
      <c r="AL43" s="1013"/>
      <c r="AM43" s="1013"/>
    </row>
    <row r="44" spans="1:39" ht="13.5" customHeight="1">
      <c r="A44" s="1011"/>
      <c r="B44" s="1010"/>
      <c r="C44" s="1009"/>
      <c r="D44" s="1009"/>
      <c r="E44" s="1012"/>
      <c r="F44" s="1053"/>
      <c r="G44" s="1013"/>
      <c r="H44" s="1013"/>
      <c r="I44" s="1013"/>
      <c r="J44" s="1013"/>
      <c r="K44" s="1013"/>
      <c r="L44" s="1013"/>
      <c r="M44" s="1013"/>
      <c r="N44" s="1013"/>
      <c r="O44" s="1013"/>
      <c r="P44" s="1013"/>
      <c r="Q44" s="1013"/>
      <c r="R44" s="1013"/>
      <c r="S44" s="1013"/>
      <c r="T44" s="1013"/>
      <c r="U44" s="1013"/>
      <c r="V44" s="1013"/>
      <c r="W44" s="1013"/>
      <c r="X44" s="1013"/>
      <c r="Y44" s="1013"/>
      <c r="Z44" s="1013"/>
      <c r="AA44" s="1013"/>
      <c r="AB44" s="1013"/>
      <c r="AC44" s="1013"/>
      <c r="AD44" s="1013"/>
      <c r="AE44" s="1013"/>
      <c r="AF44" s="1013"/>
      <c r="AG44" s="1013"/>
      <c r="AH44" s="1013"/>
      <c r="AI44" s="1013"/>
      <c r="AJ44" s="1013"/>
      <c r="AK44" s="1013"/>
      <c r="AL44" s="1013"/>
      <c r="AM44" s="1013"/>
    </row>
    <row r="45" spans="1:39" ht="13.5" customHeight="1">
      <c r="A45" s="1011"/>
      <c r="B45" s="1010"/>
      <c r="C45" s="1009"/>
      <c r="D45" s="1011"/>
      <c r="E45" s="1012"/>
      <c r="F45" s="1010"/>
      <c r="G45" s="1013"/>
      <c r="H45" s="1013"/>
      <c r="I45" s="1013"/>
      <c r="J45" s="1013"/>
      <c r="K45" s="1013"/>
      <c r="L45" s="1013"/>
      <c r="M45" s="1013"/>
      <c r="N45" s="1013"/>
      <c r="O45" s="1013"/>
      <c r="P45" s="1013"/>
      <c r="Q45" s="1013"/>
      <c r="R45" s="1013"/>
      <c r="S45" s="1013"/>
      <c r="T45" s="1013"/>
      <c r="U45" s="1013"/>
      <c r="V45" s="1013"/>
      <c r="W45" s="1013"/>
      <c r="X45" s="1013"/>
      <c r="Y45" s="1013"/>
      <c r="Z45" s="1013"/>
      <c r="AA45" s="1013"/>
      <c r="AB45" s="1013"/>
      <c r="AC45" s="1013"/>
      <c r="AD45" s="1013"/>
      <c r="AE45" s="1013"/>
      <c r="AF45" s="1013"/>
      <c r="AG45" s="1013"/>
      <c r="AH45" s="1013"/>
      <c r="AI45" s="1013"/>
      <c r="AJ45" s="1013"/>
      <c r="AK45" s="1013"/>
      <c r="AL45" s="1013"/>
      <c r="AM45" s="1013"/>
    </row>
    <row r="46" spans="1:39" ht="13.5" customHeight="1">
      <c r="A46" s="1011"/>
      <c r="B46" s="1010"/>
      <c r="C46" s="1009"/>
      <c r="D46" s="1009"/>
      <c r="E46" s="1012"/>
      <c r="F46" s="1053"/>
      <c r="G46" s="1013"/>
      <c r="H46" s="1013"/>
      <c r="I46" s="1013"/>
      <c r="J46" s="1013"/>
      <c r="K46" s="1013"/>
      <c r="L46" s="1013"/>
      <c r="M46" s="1013"/>
      <c r="N46" s="1013"/>
      <c r="O46" s="1013"/>
      <c r="P46" s="1013"/>
      <c r="Q46" s="1013"/>
      <c r="R46" s="1013"/>
      <c r="S46" s="1013"/>
      <c r="T46" s="1013"/>
      <c r="U46" s="1013"/>
      <c r="V46" s="1013"/>
      <c r="W46" s="1013"/>
      <c r="X46" s="1013"/>
      <c r="Y46" s="1013"/>
      <c r="Z46" s="1013"/>
      <c r="AA46" s="1013"/>
      <c r="AB46" s="1013"/>
      <c r="AC46" s="1013"/>
      <c r="AD46" s="1013"/>
      <c r="AE46" s="1013"/>
      <c r="AF46" s="1013"/>
      <c r="AG46" s="1013"/>
      <c r="AH46" s="1013"/>
      <c r="AI46" s="1013"/>
      <c r="AJ46" s="1013"/>
      <c r="AK46" s="1013"/>
      <c r="AL46" s="1013"/>
      <c r="AM46" s="1013"/>
    </row>
    <row r="47" spans="1:39" ht="13.5" customHeight="1">
      <c r="A47" s="1011"/>
      <c r="B47" s="1010"/>
      <c r="C47" s="1009"/>
      <c r="D47" s="1009"/>
      <c r="E47" s="1015"/>
      <c r="F47" s="1010"/>
      <c r="G47" s="1013"/>
      <c r="H47" s="1013"/>
      <c r="I47" s="1013"/>
      <c r="J47" s="1013"/>
      <c r="K47" s="1013"/>
      <c r="L47" s="1013"/>
      <c r="M47" s="1013"/>
      <c r="N47" s="1013"/>
      <c r="O47" s="1013"/>
      <c r="P47" s="1013"/>
      <c r="Q47" s="1013"/>
      <c r="R47" s="1013"/>
      <c r="S47" s="1013"/>
      <c r="T47" s="1013"/>
      <c r="U47" s="1013"/>
      <c r="V47" s="1013"/>
      <c r="W47" s="1013"/>
      <c r="X47" s="1013"/>
      <c r="Y47" s="1013"/>
      <c r="Z47" s="1013"/>
      <c r="AA47" s="1013"/>
      <c r="AB47" s="1013"/>
      <c r="AC47" s="1013"/>
      <c r="AD47" s="1013"/>
      <c r="AE47" s="1013"/>
      <c r="AF47" s="1013"/>
      <c r="AG47" s="1013"/>
      <c r="AH47" s="1013"/>
      <c r="AI47" s="1013"/>
      <c r="AJ47" s="1013"/>
      <c r="AK47" s="1013"/>
      <c r="AL47" s="1013"/>
      <c r="AM47" s="1013"/>
    </row>
    <row r="48" spans="1:39" ht="13.5" customHeight="1">
      <c r="A48" s="1011"/>
      <c r="B48" s="1010"/>
      <c r="C48" s="1009"/>
      <c r="D48" s="1009"/>
      <c r="E48" s="1015"/>
      <c r="F48" s="1053"/>
      <c r="G48" s="1013"/>
      <c r="H48" s="1013"/>
      <c r="I48" s="1013"/>
      <c r="J48" s="1013"/>
      <c r="K48" s="1013"/>
      <c r="L48" s="1013"/>
      <c r="M48" s="1013"/>
      <c r="N48" s="1013"/>
      <c r="O48" s="1013"/>
      <c r="P48" s="1013"/>
      <c r="Q48" s="1013"/>
      <c r="R48" s="1013"/>
      <c r="S48" s="1013"/>
      <c r="T48" s="1013"/>
      <c r="U48" s="1013"/>
      <c r="V48" s="1013"/>
      <c r="W48" s="1013"/>
      <c r="X48" s="1013"/>
      <c r="Y48" s="1013"/>
      <c r="Z48" s="1013"/>
      <c r="AA48" s="1013"/>
      <c r="AB48" s="1013"/>
      <c r="AC48" s="1013"/>
      <c r="AD48" s="1013"/>
      <c r="AE48" s="1013"/>
      <c r="AF48" s="1013"/>
      <c r="AG48" s="1013"/>
      <c r="AH48" s="1013"/>
      <c r="AI48" s="1013"/>
      <c r="AJ48" s="1013"/>
      <c r="AK48" s="1013"/>
      <c r="AL48" s="1013"/>
      <c r="AM48" s="1013"/>
    </row>
    <row r="49" spans="1:39" ht="13.5" customHeight="1">
      <c r="A49" s="1011"/>
      <c r="B49" s="1010"/>
      <c r="C49" s="1009"/>
      <c r="D49" s="1011"/>
      <c r="E49" s="1015"/>
      <c r="F49" s="1010"/>
      <c r="G49" s="1013"/>
      <c r="H49" s="1013"/>
      <c r="I49" s="1013"/>
      <c r="J49" s="1013"/>
      <c r="K49" s="1013"/>
      <c r="L49" s="1013"/>
      <c r="M49" s="1013"/>
      <c r="N49" s="1013"/>
      <c r="O49" s="1013"/>
      <c r="P49" s="1013"/>
      <c r="Q49" s="1013"/>
      <c r="R49" s="1013"/>
      <c r="S49" s="1013"/>
      <c r="T49" s="1013"/>
      <c r="U49" s="1013"/>
      <c r="V49" s="1013"/>
      <c r="W49" s="1013"/>
      <c r="X49" s="1013"/>
      <c r="Y49" s="1013"/>
      <c r="Z49" s="1013"/>
      <c r="AA49" s="1013"/>
      <c r="AB49" s="1013"/>
      <c r="AC49" s="1013"/>
      <c r="AD49" s="1013"/>
      <c r="AE49" s="1013"/>
      <c r="AF49" s="1013"/>
      <c r="AG49" s="1013"/>
      <c r="AH49" s="1013"/>
      <c r="AI49" s="1013"/>
      <c r="AJ49" s="1013"/>
      <c r="AK49" s="1013"/>
      <c r="AL49" s="1013"/>
      <c r="AM49" s="1013"/>
    </row>
    <row r="50" spans="1:39" ht="13.5" customHeight="1">
      <c r="A50" s="1011"/>
      <c r="B50" s="1010"/>
      <c r="C50" s="1009"/>
      <c r="D50" s="1011"/>
      <c r="E50" s="1015"/>
      <c r="F50" s="1010"/>
      <c r="G50" s="1013"/>
      <c r="H50" s="1013"/>
      <c r="I50" s="1013"/>
      <c r="J50" s="1013"/>
      <c r="K50" s="1013"/>
      <c r="L50" s="1013"/>
      <c r="M50" s="1013"/>
      <c r="N50" s="1013"/>
      <c r="O50" s="1013"/>
      <c r="P50" s="1013"/>
      <c r="Q50" s="1013"/>
      <c r="R50" s="1013"/>
      <c r="S50" s="1013"/>
      <c r="T50" s="1013"/>
      <c r="U50" s="1013"/>
      <c r="V50" s="1013"/>
      <c r="W50" s="1013"/>
      <c r="X50" s="1013"/>
      <c r="Y50" s="1013"/>
      <c r="Z50" s="1013"/>
      <c r="AA50" s="1013"/>
      <c r="AB50" s="1013"/>
      <c r="AC50" s="1013"/>
      <c r="AD50" s="1013"/>
      <c r="AE50" s="1013"/>
      <c r="AF50" s="1013"/>
      <c r="AG50" s="1013"/>
      <c r="AH50" s="1013"/>
      <c r="AI50" s="1013"/>
      <c r="AJ50" s="1013"/>
      <c r="AK50" s="1013"/>
      <c r="AL50" s="1013"/>
      <c r="AM50" s="1013"/>
    </row>
    <row r="51" spans="1:39" ht="13.5" customHeight="1">
      <c r="A51" s="1011"/>
      <c r="B51" s="1010"/>
      <c r="C51" s="1009"/>
      <c r="D51" s="1011"/>
      <c r="E51" s="1015"/>
      <c r="F51" s="1010"/>
      <c r="G51" s="1013"/>
      <c r="H51" s="1013"/>
      <c r="I51" s="1013"/>
      <c r="J51" s="1013"/>
      <c r="K51" s="1013"/>
      <c r="L51" s="1013"/>
      <c r="M51" s="1013"/>
      <c r="N51" s="1013"/>
      <c r="O51" s="1013"/>
      <c r="P51" s="1013"/>
      <c r="Q51" s="1013"/>
      <c r="R51" s="1013"/>
      <c r="S51" s="1013"/>
      <c r="T51" s="1013"/>
      <c r="U51" s="1013"/>
      <c r="V51" s="1013"/>
      <c r="W51" s="1013"/>
      <c r="X51" s="1013"/>
      <c r="Y51" s="1013"/>
      <c r="Z51" s="1013"/>
      <c r="AA51" s="1013"/>
      <c r="AB51" s="1013"/>
      <c r="AC51" s="1013"/>
      <c r="AD51" s="1013"/>
      <c r="AE51" s="1013"/>
      <c r="AF51" s="1013"/>
      <c r="AG51" s="1013"/>
      <c r="AH51" s="1013"/>
      <c r="AI51" s="1013"/>
      <c r="AJ51" s="1013"/>
      <c r="AK51" s="1013"/>
      <c r="AL51" s="1013"/>
      <c r="AM51" s="1013"/>
    </row>
    <row r="52" spans="1:39" ht="13.5" customHeight="1">
      <c r="A52" s="1011"/>
      <c r="B52" s="1010"/>
      <c r="C52" s="1009"/>
      <c r="D52" s="1009"/>
      <c r="E52" s="1020"/>
      <c r="F52" s="1010"/>
      <c r="G52" s="1013"/>
      <c r="H52" s="1013"/>
      <c r="I52" s="1013"/>
      <c r="J52" s="1013"/>
      <c r="K52" s="1013"/>
      <c r="L52" s="1013"/>
      <c r="M52" s="1013"/>
      <c r="N52" s="1013"/>
      <c r="O52" s="1013"/>
      <c r="P52" s="1013"/>
      <c r="Q52" s="1013"/>
      <c r="R52" s="1013"/>
      <c r="S52" s="1013"/>
      <c r="T52" s="1013"/>
      <c r="U52" s="1013"/>
      <c r="V52" s="1013"/>
      <c r="W52" s="1013"/>
      <c r="X52" s="1013"/>
      <c r="Y52" s="1013"/>
      <c r="Z52" s="1013"/>
      <c r="AA52" s="1013"/>
      <c r="AB52" s="1013"/>
      <c r="AC52" s="1013"/>
      <c r="AD52" s="1013"/>
      <c r="AE52" s="1013"/>
      <c r="AF52" s="1013"/>
      <c r="AG52" s="1013"/>
      <c r="AH52" s="1013"/>
      <c r="AI52" s="1013"/>
      <c r="AJ52" s="1013"/>
      <c r="AK52" s="1013"/>
      <c r="AL52" s="1013"/>
      <c r="AM52" s="1013"/>
    </row>
    <row r="53" spans="1:39" ht="13.5" customHeight="1">
      <c r="A53" s="1011"/>
      <c r="B53" s="1010"/>
      <c r="C53" s="1009"/>
      <c r="D53" s="1009"/>
      <c r="E53" s="1012"/>
      <c r="F53" s="1012"/>
      <c r="G53" s="1013"/>
      <c r="H53" s="1013"/>
      <c r="I53" s="1013"/>
      <c r="J53" s="1013"/>
      <c r="K53" s="1013"/>
      <c r="L53" s="1013"/>
      <c r="M53" s="1013"/>
      <c r="N53" s="1013"/>
      <c r="O53" s="1013"/>
      <c r="P53" s="1013"/>
      <c r="Q53" s="1013"/>
      <c r="R53" s="1013"/>
      <c r="S53" s="1013"/>
      <c r="T53" s="1013"/>
      <c r="U53" s="1013"/>
      <c r="V53" s="1013"/>
      <c r="W53" s="1013"/>
      <c r="X53" s="1013"/>
      <c r="Y53" s="1013"/>
      <c r="Z53" s="1013"/>
      <c r="AA53" s="1013"/>
      <c r="AB53" s="1013"/>
      <c r="AC53" s="1013"/>
      <c r="AD53" s="1013"/>
      <c r="AE53" s="1013"/>
      <c r="AF53" s="1013"/>
      <c r="AG53" s="1013"/>
      <c r="AH53" s="1013"/>
      <c r="AI53" s="1013"/>
      <c r="AJ53" s="1013"/>
      <c r="AK53" s="1013"/>
      <c r="AL53" s="1013"/>
      <c r="AM53" s="1013"/>
    </row>
    <row r="54" spans="1:39" ht="13.5" customHeight="1">
      <c r="A54" s="1011"/>
      <c r="B54" s="1010"/>
      <c r="C54" s="1009"/>
      <c r="D54" s="1009"/>
      <c r="E54" s="1012"/>
      <c r="F54" s="1012"/>
      <c r="G54" s="1013"/>
      <c r="H54" s="1013"/>
      <c r="I54" s="1013"/>
      <c r="J54" s="1013"/>
      <c r="K54" s="1013"/>
      <c r="L54" s="1013"/>
      <c r="M54" s="1013"/>
      <c r="N54" s="1013"/>
      <c r="O54" s="1013"/>
      <c r="P54" s="1013"/>
      <c r="Q54" s="1013"/>
      <c r="R54" s="1013"/>
      <c r="S54" s="1013"/>
      <c r="T54" s="1013"/>
      <c r="U54" s="1013"/>
      <c r="V54" s="1013"/>
      <c r="W54" s="1013"/>
      <c r="X54" s="1013"/>
      <c r="Y54" s="1013"/>
      <c r="Z54" s="1013"/>
      <c r="AA54" s="1013"/>
      <c r="AB54" s="1013"/>
      <c r="AC54" s="1013"/>
      <c r="AD54" s="1013"/>
      <c r="AE54" s="1013"/>
      <c r="AF54" s="1013"/>
      <c r="AG54" s="1013"/>
      <c r="AH54" s="1013"/>
      <c r="AI54" s="1013"/>
      <c r="AJ54" s="1013"/>
      <c r="AK54" s="1013"/>
      <c r="AL54" s="1013"/>
      <c r="AM54" s="1013"/>
    </row>
    <row r="55" spans="1:39" ht="13.5" customHeight="1">
      <c r="A55" s="1011"/>
      <c r="B55" s="1010"/>
      <c r="C55" s="1009"/>
      <c r="D55" s="1009"/>
      <c r="E55" s="1012"/>
      <c r="F55" s="1012"/>
      <c r="G55" s="1013"/>
      <c r="H55" s="1013"/>
      <c r="I55" s="1013"/>
      <c r="J55" s="1013"/>
      <c r="K55" s="1013"/>
      <c r="L55" s="1013"/>
      <c r="M55" s="1013"/>
      <c r="N55" s="1013"/>
      <c r="O55" s="1013"/>
      <c r="P55" s="1013"/>
      <c r="Q55" s="1013"/>
      <c r="R55" s="1013"/>
      <c r="S55" s="1013"/>
      <c r="T55" s="1013"/>
      <c r="U55" s="1013"/>
      <c r="V55" s="1013"/>
      <c r="W55" s="1013"/>
      <c r="X55" s="1013"/>
      <c r="Y55" s="1013"/>
      <c r="Z55" s="1013"/>
      <c r="AA55" s="1013"/>
      <c r="AB55" s="1013"/>
      <c r="AC55" s="1013"/>
      <c r="AD55" s="1013"/>
      <c r="AE55" s="1013"/>
      <c r="AF55" s="1013"/>
      <c r="AG55" s="1013"/>
      <c r="AH55" s="1013"/>
      <c r="AI55" s="1013"/>
      <c r="AJ55" s="1013"/>
      <c r="AK55" s="1013"/>
      <c r="AL55" s="1013"/>
      <c r="AM55" s="1013"/>
    </row>
    <row r="56" spans="1:39" ht="13.5" customHeight="1">
      <c r="A56" s="1011"/>
      <c r="B56" s="1010"/>
      <c r="C56" s="1009"/>
      <c r="D56" s="1009"/>
      <c r="E56" s="1012"/>
      <c r="F56" s="1012"/>
      <c r="G56" s="1013"/>
      <c r="H56" s="1013"/>
      <c r="I56" s="1013"/>
      <c r="J56" s="1013"/>
      <c r="K56" s="1013"/>
      <c r="L56" s="1013"/>
      <c r="M56" s="1013"/>
      <c r="N56" s="1013"/>
      <c r="O56" s="1013"/>
      <c r="P56" s="1013"/>
      <c r="Q56" s="1013"/>
      <c r="R56" s="1013"/>
      <c r="S56" s="1013"/>
      <c r="T56" s="1013"/>
      <c r="U56" s="1013"/>
      <c r="V56" s="1013"/>
      <c r="W56" s="1013"/>
      <c r="X56" s="1013"/>
      <c r="Y56" s="1013"/>
      <c r="Z56" s="1013"/>
      <c r="AA56" s="1013"/>
      <c r="AB56" s="1013"/>
      <c r="AC56" s="1013"/>
      <c r="AD56" s="1013"/>
      <c r="AE56" s="1013"/>
      <c r="AF56" s="1013"/>
      <c r="AG56" s="1013"/>
      <c r="AH56" s="1013"/>
      <c r="AI56" s="1013"/>
      <c r="AJ56" s="1013"/>
      <c r="AK56" s="1013"/>
      <c r="AL56" s="1013"/>
      <c r="AM56" s="1013"/>
    </row>
    <row r="57" spans="1:39" ht="13.5" customHeight="1">
      <c r="A57" s="1011"/>
      <c r="B57" s="1010"/>
      <c r="C57" s="1011"/>
      <c r="D57" s="1009"/>
      <c r="E57" s="1012"/>
      <c r="F57" s="1012"/>
      <c r="G57" s="1013"/>
      <c r="H57" s="1013"/>
      <c r="I57" s="1013"/>
      <c r="J57" s="1013"/>
      <c r="K57" s="1013"/>
      <c r="L57" s="1013"/>
      <c r="M57" s="1013"/>
      <c r="N57" s="1013"/>
      <c r="O57" s="1013"/>
      <c r="P57" s="1013"/>
      <c r="Q57" s="1013"/>
      <c r="R57" s="1013"/>
      <c r="S57" s="1013"/>
      <c r="T57" s="1013"/>
      <c r="U57" s="1013"/>
      <c r="V57" s="1013"/>
      <c r="W57" s="1013"/>
      <c r="X57" s="1013"/>
      <c r="Y57" s="1013"/>
      <c r="Z57" s="1013"/>
      <c r="AA57" s="1013"/>
      <c r="AB57" s="1013"/>
      <c r="AC57" s="1013"/>
      <c r="AD57" s="1013"/>
      <c r="AE57" s="1013"/>
      <c r="AF57" s="1013"/>
      <c r="AG57" s="1013"/>
      <c r="AH57" s="1013"/>
      <c r="AI57" s="1013"/>
      <c r="AJ57" s="1013"/>
      <c r="AK57" s="1013"/>
      <c r="AL57" s="1013"/>
      <c r="AM57" s="1013"/>
    </row>
    <row r="58" spans="1:39" ht="13.5" customHeight="1">
      <c r="A58" s="1011"/>
      <c r="B58" s="1010"/>
      <c r="C58" s="1011"/>
      <c r="D58" s="1011"/>
      <c r="E58" s="1012"/>
      <c r="F58" s="1012"/>
      <c r="G58" s="1013"/>
      <c r="H58" s="1013"/>
      <c r="I58" s="1013"/>
      <c r="J58" s="1013"/>
      <c r="K58" s="1013"/>
      <c r="L58" s="1013"/>
      <c r="M58" s="1013"/>
      <c r="N58" s="1013"/>
      <c r="O58" s="1013"/>
      <c r="P58" s="1013"/>
      <c r="Q58" s="1013"/>
      <c r="R58" s="1013"/>
      <c r="S58" s="1013"/>
      <c r="T58" s="1013"/>
      <c r="U58" s="1013"/>
      <c r="V58" s="1013"/>
      <c r="W58" s="1013"/>
      <c r="X58" s="1013"/>
      <c r="Y58" s="1013"/>
      <c r="Z58" s="1013"/>
      <c r="AA58" s="1013"/>
      <c r="AB58" s="1013"/>
      <c r="AC58" s="1013"/>
      <c r="AD58" s="1013"/>
      <c r="AE58" s="1013"/>
      <c r="AF58" s="1013"/>
      <c r="AG58" s="1013"/>
      <c r="AH58" s="1013"/>
      <c r="AI58" s="1013"/>
      <c r="AJ58" s="1013"/>
      <c r="AK58" s="1013"/>
      <c r="AL58" s="1013"/>
      <c r="AM58" s="1013"/>
    </row>
    <row r="59" spans="1:39" ht="13.5" customHeight="1">
      <c r="A59" s="1011"/>
      <c r="B59" s="1010"/>
      <c r="C59" s="1011"/>
      <c r="D59" s="1018"/>
      <c r="E59" s="1012"/>
      <c r="F59" s="1012"/>
      <c r="G59" s="1013"/>
      <c r="H59" s="1013"/>
      <c r="I59" s="1013"/>
      <c r="J59" s="1013"/>
      <c r="K59" s="1013"/>
      <c r="L59" s="1013"/>
      <c r="M59" s="1013"/>
      <c r="N59" s="1013"/>
      <c r="O59" s="1013"/>
      <c r="P59" s="1013"/>
      <c r="Q59" s="1013"/>
      <c r="R59" s="1013"/>
      <c r="S59" s="1013"/>
      <c r="T59" s="1013"/>
      <c r="U59" s="1013"/>
      <c r="V59" s="1013"/>
      <c r="W59" s="1013"/>
      <c r="X59" s="1013"/>
      <c r="Y59" s="1013"/>
      <c r="Z59" s="1013"/>
      <c r="AA59" s="1013"/>
      <c r="AB59" s="1013"/>
      <c r="AC59" s="1013"/>
      <c r="AD59" s="1013"/>
      <c r="AE59" s="1013"/>
      <c r="AF59" s="1013"/>
      <c r="AG59" s="1013"/>
      <c r="AH59" s="1013"/>
      <c r="AI59" s="1013"/>
      <c r="AJ59" s="1013"/>
      <c r="AK59" s="1013"/>
      <c r="AL59" s="1013"/>
      <c r="AM59" s="1013"/>
    </row>
    <row r="60" spans="1:39" ht="13.5" customHeight="1">
      <c r="A60" s="1011"/>
      <c r="B60" s="1010"/>
      <c r="C60" s="1011"/>
      <c r="D60" s="1011"/>
      <c r="E60" s="1012"/>
      <c r="F60" s="1012"/>
      <c r="G60" s="1013"/>
      <c r="H60" s="1013"/>
      <c r="I60" s="1013"/>
      <c r="J60" s="1013"/>
      <c r="K60" s="1013"/>
      <c r="L60" s="1013"/>
      <c r="M60" s="1013"/>
      <c r="N60" s="1013"/>
      <c r="O60" s="1013"/>
      <c r="P60" s="1013"/>
      <c r="Q60" s="1013"/>
      <c r="R60" s="1013"/>
      <c r="S60" s="1013"/>
      <c r="T60" s="1013"/>
      <c r="U60" s="1013"/>
      <c r="V60" s="1013"/>
      <c r="W60" s="1013"/>
      <c r="X60" s="1013"/>
      <c r="Y60" s="1013"/>
      <c r="Z60" s="1013"/>
      <c r="AA60" s="1013"/>
      <c r="AB60" s="1013"/>
      <c r="AC60" s="1013"/>
      <c r="AD60" s="1013"/>
      <c r="AE60" s="1013"/>
      <c r="AF60" s="1013"/>
      <c r="AG60" s="1013"/>
      <c r="AH60" s="1013"/>
      <c r="AI60" s="1013"/>
      <c r="AJ60" s="1013"/>
      <c r="AK60" s="1013"/>
      <c r="AL60" s="1013"/>
      <c r="AM60" s="1013"/>
    </row>
    <row r="61" spans="1:39" ht="13.5" customHeight="1">
      <c r="A61" s="1011"/>
      <c r="B61" s="1010"/>
      <c r="C61" s="1011"/>
      <c r="D61" s="1011"/>
      <c r="E61" s="1019"/>
      <c r="F61" s="1012"/>
      <c r="G61" s="1013"/>
      <c r="H61" s="1013"/>
      <c r="I61" s="1013"/>
      <c r="J61" s="1013"/>
      <c r="K61" s="1013"/>
      <c r="L61" s="1013"/>
      <c r="M61" s="1013"/>
      <c r="N61" s="1013"/>
      <c r="O61" s="1013"/>
      <c r="P61" s="1013"/>
      <c r="Q61" s="1013"/>
      <c r="R61" s="1013"/>
      <c r="S61" s="1013"/>
      <c r="T61" s="1013"/>
      <c r="U61" s="1013"/>
      <c r="V61" s="1013"/>
      <c r="W61" s="1013"/>
      <c r="X61" s="1013"/>
      <c r="Y61" s="1013"/>
      <c r="Z61" s="1013"/>
      <c r="AA61" s="1013"/>
      <c r="AB61" s="1013"/>
      <c r="AC61" s="1013"/>
      <c r="AD61" s="1013"/>
      <c r="AE61" s="1013"/>
      <c r="AF61" s="1013"/>
      <c r="AG61" s="1013"/>
      <c r="AH61" s="1013"/>
      <c r="AI61" s="1013"/>
      <c r="AJ61" s="1013"/>
      <c r="AK61" s="1013"/>
      <c r="AL61" s="1013"/>
      <c r="AM61" s="1013"/>
    </row>
    <row r="62" spans="1:39" ht="13.5" customHeight="1">
      <c r="A62" s="1011"/>
      <c r="B62" s="1010"/>
      <c r="C62" s="1011"/>
      <c r="D62" s="1011"/>
      <c r="E62" s="1012"/>
      <c r="F62" s="1012"/>
      <c r="G62" s="1013"/>
      <c r="H62" s="1013"/>
      <c r="I62" s="1013"/>
      <c r="J62" s="1013"/>
      <c r="K62" s="1013"/>
      <c r="L62" s="1013"/>
      <c r="M62" s="1013"/>
      <c r="N62" s="1013"/>
      <c r="O62" s="1013"/>
      <c r="P62" s="1013"/>
      <c r="Q62" s="1013"/>
      <c r="R62" s="1013"/>
      <c r="S62" s="1013"/>
      <c r="T62" s="1013"/>
      <c r="U62" s="1013"/>
      <c r="V62" s="1013"/>
      <c r="W62" s="1013"/>
      <c r="X62" s="1013"/>
      <c r="Y62" s="1013"/>
      <c r="Z62" s="1013"/>
      <c r="AA62" s="1013"/>
      <c r="AB62" s="1013"/>
      <c r="AC62" s="1013"/>
      <c r="AD62" s="1013"/>
      <c r="AE62" s="1013"/>
      <c r="AF62" s="1013"/>
      <c r="AG62" s="1013"/>
      <c r="AH62" s="1013"/>
      <c r="AI62" s="1013"/>
      <c r="AJ62" s="1013"/>
      <c r="AK62" s="1013"/>
      <c r="AL62" s="1013"/>
      <c r="AM62" s="1013"/>
    </row>
    <row r="63" spans="1:39" ht="13.5" customHeight="1">
      <c r="A63" s="1011"/>
      <c r="B63" s="1010"/>
      <c r="C63" s="1011"/>
      <c r="D63" s="1011"/>
      <c r="E63" s="1012"/>
      <c r="F63" s="1012"/>
      <c r="G63" s="1013"/>
      <c r="H63" s="1013"/>
      <c r="I63" s="1013"/>
      <c r="J63" s="1013"/>
      <c r="K63" s="1013"/>
      <c r="L63" s="1013"/>
      <c r="M63" s="1013"/>
      <c r="N63" s="1013"/>
      <c r="O63" s="1013"/>
      <c r="P63" s="1013"/>
      <c r="Q63" s="1013"/>
      <c r="R63" s="1013"/>
      <c r="S63" s="1013"/>
      <c r="T63" s="1013"/>
      <c r="U63" s="1013"/>
      <c r="V63" s="1013"/>
      <c r="W63" s="1013"/>
      <c r="X63" s="1013"/>
      <c r="Y63" s="1013"/>
      <c r="Z63" s="1013"/>
      <c r="AA63" s="1013"/>
      <c r="AB63" s="1013"/>
      <c r="AC63" s="1013"/>
      <c r="AD63" s="1013"/>
      <c r="AE63" s="1013"/>
      <c r="AF63" s="1013"/>
      <c r="AG63" s="1013"/>
      <c r="AH63" s="1013"/>
      <c r="AI63" s="1013"/>
      <c r="AJ63" s="1013"/>
      <c r="AK63" s="1013"/>
      <c r="AL63" s="1013"/>
      <c r="AM63" s="1013"/>
    </row>
    <row r="64" spans="1:39" ht="13.5" customHeight="1">
      <c r="A64" s="1011"/>
      <c r="B64" s="1010"/>
      <c r="C64" s="1011"/>
      <c r="D64" s="1011"/>
      <c r="E64" s="1019"/>
      <c r="F64" s="1012"/>
      <c r="G64" s="1013"/>
      <c r="H64" s="1013"/>
      <c r="I64" s="1013"/>
      <c r="J64" s="1013"/>
      <c r="K64" s="1013"/>
      <c r="L64" s="1013"/>
      <c r="M64" s="1013"/>
      <c r="N64" s="1013"/>
      <c r="O64" s="1013"/>
      <c r="P64" s="1013"/>
      <c r="Q64" s="1013"/>
      <c r="R64" s="1013"/>
      <c r="S64" s="1013"/>
      <c r="T64" s="1013"/>
      <c r="U64" s="1013"/>
      <c r="V64" s="1013"/>
      <c r="W64" s="1013"/>
      <c r="X64" s="1013"/>
      <c r="Y64" s="1013"/>
      <c r="Z64" s="1013"/>
      <c r="AA64" s="1013"/>
      <c r="AB64" s="1013"/>
      <c r="AC64" s="1013"/>
      <c r="AD64" s="1013"/>
      <c r="AE64" s="1013"/>
      <c r="AF64" s="1013"/>
      <c r="AG64" s="1013"/>
      <c r="AH64" s="1013"/>
      <c r="AI64" s="1013"/>
      <c r="AJ64" s="1013"/>
      <c r="AK64" s="1013"/>
      <c r="AL64" s="1013"/>
      <c r="AM64" s="1013"/>
    </row>
    <row r="65" spans="1:39" ht="13.5" customHeight="1">
      <c r="A65" s="1011"/>
      <c r="B65" s="1010"/>
      <c r="C65" s="1011"/>
      <c r="D65" s="1011"/>
      <c r="E65" s="1012"/>
      <c r="F65" s="1012"/>
      <c r="G65" s="1013"/>
      <c r="H65" s="1013"/>
      <c r="I65" s="1013"/>
      <c r="J65" s="1013"/>
      <c r="K65" s="1013"/>
      <c r="L65" s="1013"/>
      <c r="M65" s="1013"/>
      <c r="N65" s="1013"/>
      <c r="O65" s="1013"/>
      <c r="P65" s="1013"/>
      <c r="Q65" s="1013"/>
      <c r="R65" s="1013"/>
      <c r="S65" s="1013"/>
      <c r="T65" s="1013"/>
      <c r="U65" s="1013"/>
      <c r="V65" s="1013"/>
      <c r="W65" s="1013"/>
      <c r="X65" s="1013"/>
      <c r="Y65" s="1013"/>
      <c r="Z65" s="1013"/>
      <c r="AA65" s="1013"/>
      <c r="AB65" s="1013"/>
      <c r="AC65" s="1013"/>
      <c r="AD65" s="1013"/>
      <c r="AE65" s="1013"/>
      <c r="AF65" s="1013"/>
      <c r="AG65" s="1013"/>
      <c r="AH65" s="1013"/>
      <c r="AI65" s="1013"/>
      <c r="AJ65" s="1013"/>
      <c r="AK65" s="1013"/>
      <c r="AL65" s="1013"/>
      <c r="AM65" s="1013"/>
    </row>
    <row r="66" spans="1:39" ht="13.5" customHeight="1">
      <c r="A66" s="1011"/>
      <c r="B66" s="1010"/>
      <c r="C66" s="1011"/>
      <c r="D66" s="1017"/>
      <c r="E66" s="1019"/>
      <c r="F66" s="1020"/>
      <c r="G66" s="1013"/>
      <c r="H66" s="1013"/>
      <c r="I66" s="1013"/>
      <c r="J66" s="1013"/>
      <c r="K66" s="1013"/>
      <c r="L66" s="1013"/>
      <c r="M66" s="1013"/>
      <c r="N66" s="1013"/>
      <c r="O66" s="1013"/>
      <c r="P66" s="1013"/>
      <c r="Q66" s="1013"/>
      <c r="R66" s="1013"/>
      <c r="S66" s="1013"/>
      <c r="T66" s="1013"/>
      <c r="U66" s="1013"/>
      <c r="V66" s="1013"/>
      <c r="W66" s="1013"/>
      <c r="X66" s="1013"/>
      <c r="Y66" s="1013"/>
      <c r="Z66" s="1013"/>
      <c r="AA66" s="1013"/>
      <c r="AB66" s="1013"/>
      <c r="AC66" s="1013"/>
      <c r="AD66" s="1013"/>
      <c r="AE66" s="1013"/>
      <c r="AF66" s="1013"/>
      <c r="AG66" s="1013"/>
      <c r="AH66" s="1013"/>
      <c r="AI66" s="1013"/>
      <c r="AJ66" s="1013"/>
      <c r="AK66" s="1013"/>
      <c r="AL66" s="1013"/>
      <c r="AM66" s="1013"/>
    </row>
    <row r="67" spans="1:39" ht="13.5" customHeight="1">
      <c r="A67" s="1011"/>
      <c r="B67" s="1010"/>
      <c r="C67" s="1011"/>
      <c r="D67" s="1011"/>
      <c r="E67" s="1012"/>
      <c r="F67" s="1012"/>
      <c r="G67" s="1013"/>
      <c r="H67" s="1013"/>
      <c r="I67" s="1013"/>
      <c r="J67" s="1013"/>
      <c r="K67" s="1013"/>
      <c r="L67" s="1013"/>
      <c r="M67" s="1013"/>
      <c r="N67" s="1013"/>
      <c r="O67" s="1013"/>
      <c r="P67" s="1013"/>
      <c r="Q67" s="1013"/>
      <c r="R67" s="1013"/>
      <c r="S67" s="1013"/>
      <c r="T67" s="1013"/>
      <c r="U67" s="1013"/>
      <c r="V67" s="1013"/>
      <c r="W67" s="1013"/>
      <c r="X67" s="1013"/>
      <c r="Y67" s="1013"/>
      <c r="Z67" s="1013"/>
      <c r="AA67" s="1013"/>
      <c r="AB67" s="1013"/>
      <c r="AC67" s="1013"/>
      <c r="AD67" s="1013"/>
      <c r="AE67" s="1013"/>
      <c r="AF67" s="1013"/>
      <c r="AG67" s="1013"/>
      <c r="AH67" s="1013"/>
      <c r="AI67" s="1013"/>
      <c r="AJ67" s="1013"/>
      <c r="AK67" s="1013"/>
      <c r="AL67" s="1013"/>
      <c r="AM67" s="1013"/>
    </row>
    <row r="68" spans="1:39" ht="13.5" customHeight="1">
      <c r="A68" s="1011"/>
      <c r="B68" s="1010"/>
      <c r="C68" s="1011"/>
      <c r="D68" s="1011"/>
      <c r="E68" s="1012"/>
      <c r="F68" s="1012"/>
      <c r="G68" s="1013"/>
      <c r="H68" s="1013"/>
      <c r="I68" s="1013"/>
      <c r="J68" s="1013"/>
      <c r="K68" s="1013"/>
      <c r="L68" s="1013"/>
      <c r="M68" s="1013"/>
      <c r="N68" s="1013"/>
      <c r="O68" s="1013"/>
      <c r="P68" s="1013"/>
      <c r="Q68" s="1013"/>
      <c r="R68" s="1013"/>
      <c r="S68" s="1013"/>
      <c r="T68" s="1013"/>
      <c r="U68" s="1013"/>
      <c r="V68" s="1013"/>
      <c r="W68" s="1013"/>
      <c r="X68" s="1013"/>
      <c r="Y68" s="1013"/>
      <c r="Z68" s="1013"/>
      <c r="AA68" s="1013"/>
      <c r="AB68" s="1013"/>
      <c r="AC68" s="1013"/>
      <c r="AD68" s="1013"/>
      <c r="AE68" s="1013"/>
      <c r="AF68" s="1013"/>
      <c r="AG68" s="1013"/>
      <c r="AH68" s="1013"/>
      <c r="AI68" s="1013"/>
      <c r="AJ68" s="1013"/>
      <c r="AK68" s="1013"/>
      <c r="AL68" s="1013"/>
      <c r="AM68" s="1013"/>
    </row>
    <row r="69" spans="1:39" ht="13.5" customHeight="1">
      <c r="A69" s="1011"/>
      <c r="B69" s="1010"/>
      <c r="C69" s="1009"/>
      <c r="D69" s="1011"/>
      <c r="E69" s="1012"/>
      <c r="F69" s="1012"/>
      <c r="G69" s="1013"/>
      <c r="H69" s="1013"/>
      <c r="I69" s="1013"/>
      <c r="J69" s="1013"/>
      <c r="K69" s="1013"/>
      <c r="L69" s="1013"/>
      <c r="M69" s="1013"/>
      <c r="N69" s="1013"/>
      <c r="O69" s="1013"/>
      <c r="P69" s="1013"/>
      <c r="Q69" s="1013"/>
      <c r="R69" s="1013"/>
      <c r="S69" s="1013"/>
      <c r="T69" s="1013"/>
      <c r="U69" s="1013"/>
      <c r="V69" s="1013"/>
      <c r="W69" s="1013"/>
      <c r="X69" s="1013"/>
      <c r="Y69" s="1013"/>
      <c r="Z69" s="1013"/>
      <c r="AA69" s="1013"/>
      <c r="AB69" s="1013"/>
      <c r="AC69" s="1013"/>
      <c r="AD69" s="1013"/>
      <c r="AE69" s="1013"/>
      <c r="AF69" s="1013"/>
      <c r="AG69" s="1013"/>
      <c r="AH69" s="1013"/>
      <c r="AI69" s="1013"/>
      <c r="AJ69" s="1013"/>
      <c r="AK69" s="1013"/>
      <c r="AL69" s="1013"/>
      <c r="AM69" s="1013"/>
    </row>
    <row r="70" spans="1:39" ht="13.5" customHeight="1">
      <c r="A70" s="1011"/>
      <c r="B70" s="1010"/>
      <c r="C70" s="1011"/>
      <c r="D70" s="1011"/>
      <c r="E70" s="1012"/>
      <c r="F70" s="1012"/>
      <c r="G70" s="1013"/>
      <c r="H70" s="1013"/>
      <c r="I70" s="1013"/>
      <c r="J70" s="1013"/>
      <c r="K70" s="1013"/>
      <c r="L70" s="1013"/>
      <c r="M70" s="1013"/>
      <c r="N70" s="1013"/>
      <c r="O70" s="1013"/>
      <c r="P70" s="1013"/>
      <c r="Q70" s="1013"/>
      <c r="R70" s="1013"/>
      <c r="S70" s="1013"/>
      <c r="T70" s="1013"/>
      <c r="U70" s="1013"/>
      <c r="V70" s="1013"/>
      <c r="W70" s="1013"/>
      <c r="X70" s="1013"/>
      <c r="Y70" s="1013"/>
      <c r="Z70" s="1013"/>
      <c r="AA70" s="1013"/>
      <c r="AB70" s="1013"/>
      <c r="AC70" s="1013"/>
      <c r="AD70" s="1013"/>
      <c r="AE70" s="1013"/>
      <c r="AF70" s="1013"/>
      <c r="AG70" s="1013"/>
      <c r="AH70" s="1013"/>
      <c r="AI70" s="1013"/>
      <c r="AJ70" s="1013"/>
      <c r="AK70" s="1013"/>
      <c r="AL70" s="1013"/>
      <c r="AM70" s="1013"/>
    </row>
    <row r="71" spans="1:39" ht="13.5" customHeight="1">
      <c r="A71" s="1011"/>
      <c r="B71" s="1010"/>
      <c r="C71" s="1011"/>
      <c r="D71" s="1011"/>
      <c r="E71" s="1012"/>
      <c r="F71" s="1012"/>
      <c r="G71" s="1013"/>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row>
    <row r="72" spans="1:39" ht="13.5" customHeight="1">
      <c r="A72" s="1011"/>
      <c r="B72" s="1010"/>
      <c r="C72" s="1011"/>
      <c r="D72" s="1011"/>
      <c r="E72" s="1012"/>
      <c r="F72" s="1012"/>
      <c r="G72" s="1013"/>
      <c r="H72" s="1013"/>
      <c r="I72" s="1013"/>
      <c r="J72" s="1013"/>
      <c r="K72" s="1013"/>
      <c r="L72" s="1013"/>
      <c r="M72" s="1013"/>
      <c r="N72" s="1013"/>
      <c r="O72" s="1013"/>
      <c r="P72" s="1013"/>
      <c r="Q72" s="1013"/>
      <c r="R72" s="1013"/>
      <c r="S72" s="1013"/>
      <c r="T72" s="1013"/>
      <c r="U72" s="1013"/>
      <c r="V72" s="1013"/>
      <c r="W72" s="1013"/>
      <c r="X72" s="1013"/>
      <c r="Y72" s="1013"/>
      <c r="Z72" s="1013"/>
      <c r="AA72" s="1013"/>
      <c r="AB72" s="1013"/>
      <c r="AC72" s="1013"/>
      <c r="AD72" s="1013"/>
      <c r="AE72" s="1013"/>
      <c r="AF72" s="1013"/>
      <c r="AG72" s="1013"/>
      <c r="AH72" s="1013"/>
      <c r="AI72" s="1013"/>
      <c r="AJ72" s="1013"/>
      <c r="AK72" s="1013"/>
      <c r="AL72" s="1013"/>
      <c r="AM72" s="1013"/>
    </row>
    <row r="73" spans="1:39" ht="13.5" customHeight="1">
      <c r="A73" s="1011"/>
      <c r="B73" s="1010"/>
      <c r="C73" s="1011"/>
      <c r="D73" s="1011"/>
      <c r="E73" s="1012"/>
      <c r="F73" s="1012"/>
      <c r="G73" s="1013"/>
      <c r="H73" s="1013"/>
      <c r="I73" s="1013"/>
      <c r="J73" s="1013"/>
      <c r="K73" s="1013"/>
      <c r="L73" s="1013"/>
      <c r="M73" s="1013"/>
      <c r="N73" s="1013"/>
      <c r="O73" s="1013"/>
      <c r="P73" s="1013"/>
      <c r="Q73" s="1013"/>
      <c r="R73" s="1013"/>
      <c r="S73" s="1013"/>
      <c r="T73" s="1013"/>
      <c r="U73" s="1013"/>
      <c r="V73" s="1013"/>
      <c r="W73" s="1013"/>
      <c r="X73" s="1013"/>
      <c r="Y73" s="1013"/>
      <c r="Z73" s="1013"/>
      <c r="AA73" s="1013"/>
      <c r="AB73" s="1013"/>
      <c r="AC73" s="1013"/>
      <c r="AD73" s="1013"/>
      <c r="AE73" s="1013"/>
      <c r="AF73" s="1013"/>
      <c r="AG73" s="1013"/>
      <c r="AH73" s="1013"/>
      <c r="AI73" s="1013"/>
      <c r="AJ73" s="1013"/>
      <c r="AK73" s="1013"/>
      <c r="AL73" s="1013"/>
      <c r="AM73" s="1013"/>
    </row>
    <row r="74" spans="1:39" ht="13.5" customHeight="1">
      <c r="A74" s="1011"/>
      <c r="B74" s="1010"/>
      <c r="C74" s="1011"/>
      <c r="D74" s="1011"/>
      <c r="E74" s="1012"/>
      <c r="F74" s="1012"/>
      <c r="G74" s="1013"/>
      <c r="H74" s="1013"/>
      <c r="I74" s="1013"/>
      <c r="J74" s="1013"/>
      <c r="K74" s="1013"/>
      <c r="L74" s="1013"/>
      <c r="M74" s="1013"/>
      <c r="N74" s="1013"/>
      <c r="O74" s="1013"/>
      <c r="P74" s="1013"/>
      <c r="Q74" s="1013"/>
      <c r="R74" s="1013"/>
      <c r="S74" s="1013"/>
      <c r="T74" s="1013"/>
      <c r="U74" s="1013"/>
      <c r="V74" s="1013"/>
      <c r="W74" s="1013"/>
      <c r="X74" s="1013"/>
      <c r="Y74" s="1013"/>
      <c r="Z74" s="1013"/>
      <c r="AA74" s="1013"/>
      <c r="AB74" s="1013"/>
      <c r="AC74" s="1013"/>
      <c r="AD74" s="1013"/>
      <c r="AE74" s="1013"/>
      <c r="AF74" s="1013"/>
      <c r="AG74" s="1013"/>
      <c r="AH74" s="1013"/>
      <c r="AI74" s="1013"/>
      <c r="AJ74" s="1013"/>
      <c r="AK74" s="1013"/>
      <c r="AL74" s="1013"/>
      <c r="AM74" s="1013"/>
    </row>
    <row r="75" spans="1:39" ht="13.5" customHeight="1">
      <c r="A75" s="1011"/>
      <c r="B75" s="1010"/>
      <c r="C75" s="1011"/>
      <c r="D75" s="1011"/>
      <c r="E75" s="1012"/>
      <c r="F75" s="1012"/>
      <c r="G75" s="1013"/>
      <c r="H75" s="1013"/>
      <c r="I75" s="1013"/>
      <c r="J75" s="1013"/>
      <c r="K75" s="1013"/>
      <c r="L75" s="1013"/>
      <c r="M75" s="1013"/>
      <c r="N75" s="1013"/>
      <c r="O75" s="1013"/>
      <c r="P75" s="1013"/>
      <c r="Q75" s="1013"/>
      <c r="R75" s="1013"/>
      <c r="S75" s="1013"/>
      <c r="T75" s="1013"/>
      <c r="U75" s="1013"/>
      <c r="V75" s="1013"/>
      <c r="W75" s="1013"/>
      <c r="X75" s="1013"/>
      <c r="Y75" s="1013"/>
      <c r="Z75" s="1013"/>
      <c r="AA75" s="1013"/>
      <c r="AB75" s="1013"/>
      <c r="AC75" s="1013"/>
      <c r="AD75" s="1013"/>
      <c r="AE75" s="1013"/>
      <c r="AF75" s="1013"/>
      <c r="AG75" s="1013"/>
      <c r="AH75" s="1013"/>
      <c r="AI75" s="1013"/>
      <c r="AJ75" s="1013"/>
      <c r="AK75" s="1013"/>
      <c r="AL75" s="1013"/>
      <c r="AM75" s="1013"/>
    </row>
    <row r="76" spans="1:39" ht="13.5" customHeight="1">
      <c r="A76" s="1011"/>
      <c r="B76" s="1010"/>
      <c r="C76" s="1011"/>
      <c r="D76" s="1011"/>
      <c r="E76" s="1012"/>
      <c r="F76" s="1012"/>
      <c r="G76" s="1013"/>
      <c r="H76" s="1013"/>
      <c r="I76" s="1013"/>
      <c r="J76" s="1013"/>
      <c r="K76" s="1013"/>
      <c r="L76" s="1013"/>
      <c r="M76" s="1013"/>
      <c r="N76" s="1013"/>
      <c r="O76" s="1013"/>
      <c r="P76" s="1013"/>
      <c r="Q76" s="1013"/>
      <c r="R76" s="1013"/>
      <c r="S76" s="1013"/>
      <c r="T76" s="1013"/>
      <c r="U76" s="1013"/>
      <c r="V76" s="1013"/>
      <c r="W76" s="1013"/>
      <c r="X76" s="1013"/>
      <c r="Y76" s="1013"/>
      <c r="Z76" s="1013"/>
      <c r="AA76" s="1013"/>
      <c r="AB76" s="1013"/>
      <c r="AC76" s="1013"/>
      <c r="AD76" s="1013"/>
      <c r="AE76" s="1013"/>
      <c r="AF76" s="1013"/>
      <c r="AG76" s="1013"/>
      <c r="AH76" s="1013"/>
      <c r="AI76" s="1013"/>
      <c r="AJ76" s="1013"/>
      <c r="AK76" s="1013"/>
      <c r="AL76" s="1013"/>
      <c r="AM76" s="1013"/>
    </row>
    <row r="77" spans="1:39" ht="13.5" customHeight="1">
      <c r="A77" s="1011"/>
      <c r="B77" s="1010"/>
      <c r="C77" s="1011"/>
      <c r="D77" s="1011"/>
      <c r="E77" s="1012"/>
      <c r="F77" s="1012"/>
      <c r="G77" s="1013"/>
      <c r="H77" s="1013"/>
      <c r="I77" s="1013"/>
      <c r="J77" s="1013"/>
      <c r="K77" s="1013"/>
      <c r="L77" s="1013"/>
      <c r="M77" s="1013"/>
      <c r="N77" s="1013"/>
      <c r="O77" s="1013"/>
      <c r="P77" s="1013"/>
      <c r="Q77" s="1013"/>
      <c r="R77" s="1013"/>
      <c r="S77" s="1013"/>
      <c r="T77" s="1013"/>
      <c r="U77" s="1013"/>
      <c r="V77" s="1013"/>
      <c r="W77" s="1013"/>
      <c r="X77" s="1013"/>
      <c r="Y77" s="1013"/>
      <c r="Z77" s="1013"/>
      <c r="AA77" s="1013"/>
      <c r="AB77" s="1013"/>
      <c r="AC77" s="1013"/>
      <c r="AD77" s="1013"/>
      <c r="AE77" s="1013"/>
      <c r="AF77" s="1013"/>
      <c r="AG77" s="1013"/>
      <c r="AH77" s="1013"/>
      <c r="AI77" s="1013"/>
      <c r="AJ77" s="1013"/>
      <c r="AK77" s="1013"/>
      <c r="AL77" s="1013"/>
      <c r="AM77" s="1013"/>
    </row>
    <row r="78" spans="1:39" ht="13.5" customHeight="1">
      <c r="A78" s="1011"/>
      <c r="B78" s="1010"/>
      <c r="C78" s="1011"/>
      <c r="D78" s="1011"/>
      <c r="E78" s="1012"/>
      <c r="F78" s="1012"/>
      <c r="G78" s="1013"/>
      <c r="H78" s="1013"/>
      <c r="I78" s="1013"/>
      <c r="J78" s="1013"/>
      <c r="K78" s="1013"/>
      <c r="L78" s="1013"/>
      <c r="M78" s="1013"/>
      <c r="N78" s="1013"/>
      <c r="O78" s="1013"/>
      <c r="P78" s="1013"/>
      <c r="Q78" s="1013"/>
      <c r="R78" s="1013"/>
      <c r="S78" s="1013"/>
      <c r="T78" s="1013"/>
      <c r="U78" s="1013"/>
      <c r="V78" s="1013"/>
      <c r="W78" s="1013"/>
      <c r="X78" s="1013"/>
      <c r="Y78" s="1013"/>
      <c r="Z78" s="1013"/>
      <c r="AA78" s="1013"/>
      <c r="AB78" s="1013"/>
      <c r="AC78" s="1013"/>
      <c r="AD78" s="1013"/>
      <c r="AE78" s="1013"/>
      <c r="AF78" s="1013"/>
      <c r="AG78" s="1013"/>
      <c r="AH78" s="1013"/>
      <c r="AI78" s="1013"/>
      <c r="AJ78" s="1013"/>
      <c r="AK78" s="1013"/>
      <c r="AL78" s="1013"/>
      <c r="AM78" s="1013"/>
    </row>
    <row r="79" spans="1:39" ht="13.5" customHeight="1">
      <c r="A79" s="1011"/>
      <c r="B79" s="1010"/>
      <c r="C79" s="1011"/>
      <c r="D79" s="1011"/>
      <c r="E79" s="1012"/>
      <c r="F79" s="1012"/>
      <c r="G79" s="1013"/>
      <c r="H79" s="1013"/>
      <c r="I79" s="1013"/>
      <c r="J79" s="1013"/>
      <c r="K79" s="1013"/>
      <c r="L79" s="1013"/>
      <c r="M79" s="1013"/>
      <c r="N79" s="1013"/>
      <c r="O79" s="1013"/>
      <c r="P79" s="1013"/>
      <c r="Q79" s="1013"/>
      <c r="R79" s="1013"/>
      <c r="S79" s="1013"/>
      <c r="T79" s="1013"/>
      <c r="U79" s="1013"/>
      <c r="V79" s="1013"/>
      <c r="W79" s="1013"/>
      <c r="X79" s="1013"/>
      <c r="Y79" s="1013"/>
      <c r="Z79" s="1013"/>
      <c r="AA79" s="1013"/>
      <c r="AB79" s="1013"/>
      <c r="AC79" s="1013"/>
      <c r="AD79" s="1013"/>
      <c r="AE79" s="1013"/>
      <c r="AF79" s="1013"/>
      <c r="AG79" s="1013"/>
      <c r="AH79" s="1013"/>
      <c r="AI79" s="1013"/>
      <c r="AJ79" s="1013"/>
      <c r="AK79" s="1013"/>
      <c r="AL79" s="1013"/>
      <c r="AM79" s="1013"/>
    </row>
    <row r="80" spans="1:39" ht="13.5" customHeight="1">
      <c r="A80" s="1011"/>
      <c r="B80" s="1010"/>
      <c r="C80" s="1011"/>
      <c r="D80" s="1011"/>
      <c r="E80" s="1012"/>
      <c r="F80" s="1012"/>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1013"/>
      <c r="AK80" s="1013"/>
      <c r="AL80" s="1013"/>
      <c r="AM80" s="1013"/>
    </row>
    <row r="81" spans="1:39" ht="13.5" customHeight="1">
      <c r="A81" s="1011"/>
      <c r="B81" s="1010"/>
      <c r="C81" s="1011"/>
      <c r="D81" s="1011"/>
      <c r="E81" s="1012"/>
      <c r="F81" s="1012"/>
      <c r="G81" s="1013"/>
      <c r="H81" s="1013"/>
      <c r="I81" s="1013"/>
      <c r="J81" s="1013"/>
      <c r="K81" s="1013"/>
      <c r="L81" s="1013"/>
      <c r="M81" s="1013"/>
      <c r="N81" s="1013"/>
      <c r="O81" s="1013"/>
      <c r="P81" s="1013"/>
      <c r="Q81" s="1013"/>
      <c r="R81" s="1013"/>
      <c r="S81" s="1013"/>
      <c r="T81" s="1013"/>
      <c r="U81" s="1013"/>
      <c r="V81" s="1013"/>
      <c r="W81" s="1013"/>
      <c r="X81" s="1013"/>
      <c r="Y81" s="1013"/>
      <c r="Z81" s="1013"/>
      <c r="AA81" s="1013"/>
      <c r="AB81" s="1013"/>
      <c r="AC81" s="1013"/>
      <c r="AD81" s="1013"/>
      <c r="AE81" s="1013"/>
      <c r="AF81" s="1013"/>
      <c r="AG81" s="1013"/>
      <c r="AH81" s="1013"/>
      <c r="AI81" s="1013"/>
      <c r="AJ81" s="1013"/>
      <c r="AK81" s="1013"/>
      <c r="AL81" s="1013"/>
      <c r="AM81" s="1013"/>
    </row>
    <row r="82" spans="1:39" ht="13.5" customHeight="1">
      <c r="A82" s="1011"/>
      <c r="B82" s="1010"/>
      <c r="C82" s="1011"/>
      <c r="D82" s="1011"/>
      <c r="E82" s="1012"/>
      <c r="F82" s="1012"/>
      <c r="G82" s="1013"/>
      <c r="H82" s="1013"/>
      <c r="I82" s="1013"/>
      <c r="J82" s="1013"/>
      <c r="K82" s="1013"/>
      <c r="L82" s="1013"/>
      <c r="M82" s="1013"/>
      <c r="N82" s="1013"/>
      <c r="O82" s="1013"/>
      <c r="P82" s="1013"/>
      <c r="Q82" s="1013"/>
      <c r="R82" s="1013"/>
      <c r="S82" s="1013"/>
      <c r="T82" s="1013"/>
      <c r="U82" s="1013"/>
      <c r="V82" s="1013"/>
      <c r="W82" s="1013"/>
      <c r="X82" s="1013"/>
      <c r="Y82" s="1013"/>
      <c r="Z82" s="1013"/>
      <c r="AA82" s="1013"/>
      <c r="AB82" s="1013"/>
      <c r="AC82" s="1013"/>
      <c r="AD82" s="1013"/>
      <c r="AE82" s="1013"/>
      <c r="AF82" s="1013"/>
      <c r="AG82" s="1013"/>
      <c r="AH82" s="1013"/>
      <c r="AI82" s="1013"/>
      <c r="AJ82" s="1013"/>
      <c r="AK82" s="1013"/>
      <c r="AL82" s="1013"/>
      <c r="AM82" s="1013"/>
    </row>
    <row r="83" spans="1:39" ht="13.5" customHeight="1">
      <c r="A83" s="1011"/>
      <c r="B83" s="1010"/>
      <c r="C83" s="1011"/>
      <c r="D83" s="1011"/>
      <c r="E83" s="1012"/>
      <c r="F83" s="1012"/>
      <c r="G83" s="1013"/>
      <c r="H83" s="1013"/>
      <c r="I83" s="1013"/>
      <c r="J83" s="1013"/>
      <c r="K83" s="1013"/>
      <c r="L83" s="1013"/>
      <c r="M83" s="1013"/>
      <c r="N83" s="1013"/>
      <c r="O83" s="1013"/>
      <c r="P83" s="1013"/>
      <c r="Q83" s="1013"/>
      <c r="R83" s="1013"/>
      <c r="S83" s="1013"/>
      <c r="T83" s="1013"/>
      <c r="U83" s="1013"/>
      <c r="V83" s="1013"/>
      <c r="W83" s="1013"/>
      <c r="X83" s="1013"/>
      <c r="Y83" s="1013"/>
      <c r="Z83" s="1013"/>
      <c r="AA83" s="1013"/>
      <c r="AB83" s="1013"/>
      <c r="AC83" s="1013"/>
      <c r="AD83" s="1013"/>
      <c r="AE83" s="1013"/>
      <c r="AF83" s="1013"/>
      <c r="AG83" s="1013"/>
      <c r="AH83" s="1013"/>
      <c r="AI83" s="1013"/>
      <c r="AJ83" s="1013"/>
      <c r="AK83" s="1013"/>
      <c r="AL83" s="1013"/>
      <c r="AM83" s="1013"/>
    </row>
    <row r="84" spans="1:39" ht="13.5" customHeight="1">
      <c r="A84" s="1011"/>
      <c r="B84" s="1010"/>
      <c r="C84" s="1011"/>
      <c r="D84" s="1011"/>
      <c r="E84" s="1012"/>
      <c r="F84" s="1012"/>
      <c r="G84" s="1013"/>
      <c r="H84" s="1013"/>
      <c r="I84" s="1013"/>
      <c r="J84" s="1013"/>
      <c r="K84" s="1013"/>
      <c r="L84" s="1013"/>
      <c r="M84" s="1013"/>
      <c r="N84" s="1013"/>
      <c r="O84" s="1013"/>
      <c r="P84" s="1013"/>
      <c r="Q84" s="1013"/>
      <c r="R84" s="1013"/>
      <c r="S84" s="1013"/>
      <c r="T84" s="1013"/>
      <c r="U84" s="1013"/>
      <c r="V84" s="1013"/>
      <c r="W84" s="1013"/>
      <c r="X84" s="1013"/>
      <c r="Y84" s="1013"/>
      <c r="Z84" s="1013"/>
      <c r="AA84" s="1013"/>
      <c r="AB84" s="1013"/>
      <c r="AC84" s="1013"/>
      <c r="AD84" s="1013"/>
      <c r="AE84" s="1013"/>
      <c r="AF84" s="1013"/>
      <c r="AG84" s="1013"/>
      <c r="AH84" s="1013"/>
      <c r="AI84" s="1013"/>
      <c r="AJ84" s="1013"/>
      <c r="AK84" s="1013"/>
      <c r="AL84" s="1013"/>
      <c r="AM84" s="1013"/>
    </row>
    <row r="85" spans="1:39" ht="13.5" customHeight="1">
      <c r="A85" s="1011"/>
      <c r="B85" s="1010"/>
      <c r="C85" s="1011"/>
      <c r="D85" s="1011"/>
      <c r="E85" s="1012"/>
      <c r="F85" s="1012"/>
      <c r="G85" s="1013"/>
      <c r="H85" s="1013"/>
      <c r="I85" s="1013"/>
      <c r="J85" s="1013"/>
      <c r="K85" s="1013"/>
      <c r="L85" s="1013"/>
      <c r="M85" s="1013"/>
      <c r="N85" s="1013"/>
      <c r="O85" s="1013"/>
      <c r="P85" s="1013"/>
      <c r="Q85" s="1013"/>
      <c r="R85" s="1013"/>
      <c r="S85" s="1013"/>
      <c r="T85" s="1013"/>
      <c r="U85" s="1013"/>
      <c r="V85" s="1013"/>
      <c r="W85" s="1013"/>
      <c r="X85" s="1013"/>
      <c r="Y85" s="1013"/>
      <c r="Z85" s="1013"/>
      <c r="AA85" s="1013"/>
      <c r="AB85" s="1013"/>
      <c r="AC85" s="1013"/>
      <c r="AD85" s="1013"/>
      <c r="AE85" s="1013"/>
      <c r="AF85" s="1013"/>
      <c r="AG85" s="1013"/>
      <c r="AH85" s="1013"/>
      <c r="AI85" s="1013"/>
      <c r="AJ85" s="1013"/>
      <c r="AK85" s="1013"/>
      <c r="AL85" s="1013"/>
      <c r="AM85" s="1013"/>
    </row>
    <row r="86" spans="1:39" ht="13.5" customHeight="1">
      <c r="A86" s="1011"/>
      <c r="B86" s="1010"/>
      <c r="C86" s="1011"/>
      <c r="D86" s="1011"/>
      <c r="E86" s="1012"/>
      <c r="F86" s="1012"/>
      <c r="G86" s="1013"/>
      <c r="H86" s="1013"/>
      <c r="I86" s="1013"/>
      <c r="J86" s="1013"/>
      <c r="K86" s="1013"/>
      <c r="L86" s="1013"/>
      <c r="M86" s="1013"/>
      <c r="N86" s="1013"/>
      <c r="O86" s="1013"/>
      <c r="P86" s="1013"/>
      <c r="Q86" s="1013"/>
      <c r="R86" s="1013"/>
      <c r="S86" s="1013"/>
      <c r="T86" s="1013"/>
      <c r="U86" s="1013"/>
      <c r="V86" s="1013"/>
      <c r="W86" s="1013"/>
      <c r="X86" s="1013"/>
      <c r="Y86" s="1013"/>
      <c r="Z86" s="1013"/>
      <c r="AA86" s="1013"/>
      <c r="AB86" s="1013"/>
      <c r="AC86" s="1013"/>
      <c r="AD86" s="1013"/>
      <c r="AE86" s="1013"/>
      <c r="AF86" s="1013"/>
      <c r="AG86" s="1013"/>
      <c r="AH86" s="1013"/>
      <c r="AI86" s="1013"/>
      <c r="AJ86" s="1013"/>
      <c r="AK86" s="1013"/>
      <c r="AL86" s="1013"/>
      <c r="AM86" s="1013"/>
    </row>
    <row r="87" spans="1:39" ht="13.5" customHeight="1">
      <c r="A87" s="1011"/>
      <c r="B87" s="1010"/>
      <c r="C87" s="1011"/>
      <c r="D87" s="1011"/>
      <c r="E87" s="1012"/>
      <c r="F87" s="1012"/>
      <c r="G87" s="1013"/>
      <c r="H87" s="1013"/>
      <c r="I87" s="1013"/>
      <c r="J87" s="1013"/>
      <c r="K87" s="1013"/>
      <c r="L87" s="1013"/>
      <c r="M87" s="1013"/>
      <c r="N87" s="1013"/>
      <c r="O87" s="1013"/>
      <c r="P87" s="1013"/>
      <c r="Q87" s="1013"/>
      <c r="R87" s="1013"/>
      <c r="S87" s="1013"/>
      <c r="T87" s="1013"/>
      <c r="U87" s="1013"/>
      <c r="V87" s="1013"/>
      <c r="W87" s="1013"/>
      <c r="X87" s="1013"/>
      <c r="Y87" s="1013"/>
      <c r="Z87" s="1013"/>
      <c r="AA87" s="1013"/>
      <c r="AB87" s="1013"/>
      <c r="AC87" s="1013"/>
      <c r="AD87" s="1013"/>
      <c r="AE87" s="1013"/>
      <c r="AF87" s="1013"/>
      <c r="AG87" s="1013"/>
      <c r="AH87" s="1013"/>
      <c r="AI87" s="1013"/>
      <c r="AJ87" s="1013"/>
      <c r="AK87" s="1013"/>
      <c r="AL87" s="1013"/>
      <c r="AM87" s="1013"/>
    </row>
    <row r="88" spans="1:39" ht="13.5" customHeight="1">
      <c r="A88" s="1011"/>
      <c r="B88" s="1010"/>
      <c r="C88" s="1011"/>
      <c r="D88" s="1011"/>
      <c r="E88" s="1012"/>
      <c r="F88" s="1012"/>
      <c r="G88" s="1013"/>
      <c r="H88" s="1013"/>
      <c r="I88" s="1013"/>
      <c r="J88" s="1013"/>
      <c r="K88" s="1013"/>
      <c r="L88" s="1013"/>
      <c r="M88" s="1013"/>
      <c r="N88" s="1013"/>
      <c r="O88" s="1013"/>
      <c r="P88" s="1013"/>
      <c r="Q88" s="1013"/>
      <c r="R88" s="1013"/>
      <c r="S88" s="1013"/>
      <c r="T88" s="1013"/>
      <c r="U88" s="1013"/>
      <c r="V88" s="1013"/>
      <c r="W88" s="1013"/>
      <c r="X88" s="1013"/>
      <c r="Y88" s="1013"/>
      <c r="Z88" s="1013"/>
      <c r="AA88" s="1013"/>
      <c r="AB88" s="1013"/>
      <c r="AC88" s="1013"/>
      <c r="AD88" s="1013"/>
      <c r="AE88" s="1013"/>
      <c r="AF88" s="1013"/>
      <c r="AG88" s="1013"/>
      <c r="AH88" s="1013"/>
      <c r="AI88" s="1013"/>
      <c r="AJ88" s="1013"/>
      <c r="AK88" s="1013"/>
      <c r="AL88" s="1013"/>
      <c r="AM88" s="1013"/>
    </row>
    <row r="89" spans="1:39" ht="13.5" customHeight="1">
      <c r="A89" s="1011"/>
      <c r="B89" s="1010"/>
      <c r="C89" s="1011"/>
      <c r="D89" s="1011"/>
      <c r="E89" s="1012"/>
      <c r="F89" s="1012"/>
      <c r="G89" s="1013"/>
      <c r="H89" s="1013"/>
      <c r="I89" s="1013"/>
      <c r="J89" s="1013"/>
      <c r="K89" s="1013"/>
      <c r="L89" s="1013"/>
      <c r="M89" s="1013"/>
      <c r="N89" s="1013"/>
      <c r="O89" s="1013"/>
      <c r="P89" s="1013"/>
      <c r="Q89" s="1013"/>
      <c r="R89" s="1013"/>
      <c r="S89" s="1013"/>
      <c r="T89" s="1013"/>
      <c r="U89" s="1013"/>
      <c r="V89" s="1013"/>
      <c r="W89" s="1013"/>
      <c r="X89" s="1013"/>
      <c r="Y89" s="1013"/>
      <c r="Z89" s="1013"/>
      <c r="AA89" s="1013"/>
      <c r="AB89" s="1013"/>
      <c r="AC89" s="1013"/>
      <c r="AD89" s="1013"/>
      <c r="AE89" s="1013"/>
      <c r="AF89" s="1013"/>
      <c r="AG89" s="1013"/>
      <c r="AH89" s="1013"/>
      <c r="AI89" s="1013"/>
      <c r="AJ89" s="1013"/>
      <c r="AK89" s="1013"/>
      <c r="AL89" s="1013"/>
      <c r="AM89" s="1013"/>
    </row>
    <row r="90" spans="1:39" ht="13.5" customHeight="1">
      <c r="A90" s="1011"/>
      <c r="B90" s="1010"/>
      <c r="C90" s="1011"/>
      <c r="D90" s="1011"/>
      <c r="E90" s="1012"/>
      <c r="F90" s="1012"/>
      <c r="G90" s="1013"/>
      <c r="H90" s="1013"/>
      <c r="I90" s="1013"/>
      <c r="J90" s="1013"/>
      <c r="K90" s="1013"/>
      <c r="L90" s="1013"/>
      <c r="M90" s="1013"/>
      <c r="N90" s="1013"/>
      <c r="O90" s="1013"/>
      <c r="P90" s="1013"/>
      <c r="Q90" s="1013"/>
      <c r="R90" s="1013"/>
      <c r="S90" s="1013"/>
      <c r="T90" s="1013"/>
      <c r="U90" s="1013"/>
      <c r="V90" s="1013"/>
      <c r="W90" s="1013"/>
      <c r="X90" s="1013"/>
      <c r="Y90" s="1013"/>
      <c r="Z90" s="1013"/>
      <c r="AA90" s="1013"/>
      <c r="AB90" s="1013"/>
      <c r="AC90" s="1013"/>
      <c r="AD90" s="1013"/>
      <c r="AE90" s="1013"/>
      <c r="AF90" s="1013"/>
      <c r="AG90" s="1013"/>
      <c r="AH90" s="1013"/>
      <c r="AI90" s="1013"/>
      <c r="AJ90" s="1013"/>
      <c r="AK90" s="1013"/>
      <c r="AL90" s="1013"/>
      <c r="AM90" s="1013"/>
    </row>
    <row r="91" spans="1:39" ht="13.5" customHeight="1">
      <c r="A91" s="1011"/>
      <c r="B91" s="1010"/>
      <c r="C91" s="1011"/>
      <c r="D91" s="1011"/>
      <c r="E91" s="1012"/>
      <c r="F91" s="1012"/>
      <c r="G91" s="1013"/>
      <c r="H91" s="1013"/>
      <c r="I91" s="1013"/>
      <c r="J91" s="1013"/>
      <c r="K91" s="1013"/>
      <c r="L91" s="1013"/>
      <c r="M91" s="1013"/>
      <c r="N91" s="1013"/>
      <c r="O91" s="1013"/>
      <c r="P91" s="1013"/>
      <c r="Q91" s="1013"/>
      <c r="R91" s="1013"/>
      <c r="S91" s="1013"/>
      <c r="T91" s="1013"/>
      <c r="U91" s="1013"/>
      <c r="V91" s="1013"/>
      <c r="W91" s="1013"/>
      <c r="X91" s="1013"/>
      <c r="Y91" s="1013"/>
      <c r="Z91" s="1013"/>
      <c r="AA91" s="1013"/>
      <c r="AB91" s="1013"/>
      <c r="AC91" s="1013"/>
      <c r="AD91" s="1013"/>
      <c r="AE91" s="1013"/>
      <c r="AF91" s="1013"/>
      <c r="AG91" s="1013"/>
      <c r="AH91" s="1013"/>
      <c r="AI91" s="1013"/>
      <c r="AJ91" s="1013"/>
      <c r="AK91" s="1013"/>
      <c r="AL91" s="1013"/>
      <c r="AM91" s="1013"/>
    </row>
    <row r="92" spans="1:39" ht="13.5" customHeight="1">
      <c r="A92" s="1011"/>
      <c r="B92" s="1010"/>
      <c r="C92" s="1011"/>
      <c r="D92" s="1011"/>
      <c r="E92" s="1012"/>
      <c r="F92" s="1012"/>
      <c r="G92" s="1013"/>
      <c r="H92" s="1013"/>
      <c r="I92" s="1013"/>
      <c r="J92" s="1013"/>
      <c r="K92" s="1013"/>
      <c r="L92" s="1013"/>
      <c r="M92" s="1013"/>
      <c r="N92" s="1013"/>
      <c r="O92" s="1013"/>
      <c r="P92" s="1013"/>
      <c r="Q92" s="1013"/>
      <c r="R92" s="1013"/>
      <c r="S92" s="1013"/>
      <c r="T92" s="1013"/>
      <c r="U92" s="1013"/>
      <c r="V92" s="1013"/>
      <c r="W92" s="1013"/>
      <c r="X92" s="1013"/>
      <c r="Y92" s="1013"/>
      <c r="Z92" s="1013"/>
      <c r="AA92" s="1013"/>
      <c r="AB92" s="1013"/>
      <c r="AC92" s="1013"/>
      <c r="AD92" s="1013"/>
      <c r="AE92" s="1013"/>
      <c r="AF92" s="1013"/>
      <c r="AG92" s="1013"/>
      <c r="AH92" s="1013"/>
      <c r="AI92" s="1013"/>
      <c r="AJ92" s="1013"/>
      <c r="AK92" s="1013"/>
      <c r="AL92" s="1013"/>
      <c r="AM92" s="1013"/>
    </row>
    <row r="93" spans="1:39" ht="13.5" customHeight="1">
      <c r="A93" s="1011"/>
      <c r="B93" s="1010"/>
      <c r="C93" s="1011"/>
      <c r="D93" s="1011"/>
      <c r="E93" s="1012"/>
      <c r="F93" s="1012"/>
      <c r="G93" s="1013"/>
      <c r="H93" s="1013"/>
      <c r="I93" s="1013"/>
      <c r="J93" s="1013"/>
      <c r="K93" s="1013"/>
      <c r="L93" s="1013"/>
      <c r="M93" s="1013"/>
      <c r="N93" s="1013"/>
      <c r="O93" s="1013"/>
      <c r="P93" s="1013"/>
      <c r="Q93" s="1013"/>
      <c r="R93" s="1013"/>
      <c r="S93" s="1013"/>
      <c r="T93" s="1013"/>
      <c r="U93" s="1013"/>
      <c r="V93" s="1013"/>
      <c r="W93" s="1013"/>
      <c r="X93" s="1013"/>
      <c r="Y93" s="1013"/>
      <c r="Z93" s="1013"/>
      <c r="AA93" s="1013"/>
      <c r="AB93" s="1013"/>
      <c r="AC93" s="1013"/>
      <c r="AD93" s="1013"/>
      <c r="AE93" s="1013"/>
      <c r="AF93" s="1013"/>
      <c r="AG93" s="1013"/>
      <c r="AH93" s="1013"/>
      <c r="AI93" s="1013"/>
      <c r="AJ93" s="1013"/>
      <c r="AK93" s="1013"/>
      <c r="AL93" s="1013"/>
      <c r="AM93" s="1013"/>
    </row>
    <row r="94" spans="1:39" ht="13.5" customHeight="1">
      <c r="A94" s="1011"/>
      <c r="B94" s="1010"/>
      <c r="C94" s="1011"/>
      <c r="D94" s="1011"/>
      <c r="E94" s="1012"/>
      <c r="F94" s="1012"/>
      <c r="G94" s="1013"/>
      <c r="H94" s="1013"/>
      <c r="I94" s="1013"/>
      <c r="J94" s="1013"/>
      <c r="K94" s="1013"/>
      <c r="L94" s="1013"/>
      <c r="M94" s="1013"/>
      <c r="N94" s="1013"/>
      <c r="O94" s="1013"/>
      <c r="P94" s="1013"/>
      <c r="Q94" s="1013"/>
      <c r="R94" s="1013"/>
      <c r="S94" s="1013"/>
      <c r="T94" s="1013"/>
      <c r="U94" s="1013"/>
      <c r="V94" s="1013"/>
      <c r="W94" s="1013"/>
      <c r="X94" s="1013"/>
      <c r="Y94" s="1013"/>
      <c r="Z94" s="1013"/>
      <c r="AA94" s="1013"/>
      <c r="AB94" s="1013"/>
      <c r="AC94" s="1013"/>
      <c r="AD94" s="1013"/>
      <c r="AE94" s="1013"/>
      <c r="AF94" s="1013"/>
      <c r="AG94" s="1013"/>
      <c r="AH94" s="1013"/>
      <c r="AI94" s="1013"/>
      <c r="AJ94" s="1013"/>
      <c r="AK94" s="1013"/>
      <c r="AL94" s="1013"/>
      <c r="AM94" s="1013"/>
    </row>
    <row r="95" spans="1:39" ht="13.5" customHeight="1">
      <c r="A95" s="1011"/>
      <c r="B95" s="1010"/>
      <c r="C95" s="1011"/>
      <c r="D95" s="1011"/>
      <c r="E95" s="1012"/>
      <c r="F95" s="1012"/>
      <c r="G95" s="1013"/>
      <c r="H95" s="1013"/>
      <c r="I95" s="1013"/>
      <c r="J95" s="1013"/>
      <c r="K95" s="1013"/>
      <c r="L95" s="1013"/>
      <c r="M95" s="1013"/>
      <c r="N95" s="1013"/>
      <c r="O95" s="1013"/>
      <c r="P95" s="1013"/>
      <c r="Q95" s="1013"/>
      <c r="R95" s="1013"/>
      <c r="S95" s="1013"/>
      <c r="T95" s="1013"/>
      <c r="U95" s="1013"/>
      <c r="V95" s="1013"/>
      <c r="W95" s="1013"/>
      <c r="X95" s="1013"/>
      <c r="Y95" s="1013"/>
      <c r="Z95" s="1013"/>
      <c r="AA95" s="1013"/>
      <c r="AB95" s="1013"/>
      <c r="AC95" s="1013"/>
      <c r="AD95" s="1013"/>
      <c r="AE95" s="1013"/>
      <c r="AF95" s="1013"/>
      <c r="AG95" s="1013"/>
      <c r="AH95" s="1013"/>
      <c r="AI95" s="1013"/>
      <c r="AJ95" s="1013"/>
      <c r="AK95" s="1013"/>
      <c r="AL95" s="1013"/>
      <c r="AM95" s="1013"/>
    </row>
    <row r="96" spans="1:39" ht="13.5" customHeight="1">
      <c r="A96" s="1011"/>
      <c r="B96" s="1010"/>
      <c r="C96" s="1011"/>
      <c r="D96" s="1011"/>
      <c r="E96" s="1012"/>
      <c r="F96" s="1012"/>
      <c r="G96" s="1013"/>
      <c r="H96" s="1013"/>
      <c r="I96" s="1013"/>
      <c r="J96" s="1013"/>
      <c r="K96" s="1013"/>
      <c r="L96" s="1013"/>
      <c r="M96" s="1013"/>
      <c r="N96" s="1013"/>
      <c r="O96" s="1013"/>
      <c r="P96" s="1013"/>
      <c r="Q96" s="1013"/>
      <c r="R96" s="1013"/>
      <c r="S96" s="1013"/>
      <c r="T96" s="1013"/>
      <c r="U96" s="1013"/>
      <c r="V96" s="1013"/>
      <c r="W96" s="1013"/>
      <c r="X96" s="1013"/>
      <c r="Y96" s="1013"/>
      <c r="Z96" s="1013"/>
      <c r="AA96" s="1013"/>
      <c r="AB96" s="1013"/>
      <c r="AC96" s="1013"/>
      <c r="AD96" s="1013"/>
      <c r="AE96" s="1013"/>
      <c r="AF96" s="1013"/>
      <c r="AG96" s="1013"/>
      <c r="AH96" s="1013"/>
      <c r="AI96" s="1013"/>
      <c r="AJ96" s="1013"/>
      <c r="AK96" s="1013"/>
      <c r="AL96" s="1013"/>
      <c r="AM96" s="1013"/>
    </row>
    <row r="97" spans="1:39" ht="13.5" customHeight="1">
      <c r="A97" s="1011"/>
      <c r="B97" s="1010"/>
      <c r="C97" s="1011"/>
      <c r="D97" s="1011"/>
      <c r="E97" s="1012"/>
      <c r="F97" s="1012"/>
      <c r="G97" s="1013"/>
      <c r="H97" s="1013"/>
      <c r="I97" s="1013"/>
      <c r="J97" s="1013"/>
      <c r="K97" s="1013"/>
      <c r="L97" s="1013"/>
      <c r="M97" s="1013"/>
      <c r="N97" s="1013"/>
      <c r="O97" s="1013"/>
      <c r="P97" s="1013"/>
      <c r="Q97" s="1013"/>
      <c r="R97" s="1013"/>
      <c r="S97" s="1013"/>
      <c r="T97" s="1013"/>
      <c r="U97" s="1013"/>
      <c r="V97" s="1013"/>
      <c r="W97" s="1013"/>
      <c r="X97" s="1013"/>
      <c r="Y97" s="1013"/>
      <c r="Z97" s="1013"/>
      <c r="AA97" s="1013"/>
      <c r="AB97" s="1013"/>
      <c r="AC97" s="1013"/>
      <c r="AD97" s="1013"/>
      <c r="AE97" s="1013"/>
      <c r="AF97" s="1013"/>
      <c r="AG97" s="1013"/>
      <c r="AH97" s="1013"/>
      <c r="AI97" s="1013"/>
      <c r="AJ97" s="1013"/>
      <c r="AK97" s="1013"/>
      <c r="AL97" s="1013"/>
      <c r="AM97" s="1013"/>
    </row>
    <row r="98" spans="1:39" ht="13.5" customHeight="1">
      <c r="A98" s="1011"/>
      <c r="B98" s="1010"/>
      <c r="C98" s="1011"/>
      <c r="D98" s="1011"/>
      <c r="E98" s="1012"/>
      <c r="F98" s="1012"/>
      <c r="G98" s="1013"/>
      <c r="H98" s="1013"/>
      <c r="I98" s="1013"/>
      <c r="J98" s="1013"/>
      <c r="K98" s="1013"/>
      <c r="L98" s="1013"/>
      <c r="M98" s="1013"/>
      <c r="N98" s="1013"/>
      <c r="O98" s="1013"/>
      <c r="P98" s="1013"/>
      <c r="Q98" s="1013"/>
      <c r="R98" s="1013"/>
      <c r="S98" s="1013"/>
      <c r="T98" s="1013"/>
      <c r="U98" s="1013"/>
      <c r="V98" s="1013"/>
      <c r="W98" s="1013"/>
      <c r="X98" s="1013"/>
      <c r="Y98" s="1013"/>
      <c r="Z98" s="1013"/>
      <c r="AA98" s="1013"/>
      <c r="AB98" s="1013"/>
      <c r="AC98" s="1013"/>
      <c r="AD98" s="1013"/>
      <c r="AE98" s="1013"/>
      <c r="AF98" s="1013"/>
      <c r="AG98" s="1013"/>
      <c r="AH98" s="1013"/>
      <c r="AI98" s="1013"/>
      <c r="AJ98" s="1013"/>
      <c r="AK98" s="1013"/>
      <c r="AL98" s="1013"/>
      <c r="AM98" s="1013"/>
    </row>
    <row r="99" spans="1:39" ht="13.5" customHeight="1">
      <c r="A99" s="1011"/>
      <c r="B99" s="1010"/>
      <c r="C99" s="1011"/>
      <c r="D99" s="1011"/>
      <c r="E99" s="1012"/>
      <c r="F99" s="1012"/>
      <c r="G99" s="1013"/>
      <c r="H99" s="1013"/>
      <c r="I99" s="1013"/>
      <c r="J99" s="1013"/>
      <c r="K99" s="1013"/>
      <c r="L99" s="1013"/>
      <c r="M99" s="1013"/>
      <c r="N99" s="1013"/>
      <c r="O99" s="1013"/>
      <c r="P99" s="1013"/>
      <c r="Q99" s="1013"/>
      <c r="R99" s="1013"/>
      <c r="S99" s="1013"/>
      <c r="T99" s="1013"/>
      <c r="U99" s="1013"/>
      <c r="V99" s="1013"/>
      <c r="W99" s="1013"/>
      <c r="X99" s="1013"/>
      <c r="Y99" s="1013"/>
      <c r="Z99" s="1013"/>
      <c r="AA99" s="1013"/>
      <c r="AB99" s="1013"/>
      <c r="AC99" s="1013"/>
      <c r="AD99" s="1013"/>
      <c r="AE99" s="1013"/>
      <c r="AF99" s="1013"/>
      <c r="AG99" s="1013"/>
      <c r="AH99" s="1013"/>
      <c r="AI99" s="1013"/>
      <c r="AJ99" s="1013"/>
      <c r="AK99" s="1013"/>
      <c r="AL99" s="1013"/>
      <c r="AM99" s="1013"/>
    </row>
    <row r="100" spans="1:39" ht="13.5" customHeight="1">
      <c r="A100" s="1011"/>
      <c r="B100" s="1010"/>
      <c r="C100" s="1011"/>
      <c r="D100" s="1011"/>
      <c r="E100" s="1012"/>
      <c r="F100" s="1012"/>
      <c r="G100" s="1013"/>
      <c r="H100" s="1013"/>
      <c r="I100" s="1013"/>
      <c r="J100" s="1013"/>
      <c r="K100" s="1013"/>
      <c r="L100" s="1013"/>
      <c r="M100" s="1013"/>
      <c r="N100" s="1013"/>
      <c r="O100" s="1013"/>
      <c r="P100" s="1013"/>
      <c r="Q100" s="1013"/>
      <c r="R100" s="1013"/>
      <c r="S100" s="1013"/>
      <c r="T100" s="1013"/>
      <c r="U100" s="1013"/>
      <c r="V100" s="1013"/>
      <c r="W100" s="1013"/>
      <c r="X100" s="1013"/>
      <c r="Y100" s="1013"/>
      <c r="Z100" s="1013"/>
      <c r="AA100" s="1013"/>
      <c r="AB100" s="1013"/>
      <c r="AC100" s="1013"/>
      <c r="AD100" s="1013"/>
      <c r="AE100" s="1013"/>
      <c r="AF100" s="1013"/>
      <c r="AG100" s="1013"/>
      <c r="AH100" s="1013"/>
      <c r="AI100" s="1013"/>
      <c r="AJ100" s="1013"/>
      <c r="AK100" s="1013"/>
      <c r="AL100" s="1013"/>
      <c r="AM100" s="1013"/>
    </row>
    <row r="101" spans="1:39" ht="13.5" customHeight="1">
      <c r="A101" s="1011"/>
      <c r="B101" s="1010"/>
      <c r="C101" s="1011"/>
      <c r="D101" s="1011"/>
      <c r="E101" s="1012"/>
      <c r="F101" s="1012"/>
      <c r="G101" s="1013"/>
      <c r="H101" s="1013"/>
      <c r="I101" s="1013"/>
      <c r="J101" s="1013"/>
      <c r="K101" s="1013"/>
      <c r="L101" s="1013"/>
      <c r="M101" s="1013"/>
      <c r="N101" s="1013"/>
      <c r="O101" s="1013"/>
      <c r="P101" s="1013"/>
      <c r="Q101" s="1013"/>
      <c r="R101" s="1013"/>
      <c r="S101" s="1013"/>
      <c r="T101" s="1013"/>
      <c r="U101" s="1013"/>
      <c r="V101" s="1013"/>
      <c r="W101" s="1013"/>
      <c r="X101" s="1013"/>
      <c r="Y101" s="1013"/>
      <c r="Z101" s="1013"/>
      <c r="AA101" s="1013"/>
      <c r="AB101" s="1013"/>
      <c r="AC101" s="1013"/>
      <c r="AD101" s="1013"/>
      <c r="AE101" s="1013"/>
      <c r="AF101" s="1013"/>
      <c r="AG101" s="1013"/>
      <c r="AH101" s="1013"/>
      <c r="AI101" s="1013"/>
      <c r="AJ101" s="1013"/>
      <c r="AK101" s="1013"/>
      <c r="AL101" s="1013"/>
      <c r="AM101" s="1013"/>
    </row>
    <row r="102" spans="1:39" ht="13.5" customHeight="1">
      <c r="A102" s="1011"/>
      <c r="B102" s="1010"/>
      <c r="C102" s="1011"/>
      <c r="D102" s="1011"/>
      <c r="E102" s="1012"/>
      <c r="F102" s="1012"/>
      <c r="G102" s="1013"/>
      <c r="H102" s="1013"/>
      <c r="I102" s="1013"/>
      <c r="J102" s="1013"/>
      <c r="K102" s="1013"/>
      <c r="L102" s="1013"/>
      <c r="M102" s="1013"/>
      <c r="N102" s="1013"/>
      <c r="O102" s="1013"/>
      <c r="P102" s="1013"/>
      <c r="Q102" s="1013"/>
      <c r="R102" s="1013"/>
      <c r="S102" s="1013"/>
      <c r="T102" s="1013"/>
      <c r="U102" s="1013"/>
      <c r="V102" s="1013"/>
      <c r="W102" s="1013"/>
      <c r="X102" s="1013"/>
      <c r="Y102" s="1013"/>
      <c r="Z102" s="1013"/>
      <c r="AA102" s="1013"/>
      <c r="AB102" s="1013"/>
      <c r="AC102" s="1013"/>
      <c r="AD102" s="1013"/>
      <c r="AE102" s="1013"/>
      <c r="AF102" s="1013"/>
      <c r="AG102" s="1013"/>
      <c r="AH102" s="1013"/>
      <c r="AI102" s="1013"/>
      <c r="AJ102" s="1013"/>
      <c r="AK102" s="1013"/>
      <c r="AL102" s="1013"/>
      <c r="AM102" s="1013"/>
    </row>
    <row r="103" spans="1:39" ht="13.5" customHeight="1">
      <c r="A103" s="1011"/>
      <c r="B103" s="1010"/>
      <c r="C103" s="1011"/>
      <c r="D103" s="1011"/>
      <c r="E103" s="1012"/>
      <c r="F103" s="1012"/>
      <c r="G103" s="1013"/>
      <c r="H103" s="1013"/>
      <c r="I103" s="1013"/>
      <c r="J103" s="1013"/>
      <c r="K103" s="1013"/>
      <c r="L103" s="1013"/>
      <c r="M103" s="1013"/>
      <c r="N103" s="1013"/>
      <c r="O103" s="1013"/>
      <c r="P103" s="1013"/>
      <c r="Q103" s="1013"/>
      <c r="R103" s="1013"/>
      <c r="S103" s="1013"/>
      <c r="T103" s="1013"/>
      <c r="U103" s="1013"/>
      <c r="V103" s="1013"/>
      <c r="W103" s="1013"/>
      <c r="X103" s="1013"/>
      <c r="Y103" s="1013"/>
      <c r="Z103" s="1013"/>
      <c r="AA103" s="1013"/>
      <c r="AB103" s="1013"/>
      <c r="AC103" s="1013"/>
      <c r="AD103" s="1013"/>
      <c r="AE103" s="1013"/>
      <c r="AF103" s="1013"/>
      <c r="AG103" s="1013"/>
      <c r="AH103" s="1013"/>
      <c r="AI103" s="1013"/>
      <c r="AJ103" s="1013"/>
      <c r="AK103" s="1013"/>
      <c r="AL103" s="1013"/>
      <c r="AM103" s="1013"/>
    </row>
    <row r="104" spans="1:39" ht="13.5" customHeight="1">
      <c r="A104" s="1011"/>
      <c r="B104" s="1010"/>
      <c r="C104" s="1011"/>
      <c r="D104" s="1011"/>
      <c r="E104" s="1012"/>
      <c r="F104" s="1012"/>
      <c r="G104" s="1013"/>
      <c r="H104" s="1013"/>
      <c r="I104" s="1013"/>
      <c r="J104" s="1013"/>
      <c r="K104" s="1013"/>
      <c r="L104" s="1013"/>
      <c r="M104" s="1013"/>
      <c r="N104" s="1013"/>
      <c r="O104" s="1013"/>
      <c r="P104" s="1013"/>
      <c r="Q104" s="1013"/>
      <c r="R104" s="1013"/>
      <c r="S104" s="1013"/>
      <c r="T104" s="1013"/>
      <c r="U104" s="1013"/>
      <c r="V104" s="1013"/>
      <c r="W104" s="1013"/>
      <c r="X104" s="1013"/>
      <c r="Y104" s="1013"/>
      <c r="Z104" s="1013"/>
      <c r="AA104" s="1013"/>
      <c r="AB104" s="1013"/>
      <c r="AC104" s="1013"/>
      <c r="AD104" s="1013"/>
      <c r="AE104" s="1013"/>
      <c r="AF104" s="1013"/>
      <c r="AG104" s="1013"/>
      <c r="AH104" s="1013"/>
      <c r="AI104" s="1013"/>
      <c r="AJ104" s="1013"/>
      <c r="AK104" s="1013"/>
      <c r="AL104" s="1013"/>
      <c r="AM104" s="1013"/>
    </row>
    <row r="105" spans="1:39" ht="13.5" customHeight="1">
      <c r="A105" s="1011"/>
      <c r="B105" s="1010"/>
      <c r="C105" s="1011"/>
      <c r="D105" s="1011"/>
      <c r="E105" s="1012"/>
      <c r="F105" s="1012"/>
      <c r="G105" s="1013"/>
      <c r="H105" s="1013"/>
      <c r="I105" s="1013"/>
      <c r="J105" s="1013"/>
      <c r="K105" s="1013"/>
      <c r="L105" s="1013"/>
      <c r="M105" s="1013"/>
      <c r="N105" s="1013"/>
      <c r="O105" s="1013"/>
      <c r="P105" s="1013"/>
      <c r="Q105" s="1013"/>
      <c r="R105" s="1013"/>
      <c r="S105" s="1013"/>
      <c r="T105" s="1013"/>
      <c r="U105" s="1013"/>
      <c r="V105" s="1013"/>
      <c r="W105" s="1013"/>
      <c r="X105" s="1013"/>
      <c r="Y105" s="1013"/>
      <c r="Z105" s="1013"/>
      <c r="AA105" s="1013"/>
      <c r="AB105" s="1013"/>
      <c r="AC105" s="1013"/>
      <c r="AD105" s="1013"/>
      <c r="AE105" s="1013"/>
      <c r="AF105" s="1013"/>
      <c r="AG105" s="1013"/>
      <c r="AH105" s="1013"/>
      <c r="AI105" s="1013"/>
      <c r="AJ105" s="1013"/>
      <c r="AK105" s="1013"/>
      <c r="AL105" s="1013"/>
      <c r="AM105" s="1013"/>
    </row>
    <row r="106" spans="1:39" ht="13.5" customHeight="1">
      <c r="A106" s="1011"/>
      <c r="B106" s="1010"/>
      <c r="C106" s="1011"/>
      <c r="D106" s="1011"/>
      <c r="E106" s="1012"/>
      <c r="F106" s="1012"/>
      <c r="G106" s="1013"/>
      <c r="H106" s="1013"/>
      <c r="I106" s="1013"/>
      <c r="J106" s="1013"/>
      <c r="K106" s="1013"/>
      <c r="L106" s="1013"/>
      <c r="M106" s="1013"/>
      <c r="N106" s="1013"/>
      <c r="O106" s="1013"/>
      <c r="P106" s="1013"/>
      <c r="Q106" s="1013"/>
      <c r="R106" s="1013"/>
      <c r="S106" s="1013"/>
      <c r="T106" s="1013"/>
      <c r="U106" s="1013"/>
      <c r="V106" s="1013"/>
      <c r="W106" s="1013"/>
      <c r="X106" s="1013"/>
      <c r="Y106" s="1013"/>
      <c r="Z106" s="1013"/>
      <c r="AA106" s="1013"/>
      <c r="AB106" s="1013"/>
      <c r="AC106" s="1013"/>
      <c r="AD106" s="1013"/>
      <c r="AE106" s="1013"/>
      <c r="AF106" s="1013"/>
      <c r="AG106" s="1013"/>
      <c r="AH106" s="1013"/>
      <c r="AI106" s="1013"/>
      <c r="AJ106" s="1013"/>
      <c r="AK106" s="1013"/>
      <c r="AL106" s="1013"/>
      <c r="AM106" s="1013"/>
    </row>
    <row r="107" spans="1:39" ht="13.5" customHeight="1">
      <c r="A107" s="1011"/>
      <c r="B107" s="1010"/>
      <c r="C107" s="1011"/>
      <c r="D107" s="1011"/>
      <c r="E107" s="1012"/>
      <c r="F107" s="1012"/>
      <c r="G107" s="1013"/>
      <c r="H107" s="1013"/>
      <c r="I107" s="1013"/>
      <c r="J107" s="1013"/>
      <c r="K107" s="1013"/>
      <c r="L107" s="1013"/>
      <c r="M107" s="1013"/>
      <c r="N107" s="1013"/>
      <c r="O107" s="1013"/>
      <c r="P107" s="1013"/>
      <c r="Q107" s="1013"/>
      <c r="R107" s="1013"/>
      <c r="S107" s="1013"/>
      <c r="T107" s="1013"/>
      <c r="U107" s="1013"/>
      <c r="V107" s="1013"/>
      <c r="W107" s="1013"/>
      <c r="X107" s="1013"/>
      <c r="Y107" s="1013"/>
      <c r="Z107" s="1013"/>
      <c r="AA107" s="1013"/>
      <c r="AB107" s="1013"/>
      <c r="AC107" s="1013"/>
      <c r="AD107" s="1013"/>
      <c r="AE107" s="1013"/>
      <c r="AF107" s="1013"/>
      <c r="AG107" s="1013"/>
      <c r="AH107" s="1013"/>
      <c r="AI107" s="1013"/>
      <c r="AJ107" s="1013"/>
      <c r="AK107" s="1013"/>
      <c r="AL107" s="1013"/>
      <c r="AM107" s="1013"/>
    </row>
    <row r="108" spans="1:39" ht="13.5" customHeight="1">
      <c r="A108" s="1011"/>
      <c r="B108" s="1010"/>
      <c r="C108" s="1011"/>
      <c r="D108" s="1011"/>
      <c r="E108" s="1012"/>
      <c r="F108" s="1012"/>
      <c r="G108" s="1013"/>
      <c r="H108" s="1013"/>
      <c r="I108" s="1013"/>
      <c r="J108" s="1013"/>
      <c r="K108" s="1013"/>
      <c r="L108" s="1013"/>
      <c r="M108" s="1013"/>
      <c r="N108" s="1013"/>
      <c r="O108" s="1013"/>
      <c r="P108" s="1013"/>
      <c r="Q108" s="1013"/>
      <c r="R108" s="1013"/>
      <c r="S108" s="1013"/>
      <c r="T108" s="1013"/>
      <c r="U108" s="1013"/>
      <c r="V108" s="1013"/>
      <c r="W108" s="1013"/>
      <c r="X108" s="1013"/>
      <c r="Y108" s="1013"/>
      <c r="Z108" s="1013"/>
      <c r="AA108" s="1013"/>
      <c r="AB108" s="1013"/>
      <c r="AC108" s="1013"/>
      <c r="AD108" s="1013"/>
      <c r="AE108" s="1013"/>
      <c r="AF108" s="1013"/>
      <c r="AG108" s="1013"/>
      <c r="AH108" s="1013"/>
      <c r="AI108" s="1013"/>
      <c r="AJ108" s="1013"/>
      <c r="AK108" s="1013"/>
      <c r="AL108" s="1013"/>
      <c r="AM108" s="1013"/>
    </row>
    <row r="109" spans="1:39" ht="13.5" customHeight="1">
      <c r="A109" s="1011"/>
      <c r="B109" s="1010"/>
      <c r="C109" s="1011"/>
      <c r="D109" s="1011"/>
      <c r="E109" s="1012"/>
      <c r="F109" s="1012"/>
      <c r="G109" s="1013"/>
      <c r="H109" s="1013"/>
      <c r="I109" s="1013"/>
      <c r="J109" s="1013"/>
      <c r="K109" s="1013"/>
      <c r="L109" s="1013"/>
      <c r="M109" s="1013"/>
      <c r="N109" s="1013"/>
      <c r="O109" s="1013"/>
      <c r="P109" s="1013"/>
      <c r="Q109" s="1013"/>
      <c r="R109" s="1013"/>
      <c r="S109" s="1013"/>
      <c r="T109" s="1013"/>
      <c r="U109" s="1013"/>
      <c r="V109" s="1013"/>
      <c r="W109" s="1013"/>
      <c r="X109" s="1013"/>
      <c r="Y109" s="1013"/>
      <c r="Z109" s="1013"/>
      <c r="AA109" s="1013"/>
      <c r="AB109" s="1013"/>
      <c r="AC109" s="1013"/>
      <c r="AD109" s="1013"/>
      <c r="AE109" s="1013"/>
      <c r="AF109" s="1013"/>
      <c r="AG109" s="1013"/>
      <c r="AH109" s="1013"/>
      <c r="AI109" s="1013"/>
      <c r="AJ109" s="1013"/>
      <c r="AK109" s="1013"/>
      <c r="AL109" s="1013"/>
      <c r="AM109" s="1013"/>
    </row>
    <row r="110" spans="1:39" ht="13.5" customHeight="1">
      <c r="A110" s="1011"/>
      <c r="B110" s="1010"/>
      <c r="C110" s="1011"/>
      <c r="D110" s="1011"/>
      <c r="E110" s="1012"/>
      <c r="F110" s="1012"/>
      <c r="G110" s="1013"/>
      <c r="H110" s="1013"/>
      <c r="I110" s="1013"/>
      <c r="J110" s="1013"/>
      <c r="K110" s="1013"/>
      <c r="L110" s="1013"/>
      <c r="M110" s="1013"/>
      <c r="N110" s="1013"/>
      <c r="O110" s="1013"/>
      <c r="P110" s="1013"/>
      <c r="Q110" s="1013"/>
      <c r="R110" s="1013"/>
      <c r="S110" s="1013"/>
      <c r="T110" s="1013"/>
      <c r="U110" s="1013"/>
      <c r="V110" s="1013"/>
      <c r="W110" s="1013"/>
      <c r="X110" s="1013"/>
      <c r="Y110" s="1013"/>
      <c r="Z110" s="1013"/>
      <c r="AA110" s="1013"/>
      <c r="AB110" s="1013"/>
      <c r="AC110" s="1013"/>
      <c r="AD110" s="1013"/>
      <c r="AE110" s="1013"/>
      <c r="AF110" s="1013"/>
      <c r="AG110" s="1013"/>
      <c r="AH110" s="1013"/>
      <c r="AI110" s="1013"/>
      <c r="AJ110" s="1013"/>
      <c r="AK110" s="1013"/>
      <c r="AL110" s="1013"/>
      <c r="AM110" s="1013"/>
    </row>
    <row r="111" spans="1:39" ht="13.5" customHeight="1">
      <c r="A111" s="1011"/>
      <c r="B111" s="1010"/>
      <c r="C111" s="1011"/>
      <c r="D111" s="1011"/>
      <c r="E111" s="1012"/>
      <c r="F111" s="1012"/>
      <c r="G111" s="1013"/>
      <c r="H111" s="1013"/>
      <c r="I111" s="1013"/>
      <c r="J111" s="1013"/>
      <c r="K111" s="1013"/>
      <c r="L111" s="1013"/>
      <c r="M111" s="1013"/>
      <c r="N111" s="1013"/>
      <c r="O111" s="1013"/>
      <c r="P111" s="1013"/>
      <c r="Q111" s="1013"/>
      <c r="R111" s="1013"/>
      <c r="S111" s="1013"/>
      <c r="T111" s="1013"/>
      <c r="U111" s="1013"/>
      <c r="V111" s="1013"/>
      <c r="W111" s="1013"/>
      <c r="X111" s="1013"/>
      <c r="Y111" s="1013"/>
      <c r="Z111" s="1013"/>
      <c r="AA111" s="1013"/>
      <c r="AB111" s="1013"/>
      <c r="AC111" s="1013"/>
      <c r="AD111" s="1013"/>
      <c r="AE111" s="1013"/>
      <c r="AF111" s="1013"/>
      <c r="AG111" s="1013"/>
      <c r="AH111" s="1013"/>
      <c r="AI111" s="1013"/>
      <c r="AJ111" s="1013"/>
      <c r="AK111" s="1013"/>
      <c r="AL111" s="1013"/>
      <c r="AM111" s="1013"/>
    </row>
    <row r="112" spans="1:39" ht="13.5" customHeight="1">
      <c r="A112" s="1011"/>
      <c r="B112" s="1010"/>
      <c r="C112" s="1011"/>
      <c r="D112" s="1011"/>
      <c r="E112" s="1012"/>
      <c r="F112" s="1012"/>
      <c r="G112" s="1013"/>
      <c r="H112" s="1013"/>
      <c r="I112" s="1013"/>
      <c r="J112" s="1013"/>
      <c r="K112" s="1013"/>
      <c r="L112" s="1013"/>
      <c r="M112" s="1013"/>
      <c r="N112" s="1013"/>
      <c r="O112" s="1013"/>
      <c r="P112" s="1013"/>
      <c r="Q112" s="1013"/>
      <c r="R112" s="1013"/>
      <c r="S112" s="1013"/>
      <c r="T112" s="1013"/>
      <c r="U112" s="1013"/>
      <c r="V112" s="1013"/>
      <c r="W112" s="1013"/>
      <c r="X112" s="1013"/>
      <c r="Y112" s="1013"/>
      <c r="Z112" s="1013"/>
      <c r="AA112" s="1013"/>
      <c r="AB112" s="1013"/>
      <c r="AC112" s="1013"/>
      <c r="AD112" s="1013"/>
      <c r="AE112" s="1013"/>
      <c r="AF112" s="1013"/>
      <c r="AG112" s="1013"/>
      <c r="AH112" s="1013"/>
      <c r="AI112" s="1013"/>
      <c r="AJ112" s="1013"/>
      <c r="AK112" s="1013"/>
      <c r="AL112" s="1013"/>
      <c r="AM112" s="1013"/>
    </row>
    <row r="113" spans="1:39" ht="13.5" customHeight="1">
      <c r="A113" s="1011"/>
      <c r="B113" s="1010"/>
      <c r="C113" s="1011"/>
      <c r="D113" s="1011"/>
      <c r="E113" s="1012"/>
      <c r="F113" s="1012"/>
      <c r="G113" s="1013"/>
      <c r="H113" s="1013"/>
      <c r="I113" s="1013"/>
      <c r="J113" s="1013"/>
      <c r="K113" s="1013"/>
      <c r="L113" s="1013"/>
      <c r="M113" s="1013"/>
      <c r="N113" s="1013"/>
      <c r="O113" s="1013"/>
      <c r="P113" s="1013"/>
      <c r="Q113" s="1013"/>
      <c r="R113" s="1013"/>
      <c r="S113" s="1013"/>
      <c r="T113" s="1013"/>
      <c r="U113" s="1013"/>
      <c r="V113" s="1013"/>
      <c r="W113" s="1013"/>
      <c r="X113" s="1013"/>
      <c r="Y113" s="1013"/>
      <c r="Z113" s="1013"/>
      <c r="AA113" s="1013"/>
      <c r="AB113" s="1013"/>
      <c r="AC113" s="1013"/>
      <c r="AD113" s="1013"/>
      <c r="AE113" s="1013"/>
      <c r="AF113" s="1013"/>
      <c r="AG113" s="1013"/>
      <c r="AH113" s="1013"/>
      <c r="AI113" s="1013"/>
      <c r="AJ113" s="1013"/>
      <c r="AK113" s="1013"/>
      <c r="AL113" s="1013"/>
      <c r="AM113" s="1013"/>
    </row>
    <row r="114" spans="1:39" ht="13.5" customHeight="1">
      <c r="A114" s="1011"/>
      <c r="B114" s="1010"/>
      <c r="C114" s="1011"/>
      <c r="D114" s="1011"/>
      <c r="E114" s="1012"/>
      <c r="F114" s="1012"/>
      <c r="G114" s="1013"/>
      <c r="H114" s="1013"/>
      <c r="I114" s="1013"/>
      <c r="J114" s="1013"/>
      <c r="K114" s="1013"/>
      <c r="L114" s="1013"/>
      <c r="M114" s="1013"/>
      <c r="N114" s="1013"/>
      <c r="O114" s="1013"/>
      <c r="P114" s="1013"/>
      <c r="Q114" s="1013"/>
      <c r="R114" s="1013"/>
      <c r="S114" s="1013"/>
      <c r="T114" s="1013"/>
      <c r="U114" s="1013"/>
      <c r="V114" s="1013"/>
      <c r="W114" s="1013"/>
      <c r="X114" s="1013"/>
      <c r="Y114" s="1013"/>
      <c r="Z114" s="1013"/>
      <c r="AA114" s="1013"/>
      <c r="AB114" s="1013"/>
      <c r="AC114" s="1013"/>
      <c r="AD114" s="1013"/>
      <c r="AE114" s="1013"/>
      <c r="AF114" s="1013"/>
      <c r="AG114" s="1013"/>
      <c r="AH114" s="1013"/>
      <c r="AI114" s="1013"/>
      <c r="AJ114" s="1013"/>
      <c r="AK114" s="1013"/>
      <c r="AL114" s="1013"/>
      <c r="AM114" s="1013"/>
    </row>
    <row r="115" spans="1:39" ht="13.5" customHeight="1">
      <c r="A115" s="1011"/>
      <c r="B115" s="1010"/>
      <c r="C115" s="1011"/>
      <c r="D115" s="1011"/>
      <c r="E115" s="1012"/>
      <c r="F115" s="1012"/>
      <c r="G115" s="1013"/>
      <c r="H115" s="1013"/>
      <c r="I115" s="1013"/>
      <c r="J115" s="1013"/>
      <c r="K115" s="1013"/>
      <c r="L115" s="1013"/>
      <c r="M115" s="1013"/>
      <c r="N115" s="1013"/>
      <c r="O115" s="1013"/>
      <c r="P115" s="1013"/>
      <c r="Q115" s="1013"/>
      <c r="R115" s="1013"/>
      <c r="S115" s="1013"/>
      <c r="T115" s="1013"/>
      <c r="U115" s="1013"/>
      <c r="V115" s="1013"/>
      <c r="W115" s="1013"/>
      <c r="X115" s="1013"/>
      <c r="Y115" s="1013"/>
      <c r="Z115" s="1013"/>
      <c r="AA115" s="1013"/>
      <c r="AB115" s="1013"/>
      <c r="AC115" s="1013"/>
      <c r="AD115" s="1013"/>
      <c r="AE115" s="1013"/>
      <c r="AF115" s="1013"/>
      <c r="AG115" s="1013"/>
      <c r="AH115" s="1013"/>
      <c r="AI115" s="1013"/>
      <c r="AJ115" s="1013"/>
      <c r="AK115" s="1013"/>
      <c r="AL115" s="1013"/>
      <c r="AM115" s="1013"/>
    </row>
    <row r="116" spans="1:39" ht="13.5" customHeight="1">
      <c r="A116" s="1011"/>
      <c r="B116" s="1010"/>
      <c r="C116" s="1011"/>
      <c r="D116" s="1011"/>
      <c r="E116" s="1012"/>
      <c r="F116" s="1012"/>
      <c r="G116" s="1013"/>
      <c r="H116" s="1013"/>
      <c r="I116" s="1013"/>
      <c r="J116" s="1013"/>
      <c r="K116" s="1013"/>
      <c r="L116" s="1013"/>
      <c r="M116" s="1013"/>
      <c r="N116" s="1013"/>
      <c r="O116" s="1013"/>
      <c r="P116" s="1013"/>
      <c r="Q116" s="1013"/>
      <c r="R116" s="1013"/>
      <c r="S116" s="1013"/>
      <c r="T116" s="1013"/>
      <c r="U116" s="1013"/>
      <c r="V116" s="1013"/>
      <c r="W116" s="1013"/>
      <c r="X116" s="1013"/>
      <c r="Y116" s="1013"/>
      <c r="Z116" s="1013"/>
      <c r="AA116" s="1013"/>
      <c r="AB116" s="1013"/>
      <c r="AC116" s="1013"/>
      <c r="AD116" s="1013"/>
      <c r="AE116" s="1013"/>
      <c r="AF116" s="1013"/>
      <c r="AG116" s="1013"/>
      <c r="AH116" s="1013"/>
      <c r="AI116" s="1013"/>
      <c r="AJ116" s="1013"/>
      <c r="AK116" s="1013"/>
      <c r="AL116" s="1013"/>
      <c r="AM116" s="1013"/>
    </row>
    <row r="117" spans="1:39" ht="13.5" customHeight="1">
      <c r="A117" s="1011"/>
      <c r="B117" s="1010"/>
      <c r="C117" s="1011"/>
      <c r="D117" s="1011"/>
      <c r="E117" s="1012"/>
      <c r="F117" s="1012"/>
      <c r="G117" s="1013"/>
      <c r="H117" s="1013"/>
      <c r="I117" s="1013"/>
      <c r="J117" s="1013"/>
      <c r="K117" s="1013"/>
      <c r="L117" s="1013"/>
      <c r="M117" s="1013"/>
      <c r="N117" s="1013"/>
      <c r="O117" s="1013"/>
      <c r="P117" s="1013"/>
      <c r="Q117" s="1013"/>
      <c r="R117" s="1013"/>
      <c r="S117" s="1013"/>
      <c r="T117" s="1013"/>
      <c r="U117" s="1013"/>
      <c r="V117" s="1013"/>
      <c r="W117" s="1013"/>
      <c r="X117" s="1013"/>
      <c r="Y117" s="1013"/>
      <c r="Z117" s="1013"/>
      <c r="AA117" s="1013"/>
      <c r="AB117" s="1013"/>
      <c r="AC117" s="1013"/>
      <c r="AD117" s="1013"/>
      <c r="AE117" s="1013"/>
      <c r="AF117" s="1013"/>
      <c r="AG117" s="1013"/>
      <c r="AH117" s="1013"/>
      <c r="AI117" s="1013"/>
      <c r="AJ117" s="1013"/>
      <c r="AK117" s="1013"/>
      <c r="AL117" s="1013"/>
      <c r="AM117" s="1013"/>
    </row>
    <row r="118" spans="1:39" ht="13.5" customHeight="1">
      <c r="A118" s="1011"/>
      <c r="B118" s="1010"/>
      <c r="C118" s="1011"/>
      <c r="D118" s="1011"/>
      <c r="E118" s="1012"/>
      <c r="F118" s="1012"/>
      <c r="G118" s="1013"/>
      <c r="H118" s="1013"/>
      <c r="I118" s="1013"/>
      <c r="J118" s="1013"/>
      <c r="K118" s="1013"/>
      <c r="L118" s="1013"/>
      <c r="M118" s="1013"/>
      <c r="N118" s="1013"/>
      <c r="O118" s="1013"/>
      <c r="P118" s="1013"/>
      <c r="Q118" s="1013"/>
      <c r="R118" s="1013"/>
      <c r="S118" s="1013"/>
      <c r="T118" s="1013"/>
      <c r="U118" s="1013"/>
      <c r="V118" s="1013"/>
      <c r="W118" s="1013"/>
      <c r="X118" s="1013"/>
      <c r="Y118" s="1013"/>
      <c r="Z118" s="1013"/>
      <c r="AA118" s="1013"/>
      <c r="AB118" s="1013"/>
      <c r="AC118" s="1013"/>
      <c r="AD118" s="1013"/>
      <c r="AE118" s="1013"/>
      <c r="AF118" s="1013"/>
      <c r="AG118" s="1013"/>
      <c r="AH118" s="1013"/>
      <c r="AI118" s="1013"/>
      <c r="AJ118" s="1013"/>
      <c r="AK118" s="1013"/>
      <c r="AL118" s="1013"/>
      <c r="AM118" s="1013"/>
    </row>
    <row r="119" spans="1:39" ht="13.5" customHeight="1">
      <c r="A119" s="1011"/>
      <c r="B119" s="1010"/>
      <c r="C119" s="1011"/>
      <c r="D119" s="1011"/>
      <c r="E119" s="1012"/>
      <c r="F119" s="1012"/>
      <c r="G119" s="1013"/>
      <c r="H119" s="1013"/>
      <c r="I119" s="1013"/>
      <c r="J119" s="1013"/>
      <c r="K119" s="1013"/>
      <c r="L119" s="1013"/>
      <c r="M119" s="1013"/>
      <c r="N119" s="1013"/>
      <c r="O119" s="1013"/>
      <c r="P119" s="1013"/>
      <c r="Q119" s="1013"/>
      <c r="R119" s="1013"/>
      <c r="S119" s="1013"/>
      <c r="T119" s="1013"/>
      <c r="U119" s="1013"/>
      <c r="V119" s="1013"/>
      <c r="W119" s="1013"/>
      <c r="X119" s="1013"/>
      <c r="Y119" s="1013"/>
      <c r="Z119" s="1013"/>
      <c r="AA119" s="1013"/>
      <c r="AB119" s="1013"/>
      <c r="AC119" s="1013"/>
      <c r="AD119" s="1013"/>
      <c r="AE119" s="1013"/>
      <c r="AF119" s="1013"/>
      <c r="AG119" s="1013"/>
      <c r="AH119" s="1013"/>
      <c r="AI119" s="1013"/>
      <c r="AJ119" s="1013"/>
      <c r="AK119" s="1013"/>
      <c r="AL119" s="1013"/>
      <c r="AM119" s="1013"/>
    </row>
    <row r="120" spans="1:39" ht="13.5" customHeight="1">
      <c r="A120" s="1011"/>
      <c r="B120" s="1010"/>
      <c r="C120" s="1011"/>
      <c r="D120" s="1011"/>
      <c r="E120" s="1012"/>
      <c r="F120" s="1012"/>
      <c r="G120" s="1013"/>
      <c r="H120" s="1013"/>
      <c r="I120" s="1013"/>
      <c r="J120" s="1013"/>
      <c r="K120" s="1013"/>
      <c r="L120" s="1013"/>
      <c r="M120" s="1013"/>
      <c r="N120" s="1013"/>
      <c r="O120" s="1013"/>
      <c r="P120" s="1013"/>
      <c r="Q120" s="1013"/>
      <c r="R120" s="1013"/>
      <c r="S120" s="1013"/>
      <c r="T120" s="1013"/>
      <c r="U120" s="1013"/>
      <c r="V120" s="1013"/>
      <c r="W120" s="1013"/>
      <c r="X120" s="1013"/>
      <c r="Y120" s="1013"/>
      <c r="Z120" s="1013"/>
      <c r="AA120" s="1013"/>
      <c r="AB120" s="1013"/>
      <c r="AC120" s="1013"/>
      <c r="AD120" s="1013"/>
      <c r="AE120" s="1013"/>
      <c r="AF120" s="1013"/>
      <c r="AG120" s="1013"/>
      <c r="AH120" s="1013"/>
      <c r="AI120" s="1013"/>
      <c r="AJ120" s="1013"/>
      <c r="AK120" s="1013"/>
      <c r="AL120" s="1013"/>
      <c r="AM120" s="1013"/>
    </row>
    <row r="121" spans="1:39" ht="13.5" customHeight="1">
      <c r="A121" s="1011"/>
      <c r="B121" s="1010"/>
      <c r="C121" s="1011"/>
      <c r="D121" s="1011"/>
      <c r="E121" s="1012"/>
      <c r="F121" s="1012"/>
      <c r="G121" s="1013"/>
      <c r="H121" s="1013"/>
      <c r="I121" s="1013"/>
      <c r="J121" s="1013"/>
      <c r="K121" s="1013"/>
      <c r="L121" s="1013"/>
      <c r="M121" s="1013"/>
      <c r="N121" s="1013"/>
      <c r="O121" s="1013"/>
      <c r="P121" s="1013"/>
      <c r="Q121" s="1013"/>
      <c r="R121" s="1013"/>
      <c r="S121" s="1013"/>
      <c r="T121" s="1013"/>
      <c r="U121" s="1013"/>
      <c r="V121" s="1013"/>
      <c r="W121" s="1013"/>
      <c r="X121" s="1013"/>
      <c r="Y121" s="1013"/>
      <c r="Z121" s="1013"/>
      <c r="AA121" s="1013"/>
      <c r="AB121" s="1013"/>
      <c r="AC121" s="1013"/>
      <c r="AD121" s="1013"/>
      <c r="AE121" s="1013"/>
      <c r="AF121" s="1013"/>
      <c r="AG121" s="1013"/>
      <c r="AH121" s="1013"/>
      <c r="AI121" s="1013"/>
      <c r="AJ121" s="1013"/>
      <c r="AK121" s="1013"/>
      <c r="AL121" s="1013"/>
      <c r="AM121" s="1013"/>
    </row>
    <row r="122" spans="1:39" ht="13.5" customHeight="1">
      <c r="A122" s="1011"/>
      <c r="B122" s="1010"/>
      <c r="C122" s="1011"/>
      <c r="D122" s="1011"/>
      <c r="E122" s="1012"/>
      <c r="F122" s="1012"/>
      <c r="G122" s="1013"/>
      <c r="H122" s="1013"/>
      <c r="I122" s="1013"/>
      <c r="J122" s="1013"/>
      <c r="K122" s="1013"/>
      <c r="L122" s="1013"/>
      <c r="M122" s="1013"/>
      <c r="N122" s="1013"/>
      <c r="O122" s="1013"/>
      <c r="P122" s="1013"/>
      <c r="Q122" s="1013"/>
      <c r="R122" s="1013"/>
      <c r="S122" s="1013"/>
      <c r="T122" s="1013"/>
      <c r="U122" s="1013"/>
      <c r="V122" s="1013"/>
      <c r="W122" s="1013"/>
      <c r="X122" s="1013"/>
      <c r="Y122" s="1013"/>
      <c r="Z122" s="1013"/>
      <c r="AA122" s="1013"/>
      <c r="AB122" s="1013"/>
      <c r="AC122" s="1013"/>
      <c r="AD122" s="1013"/>
      <c r="AE122" s="1013"/>
      <c r="AF122" s="1013"/>
      <c r="AG122" s="1013"/>
      <c r="AH122" s="1013"/>
      <c r="AI122" s="1013"/>
      <c r="AJ122" s="1013"/>
      <c r="AK122" s="1013"/>
      <c r="AL122" s="1013"/>
      <c r="AM122" s="1013"/>
    </row>
    <row r="123" spans="1:39" ht="13.5" customHeight="1">
      <c r="A123" s="1011"/>
      <c r="B123" s="1010"/>
      <c r="C123" s="1011"/>
      <c r="D123" s="1011"/>
      <c r="E123" s="1012"/>
      <c r="F123" s="1012"/>
      <c r="G123" s="1013"/>
      <c r="H123" s="1013"/>
      <c r="I123" s="1013"/>
      <c r="J123" s="1013"/>
      <c r="K123" s="1013"/>
      <c r="L123" s="1013"/>
      <c r="M123" s="1013"/>
      <c r="N123" s="1013"/>
      <c r="O123" s="1013"/>
      <c r="P123" s="1013"/>
      <c r="Q123" s="1013"/>
      <c r="R123" s="1013"/>
      <c r="S123" s="1013"/>
      <c r="T123" s="1013"/>
      <c r="U123" s="1013"/>
      <c r="V123" s="1013"/>
      <c r="W123" s="1013"/>
      <c r="X123" s="1013"/>
      <c r="Y123" s="1013"/>
      <c r="Z123" s="1013"/>
      <c r="AA123" s="1013"/>
      <c r="AB123" s="1013"/>
      <c r="AC123" s="1013"/>
      <c r="AD123" s="1013"/>
      <c r="AE123" s="1013"/>
      <c r="AF123" s="1013"/>
      <c r="AG123" s="1013"/>
      <c r="AH123" s="1013"/>
      <c r="AI123" s="1013"/>
      <c r="AJ123" s="1013"/>
      <c r="AK123" s="1013"/>
      <c r="AL123" s="1013"/>
      <c r="AM123" s="1013"/>
    </row>
    <row r="124" spans="1:39" ht="13.5" customHeight="1">
      <c r="A124" s="1011"/>
      <c r="B124" s="1010"/>
      <c r="C124" s="1011"/>
      <c r="D124" s="1011"/>
      <c r="E124" s="1012"/>
      <c r="F124" s="1012"/>
      <c r="G124" s="1013"/>
      <c r="H124" s="1013"/>
      <c r="I124" s="1013"/>
      <c r="J124" s="1013"/>
      <c r="K124" s="1013"/>
      <c r="L124" s="1013"/>
      <c r="M124" s="1013"/>
      <c r="N124" s="1013"/>
      <c r="O124" s="1013"/>
      <c r="P124" s="1013"/>
      <c r="Q124" s="1013"/>
      <c r="R124" s="1013"/>
      <c r="S124" s="1013"/>
      <c r="T124" s="1013"/>
      <c r="U124" s="1013"/>
      <c r="V124" s="1013"/>
      <c r="W124" s="1013"/>
      <c r="X124" s="1013"/>
      <c r="Y124" s="1013"/>
      <c r="Z124" s="1013"/>
      <c r="AA124" s="1013"/>
      <c r="AB124" s="1013"/>
      <c r="AC124" s="1013"/>
      <c r="AD124" s="1013"/>
      <c r="AE124" s="1013"/>
      <c r="AF124" s="1013"/>
      <c r="AG124" s="1013"/>
      <c r="AH124" s="1013"/>
      <c r="AI124" s="1013"/>
      <c r="AJ124" s="1013"/>
      <c r="AK124" s="1013"/>
      <c r="AL124" s="1013"/>
      <c r="AM124" s="1013"/>
    </row>
    <row r="125" spans="1:39" ht="13.5" customHeight="1">
      <c r="A125" s="1011"/>
      <c r="B125" s="1010"/>
      <c r="C125" s="1011"/>
      <c r="D125" s="1011"/>
      <c r="E125" s="1012"/>
      <c r="F125" s="1012"/>
      <c r="G125" s="1013"/>
      <c r="H125" s="1013"/>
      <c r="I125" s="1013"/>
      <c r="J125" s="1013"/>
      <c r="K125" s="1013"/>
      <c r="L125" s="1013"/>
      <c r="M125" s="1013"/>
      <c r="N125" s="1013"/>
      <c r="O125" s="1013"/>
      <c r="P125" s="1013"/>
      <c r="Q125" s="1013"/>
      <c r="R125" s="1013"/>
      <c r="S125" s="1013"/>
      <c r="T125" s="1013"/>
      <c r="U125" s="1013"/>
      <c r="V125" s="1013"/>
      <c r="W125" s="1013"/>
      <c r="X125" s="1013"/>
      <c r="Y125" s="1013"/>
      <c r="Z125" s="1013"/>
      <c r="AA125" s="1013"/>
      <c r="AB125" s="1013"/>
      <c r="AC125" s="1013"/>
      <c r="AD125" s="1013"/>
      <c r="AE125" s="1013"/>
      <c r="AF125" s="1013"/>
      <c r="AG125" s="1013"/>
      <c r="AH125" s="1013"/>
      <c r="AI125" s="1013"/>
      <c r="AJ125" s="1013"/>
      <c r="AK125" s="1013"/>
      <c r="AL125" s="1013"/>
      <c r="AM125" s="1013"/>
    </row>
    <row r="126" spans="1:39" ht="13.5" customHeight="1">
      <c r="A126" s="1011"/>
      <c r="B126" s="1010"/>
      <c r="C126" s="1011"/>
      <c r="D126" s="1011"/>
      <c r="E126" s="1012"/>
      <c r="F126" s="1012"/>
      <c r="G126" s="1013"/>
      <c r="H126" s="1013"/>
      <c r="I126" s="1013"/>
      <c r="J126" s="1013"/>
      <c r="K126" s="1013"/>
      <c r="L126" s="1013"/>
      <c r="M126" s="1013"/>
      <c r="N126" s="1013"/>
      <c r="O126" s="1013"/>
      <c r="P126" s="1013"/>
      <c r="Q126" s="1013"/>
      <c r="R126" s="1013"/>
      <c r="S126" s="1013"/>
      <c r="T126" s="1013"/>
      <c r="U126" s="1013"/>
      <c r="V126" s="1013"/>
      <c r="W126" s="1013"/>
      <c r="X126" s="1013"/>
      <c r="Y126" s="1013"/>
      <c r="Z126" s="1013"/>
      <c r="AA126" s="1013"/>
      <c r="AB126" s="1013"/>
      <c r="AC126" s="1013"/>
      <c r="AD126" s="1013"/>
      <c r="AE126" s="1013"/>
      <c r="AF126" s="1013"/>
      <c r="AG126" s="1013"/>
      <c r="AH126" s="1013"/>
      <c r="AI126" s="1013"/>
      <c r="AJ126" s="1013"/>
      <c r="AK126" s="1013"/>
      <c r="AL126" s="1013"/>
      <c r="AM126" s="1013"/>
    </row>
    <row r="127" spans="1:39" ht="13.5" customHeight="1">
      <c r="A127" s="1011"/>
      <c r="B127" s="1010"/>
      <c r="C127" s="1011"/>
      <c r="D127" s="1011"/>
      <c r="E127" s="1012"/>
      <c r="F127" s="1012"/>
      <c r="G127" s="1013"/>
      <c r="H127" s="1013"/>
      <c r="I127" s="1013"/>
      <c r="J127" s="1013"/>
      <c r="K127" s="1013"/>
      <c r="L127" s="1013"/>
      <c r="M127" s="1013"/>
      <c r="N127" s="1013"/>
      <c r="O127" s="1013"/>
      <c r="P127" s="1013"/>
      <c r="Q127" s="1013"/>
      <c r="R127" s="1013"/>
      <c r="S127" s="1013"/>
      <c r="T127" s="1013"/>
      <c r="U127" s="1013"/>
      <c r="V127" s="1013"/>
      <c r="W127" s="1013"/>
      <c r="X127" s="1013"/>
      <c r="Y127" s="1013"/>
      <c r="Z127" s="1013"/>
      <c r="AA127" s="1013"/>
      <c r="AB127" s="1013"/>
      <c r="AC127" s="1013"/>
      <c r="AD127" s="1013"/>
      <c r="AE127" s="1013"/>
      <c r="AF127" s="1013"/>
      <c r="AG127" s="1013"/>
      <c r="AH127" s="1013"/>
      <c r="AI127" s="1013"/>
      <c r="AJ127" s="1013"/>
      <c r="AK127" s="1013"/>
      <c r="AL127" s="1013"/>
      <c r="AM127" s="1013"/>
    </row>
    <row r="128" spans="1:39" ht="13.5" customHeight="1">
      <c r="A128" s="1011"/>
      <c r="B128" s="1010"/>
      <c r="C128" s="1011"/>
      <c r="D128" s="1011"/>
      <c r="E128" s="1012"/>
      <c r="F128" s="1012"/>
      <c r="G128" s="1013"/>
      <c r="H128" s="1013"/>
      <c r="I128" s="1013"/>
      <c r="J128" s="1013"/>
      <c r="K128" s="1013"/>
      <c r="L128" s="1013"/>
      <c r="M128" s="1013"/>
      <c r="N128" s="1013"/>
      <c r="O128" s="1013"/>
      <c r="P128" s="1013"/>
      <c r="Q128" s="1013"/>
      <c r="R128" s="1013"/>
      <c r="S128" s="1013"/>
      <c r="T128" s="1013"/>
      <c r="U128" s="1013"/>
      <c r="V128" s="1013"/>
      <c r="W128" s="1013"/>
      <c r="X128" s="1013"/>
      <c r="Y128" s="1013"/>
      <c r="Z128" s="1013"/>
      <c r="AA128" s="1013"/>
      <c r="AB128" s="1013"/>
      <c r="AC128" s="1013"/>
      <c r="AD128" s="1013"/>
      <c r="AE128" s="1013"/>
      <c r="AF128" s="1013"/>
      <c r="AG128" s="1013"/>
      <c r="AH128" s="1013"/>
      <c r="AI128" s="1013"/>
      <c r="AJ128" s="1013"/>
      <c r="AK128" s="1013"/>
      <c r="AL128" s="1013"/>
      <c r="AM128" s="1013"/>
    </row>
    <row r="129" spans="1:39" ht="13.5" customHeight="1">
      <c r="A129" s="1011"/>
      <c r="B129" s="1010"/>
      <c r="C129" s="1011"/>
      <c r="D129" s="1011"/>
      <c r="E129" s="1012"/>
      <c r="F129" s="1012"/>
      <c r="G129" s="1013"/>
      <c r="H129" s="1013"/>
      <c r="I129" s="1013"/>
      <c r="J129" s="1013"/>
      <c r="K129" s="1013"/>
      <c r="L129" s="1013"/>
      <c r="M129" s="1013"/>
      <c r="N129" s="1013"/>
      <c r="O129" s="1013"/>
      <c r="P129" s="1013"/>
      <c r="Q129" s="1013"/>
      <c r="R129" s="1013"/>
      <c r="S129" s="1013"/>
      <c r="T129" s="1013"/>
      <c r="U129" s="1013"/>
      <c r="V129" s="1013"/>
      <c r="W129" s="1013"/>
      <c r="X129" s="1013"/>
      <c r="Y129" s="1013"/>
      <c r="Z129" s="1013"/>
      <c r="AA129" s="1013"/>
      <c r="AB129" s="1013"/>
      <c r="AC129" s="1013"/>
      <c r="AD129" s="1013"/>
      <c r="AE129" s="1013"/>
      <c r="AF129" s="1013"/>
      <c r="AG129" s="1013"/>
      <c r="AH129" s="1013"/>
      <c r="AI129" s="1013"/>
      <c r="AJ129" s="1013"/>
      <c r="AK129" s="1013"/>
      <c r="AL129" s="1013"/>
      <c r="AM129" s="1013"/>
    </row>
    <row r="130" spans="1:39" ht="13.5" customHeight="1">
      <c r="A130" s="1011"/>
      <c r="B130" s="1010"/>
      <c r="C130" s="1011"/>
      <c r="D130" s="1011"/>
      <c r="E130" s="1012"/>
      <c r="F130" s="1012"/>
      <c r="G130" s="1013"/>
      <c r="H130" s="1013"/>
      <c r="I130" s="1013"/>
      <c r="J130" s="1013"/>
      <c r="K130" s="1013"/>
      <c r="L130" s="1013"/>
      <c r="M130" s="1013"/>
      <c r="N130" s="1013"/>
      <c r="O130" s="1013"/>
      <c r="P130" s="1013"/>
      <c r="Q130" s="1013"/>
      <c r="R130" s="1013"/>
      <c r="S130" s="1013"/>
      <c r="T130" s="1013"/>
      <c r="U130" s="1013"/>
      <c r="V130" s="1013"/>
      <c r="W130" s="1013"/>
      <c r="X130" s="1013"/>
      <c r="Y130" s="1013"/>
      <c r="Z130" s="1013"/>
      <c r="AA130" s="1013"/>
      <c r="AB130" s="1013"/>
      <c r="AC130" s="1013"/>
      <c r="AD130" s="1013"/>
      <c r="AE130" s="1013"/>
      <c r="AF130" s="1013"/>
      <c r="AG130" s="1013"/>
      <c r="AH130" s="1013"/>
      <c r="AI130" s="1013"/>
      <c r="AJ130" s="1013"/>
      <c r="AK130" s="1013"/>
      <c r="AL130" s="1013"/>
      <c r="AM130" s="1013"/>
    </row>
    <row r="131" spans="1:39" ht="13.5" customHeight="1">
      <c r="A131" s="1011"/>
      <c r="B131" s="1010"/>
      <c r="C131" s="1011"/>
      <c r="D131" s="1011"/>
      <c r="E131" s="1012"/>
      <c r="F131" s="1012"/>
      <c r="G131" s="1013"/>
      <c r="H131" s="1013"/>
      <c r="I131" s="1013"/>
      <c r="J131" s="1013"/>
      <c r="K131" s="1013"/>
      <c r="L131" s="1013"/>
      <c r="M131" s="1013"/>
      <c r="N131" s="1013"/>
      <c r="O131" s="1013"/>
      <c r="P131" s="1013"/>
      <c r="Q131" s="1013"/>
      <c r="R131" s="1013"/>
      <c r="S131" s="1013"/>
      <c r="T131" s="1013"/>
      <c r="U131" s="1013"/>
      <c r="V131" s="1013"/>
      <c r="W131" s="1013"/>
      <c r="X131" s="1013"/>
      <c r="Y131" s="1013"/>
      <c r="Z131" s="1013"/>
      <c r="AA131" s="1013"/>
      <c r="AB131" s="1013"/>
      <c r="AC131" s="1013"/>
      <c r="AD131" s="1013"/>
      <c r="AE131" s="1013"/>
      <c r="AF131" s="1013"/>
      <c r="AG131" s="1013"/>
      <c r="AH131" s="1013"/>
      <c r="AI131" s="1013"/>
      <c r="AJ131" s="1013"/>
      <c r="AK131" s="1013"/>
      <c r="AL131" s="1013"/>
      <c r="AM131" s="1013"/>
    </row>
    <row r="132" spans="1:39" ht="13.5" customHeight="1">
      <c r="A132" s="1011"/>
      <c r="B132" s="1010"/>
      <c r="C132" s="1011"/>
      <c r="D132" s="1011"/>
      <c r="E132" s="1012"/>
      <c r="F132" s="1012"/>
      <c r="G132" s="1013"/>
      <c r="H132" s="1013"/>
      <c r="I132" s="1013"/>
      <c r="J132" s="1013"/>
      <c r="K132" s="1013"/>
      <c r="L132" s="1013"/>
      <c r="M132" s="1013"/>
      <c r="N132" s="1013"/>
      <c r="O132" s="1013"/>
      <c r="P132" s="1013"/>
      <c r="Q132" s="1013"/>
      <c r="R132" s="1013"/>
      <c r="S132" s="1013"/>
      <c r="T132" s="1013"/>
      <c r="U132" s="1013"/>
      <c r="V132" s="1013"/>
      <c r="W132" s="1013"/>
      <c r="X132" s="1013"/>
      <c r="Y132" s="1013"/>
      <c r="Z132" s="1013"/>
      <c r="AA132" s="1013"/>
      <c r="AB132" s="1013"/>
      <c r="AC132" s="1013"/>
      <c r="AD132" s="1013"/>
      <c r="AE132" s="1013"/>
      <c r="AF132" s="1013"/>
      <c r="AG132" s="1013"/>
      <c r="AH132" s="1013"/>
      <c r="AI132" s="1013"/>
      <c r="AJ132" s="1013"/>
      <c r="AK132" s="1013"/>
      <c r="AL132" s="1013"/>
      <c r="AM132" s="1013"/>
    </row>
    <row r="133" spans="1:39" ht="13.5" customHeight="1">
      <c r="A133" s="1011"/>
      <c r="B133" s="1010"/>
      <c r="C133" s="1011"/>
      <c r="D133" s="1011"/>
      <c r="E133" s="1012"/>
      <c r="F133" s="1012"/>
      <c r="G133" s="1013"/>
      <c r="H133" s="1013"/>
      <c r="I133" s="1013"/>
      <c r="J133" s="1013"/>
      <c r="K133" s="1013"/>
      <c r="L133" s="1013"/>
      <c r="M133" s="1013"/>
      <c r="N133" s="1013"/>
      <c r="O133" s="1013"/>
      <c r="P133" s="1013"/>
      <c r="Q133" s="1013"/>
      <c r="R133" s="1013"/>
      <c r="S133" s="1013"/>
      <c r="T133" s="1013"/>
      <c r="U133" s="1013"/>
      <c r="V133" s="1013"/>
      <c r="W133" s="1013"/>
      <c r="X133" s="1013"/>
      <c r="Y133" s="1013"/>
      <c r="Z133" s="1013"/>
      <c r="AA133" s="1013"/>
      <c r="AB133" s="1013"/>
      <c r="AC133" s="1013"/>
      <c r="AD133" s="1013"/>
      <c r="AE133" s="1013"/>
      <c r="AF133" s="1013"/>
      <c r="AG133" s="1013"/>
      <c r="AH133" s="1013"/>
      <c r="AI133" s="1013"/>
      <c r="AJ133" s="1013"/>
      <c r="AK133" s="1013"/>
      <c r="AL133" s="1013"/>
      <c r="AM133" s="1013"/>
    </row>
    <row r="134" spans="1:39" ht="13.5" customHeight="1">
      <c r="A134" s="1011"/>
      <c r="B134" s="1010"/>
      <c r="C134" s="1011"/>
      <c r="D134" s="1011"/>
      <c r="E134" s="1012"/>
      <c r="F134" s="1012"/>
      <c r="G134" s="1013"/>
      <c r="H134" s="1013"/>
      <c r="I134" s="1013"/>
      <c r="J134" s="1013"/>
      <c r="K134" s="1013"/>
      <c r="L134" s="1013"/>
      <c r="M134" s="1013"/>
      <c r="N134" s="1013"/>
      <c r="O134" s="1013"/>
      <c r="P134" s="1013"/>
      <c r="Q134" s="1013"/>
      <c r="R134" s="1013"/>
      <c r="S134" s="1013"/>
      <c r="T134" s="1013"/>
      <c r="U134" s="1013"/>
      <c r="V134" s="1013"/>
      <c r="W134" s="1013"/>
      <c r="X134" s="1013"/>
      <c r="Y134" s="1013"/>
      <c r="Z134" s="1013"/>
      <c r="AA134" s="1013"/>
      <c r="AB134" s="1013"/>
      <c r="AC134" s="1013"/>
      <c r="AD134" s="1013"/>
      <c r="AE134" s="1013"/>
      <c r="AF134" s="1013"/>
      <c r="AG134" s="1013"/>
      <c r="AH134" s="1013"/>
      <c r="AI134" s="1013"/>
      <c r="AJ134" s="1013"/>
      <c r="AK134" s="1013"/>
      <c r="AL134" s="1013"/>
      <c r="AM134" s="1013"/>
    </row>
    <row r="135" spans="1:39" ht="13.5" customHeight="1">
      <c r="A135" s="1011"/>
      <c r="B135" s="1010"/>
      <c r="C135" s="1011"/>
      <c r="D135" s="1011"/>
      <c r="E135" s="1012"/>
      <c r="F135" s="1012"/>
      <c r="G135" s="1013"/>
      <c r="H135" s="1013"/>
      <c r="I135" s="1013"/>
      <c r="J135" s="1013"/>
      <c r="K135" s="1013"/>
      <c r="L135" s="1013"/>
      <c r="M135" s="1013"/>
      <c r="N135" s="1013"/>
      <c r="O135" s="1013"/>
      <c r="P135" s="1013"/>
      <c r="Q135" s="1013"/>
      <c r="R135" s="1013"/>
      <c r="S135" s="1013"/>
      <c r="T135" s="1013"/>
      <c r="U135" s="1013"/>
      <c r="V135" s="1013"/>
      <c r="W135" s="1013"/>
      <c r="X135" s="1013"/>
      <c r="Y135" s="1013"/>
      <c r="Z135" s="1013"/>
      <c r="AA135" s="1013"/>
      <c r="AB135" s="1013"/>
      <c r="AC135" s="1013"/>
      <c r="AD135" s="1013"/>
      <c r="AE135" s="1013"/>
      <c r="AF135" s="1013"/>
      <c r="AG135" s="1013"/>
      <c r="AH135" s="1013"/>
      <c r="AI135" s="1013"/>
      <c r="AJ135" s="1013"/>
      <c r="AK135" s="1013"/>
      <c r="AL135" s="1013"/>
      <c r="AM135" s="1013"/>
    </row>
    <row r="136" spans="1:39" ht="13.5" customHeight="1">
      <c r="A136" s="1011"/>
      <c r="B136" s="1010"/>
      <c r="C136" s="1011"/>
      <c r="D136" s="1011"/>
      <c r="E136" s="1012"/>
      <c r="F136" s="1012"/>
      <c r="G136" s="1013"/>
      <c r="H136" s="1013"/>
      <c r="I136" s="1013"/>
      <c r="J136" s="1013"/>
      <c r="K136" s="1013"/>
      <c r="L136" s="1013"/>
      <c r="M136" s="1013"/>
      <c r="N136" s="1013"/>
      <c r="O136" s="1013"/>
      <c r="P136" s="1013"/>
      <c r="Q136" s="1013"/>
      <c r="R136" s="1013"/>
      <c r="S136" s="1013"/>
      <c r="T136" s="1013"/>
      <c r="U136" s="1013"/>
      <c r="V136" s="1013"/>
      <c r="W136" s="1013"/>
      <c r="X136" s="1013"/>
      <c r="Y136" s="1013"/>
      <c r="Z136" s="1013"/>
      <c r="AA136" s="1013"/>
      <c r="AB136" s="1013"/>
      <c r="AC136" s="1013"/>
      <c r="AD136" s="1013"/>
      <c r="AE136" s="1013"/>
      <c r="AF136" s="1013"/>
      <c r="AG136" s="1013"/>
      <c r="AH136" s="1013"/>
      <c r="AI136" s="1013"/>
      <c r="AJ136" s="1013"/>
      <c r="AK136" s="1013"/>
      <c r="AL136" s="1013"/>
      <c r="AM136" s="1013"/>
    </row>
    <row r="137" spans="1:39" ht="13.5" customHeight="1">
      <c r="A137" s="1011"/>
      <c r="B137" s="1010"/>
      <c r="C137" s="1011"/>
      <c r="D137" s="1011"/>
      <c r="E137" s="1012"/>
      <c r="F137" s="1012"/>
      <c r="G137" s="1013"/>
      <c r="H137" s="1013"/>
      <c r="I137" s="1013"/>
      <c r="J137" s="1013"/>
      <c r="K137" s="1013"/>
      <c r="L137" s="1013"/>
      <c r="M137" s="1013"/>
      <c r="N137" s="1013"/>
      <c r="O137" s="1013"/>
      <c r="P137" s="1013"/>
      <c r="Q137" s="1013"/>
      <c r="R137" s="1013"/>
      <c r="S137" s="1013"/>
      <c r="T137" s="1013"/>
      <c r="U137" s="1013"/>
      <c r="V137" s="1013"/>
      <c r="W137" s="1013"/>
      <c r="X137" s="1013"/>
      <c r="Y137" s="1013"/>
      <c r="Z137" s="1013"/>
      <c r="AA137" s="1013"/>
      <c r="AB137" s="1013"/>
      <c r="AC137" s="1013"/>
      <c r="AD137" s="1013"/>
      <c r="AE137" s="1013"/>
      <c r="AF137" s="1013"/>
      <c r="AG137" s="1013"/>
      <c r="AH137" s="1013"/>
      <c r="AI137" s="1013"/>
      <c r="AJ137" s="1013"/>
      <c r="AK137" s="1013"/>
      <c r="AL137" s="1013"/>
      <c r="AM137" s="1013"/>
    </row>
    <row r="138" spans="1:39" ht="13.5" customHeight="1">
      <c r="A138" s="1011"/>
      <c r="B138" s="1010"/>
      <c r="C138" s="1011"/>
      <c r="D138" s="1011"/>
      <c r="E138" s="1012"/>
      <c r="F138" s="1012"/>
      <c r="G138" s="1013"/>
      <c r="H138" s="1013"/>
      <c r="I138" s="1013"/>
      <c r="J138" s="1013"/>
      <c r="K138" s="1013"/>
      <c r="L138" s="1013"/>
      <c r="M138" s="1013"/>
      <c r="N138" s="1013"/>
      <c r="O138" s="1013"/>
      <c r="P138" s="1013"/>
      <c r="Q138" s="1013"/>
      <c r="R138" s="1013"/>
      <c r="S138" s="1013"/>
      <c r="T138" s="1013"/>
      <c r="U138" s="1013"/>
      <c r="V138" s="1013"/>
      <c r="W138" s="1013"/>
      <c r="X138" s="1013"/>
      <c r="Y138" s="1013"/>
      <c r="Z138" s="1013"/>
      <c r="AA138" s="1013"/>
      <c r="AB138" s="1013"/>
      <c r="AC138" s="1013"/>
      <c r="AD138" s="1013"/>
      <c r="AE138" s="1013"/>
      <c r="AF138" s="1013"/>
      <c r="AG138" s="1013"/>
      <c r="AH138" s="1013"/>
      <c r="AI138" s="1013"/>
      <c r="AJ138" s="1013"/>
      <c r="AK138" s="1013"/>
      <c r="AL138" s="1013"/>
      <c r="AM138" s="1013"/>
    </row>
    <row r="139" spans="1:39" ht="13.5" customHeight="1">
      <c r="A139" s="1011"/>
      <c r="B139" s="1010"/>
      <c r="C139" s="1011"/>
      <c r="D139" s="1011"/>
      <c r="E139" s="1012"/>
      <c r="F139" s="1012"/>
      <c r="G139" s="1013"/>
      <c r="H139" s="1013"/>
      <c r="I139" s="1013"/>
      <c r="J139" s="1013"/>
      <c r="K139" s="1013"/>
      <c r="L139" s="1013"/>
      <c r="M139" s="1013"/>
      <c r="N139" s="1013"/>
      <c r="O139" s="1013"/>
      <c r="P139" s="1013"/>
      <c r="Q139" s="1013"/>
      <c r="R139" s="1013"/>
      <c r="S139" s="1013"/>
      <c r="T139" s="1013"/>
      <c r="U139" s="1013"/>
      <c r="V139" s="1013"/>
      <c r="W139" s="1013"/>
      <c r="X139" s="1013"/>
      <c r="Y139" s="1013"/>
      <c r="Z139" s="1013"/>
      <c r="AA139" s="1013"/>
      <c r="AB139" s="1013"/>
      <c r="AC139" s="1013"/>
      <c r="AD139" s="1013"/>
      <c r="AE139" s="1013"/>
      <c r="AF139" s="1013"/>
      <c r="AG139" s="1013"/>
      <c r="AH139" s="1013"/>
      <c r="AI139" s="1013"/>
      <c r="AJ139" s="1013"/>
      <c r="AK139" s="1013"/>
      <c r="AL139" s="1013"/>
      <c r="AM139" s="1013"/>
    </row>
    <row r="140" spans="1:39" ht="13.5" customHeight="1">
      <c r="A140" s="1011"/>
      <c r="B140" s="1010"/>
      <c r="C140" s="1011"/>
      <c r="D140" s="1011"/>
      <c r="E140" s="1012"/>
      <c r="F140" s="1012"/>
      <c r="G140" s="1013"/>
      <c r="H140" s="1013"/>
      <c r="I140" s="1013"/>
      <c r="J140" s="1013"/>
      <c r="K140" s="1013"/>
      <c r="L140" s="1013"/>
      <c r="M140" s="1013"/>
      <c r="N140" s="1013"/>
      <c r="O140" s="1013"/>
      <c r="P140" s="1013"/>
      <c r="Q140" s="1013"/>
      <c r="R140" s="1013"/>
      <c r="S140" s="1013"/>
      <c r="T140" s="1013"/>
      <c r="U140" s="1013"/>
      <c r="V140" s="1013"/>
      <c r="W140" s="1013"/>
      <c r="X140" s="1013"/>
      <c r="Y140" s="1013"/>
      <c r="Z140" s="1013"/>
      <c r="AA140" s="1013"/>
      <c r="AB140" s="1013"/>
      <c r="AC140" s="1013"/>
      <c r="AD140" s="1013"/>
      <c r="AE140" s="1013"/>
      <c r="AF140" s="1013"/>
      <c r="AG140" s="1013"/>
      <c r="AH140" s="1013"/>
      <c r="AI140" s="1013"/>
      <c r="AJ140" s="1013"/>
      <c r="AK140" s="1013"/>
      <c r="AL140" s="1013"/>
      <c r="AM140" s="1013"/>
    </row>
    <row r="141" spans="1:39" ht="13.5" customHeight="1">
      <c r="A141" s="1011"/>
      <c r="B141" s="1010"/>
      <c r="C141" s="1011"/>
      <c r="D141" s="1011"/>
      <c r="E141" s="1012"/>
      <c r="F141" s="1012"/>
      <c r="G141" s="1013"/>
      <c r="H141" s="1013"/>
      <c r="I141" s="1013"/>
      <c r="J141" s="1013"/>
      <c r="K141" s="1013"/>
      <c r="L141" s="1013"/>
      <c r="M141" s="1013"/>
      <c r="N141" s="1013"/>
      <c r="O141" s="1013"/>
      <c r="P141" s="1013"/>
      <c r="Q141" s="1013"/>
      <c r="R141" s="1013"/>
      <c r="S141" s="1013"/>
      <c r="T141" s="1013"/>
      <c r="U141" s="1013"/>
      <c r="V141" s="1013"/>
      <c r="W141" s="1013"/>
      <c r="X141" s="1013"/>
      <c r="Y141" s="1013"/>
      <c r="Z141" s="1013"/>
      <c r="AA141" s="1013"/>
      <c r="AB141" s="1013"/>
      <c r="AC141" s="1013"/>
      <c r="AD141" s="1013"/>
      <c r="AE141" s="1013"/>
      <c r="AF141" s="1013"/>
      <c r="AG141" s="1013"/>
      <c r="AH141" s="1013"/>
      <c r="AI141" s="1013"/>
      <c r="AJ141" s="1013"/>
      <c r="AK141" s="1013"/>
      <c r="AL141" s="1013"/>
      <c r="AM141" s="1013"/>
    </row>
    <row r="142" spans="1:39" ht="13.5" customHeight="1">
      <c r="A142" s="1011"/>
      <c r="B142" s="1010"/>
      <c r="C142" s="1011"/>
      <c r="D142" s="1011"/>
      <c r="E142" s="1012"/>
      <c r="F142" s="1012"/>
      <c r="G142" s="1013"/>
      <c r="H142" s="1013"/>
      <c r="I142" s="1013"/>
      <c r="J142" s="1013"/>
      <c r="K142" s="1013"/>
      <c r="L142" s="1013"/>
      <c r="M142" s="1013"/>
      <c r="N142" s="1013"/>
      <c r="O142" s="1013"/>
      <c r="P142" s="1013"/>
      <c r="Q142" s="1013"/>
      <c r="R142" s="1013"/>
      <c r="S142" s="1013"/>
      <c r="T142" s="1013"/>
      <c r="U142" s="1013"/>
      <c r="V142" s="1013"/>
      <c r="W142" s="1013"/>
      <c r="X142" s="1013"/>
      <c r="Y142" s="1013"/>
      <c r="Z142" s="1013"/>
      <c r="AA142" s="1013"/>
      <c r="AB142" s="1013"/>
      <c r="AC142" s="1013"/>
      <c r="AD142" s="1013"/>
      <c r="AE142" s="1013"/>
      <c r="AF142" s="1013"/>
      <c r="AG142" s="1013"/>
      <c r="AH142" s="1013"/>
      <c r="AI142" s="1013"/>
      <c r="AJ142" s="1013"/>
      <c r="AK142" s="1013"/>
      <c r="AL142" s="1013"/>
      <c r="AM142" s="1013"/>
    </row>
    <row r="143" spans="1:39" ht="13.5" customHeight="1">
      <c r="A143" s="1011"/>
      <c r="B143" s="1010"/>
      <c r="C143" s="1011"/>
      <c r="D143" s="1011"/>
      <c r="E143" s="1012"/>
      <c r="F143" s="1012"/>
      <c r="G143" s="1013"/>
      <c r="H143" s="1013"/>
      <c r="I143" s="1013"/>
      <c r="J143" s="1013"/>
      <c r="K143" s="1013"/>
      <c r="L143" s="1013"/>
      <c r="M143" s="1013"/>
      <c r="N143" s="1013"/>
      <c r="O143" s="1013"/>
      <c r="P143" s="1013"/>
      <c r="Q143" s="1013"/>
      <c r="R143" s="1013"/>
      <c r="S143" s="1013"/>
      <c r="T143" s="1013"/>
      <c r="U143" s="1013"/>
      <c r="V143" s="1013"/>
      <c r="W143" s="1013"/>
      <c r="X143" s="1013"/>
      <c r="Y143" s="1013"/>
      <c r="Z143" s="1013"/>
      <c r="AA143" s="1013"/>
      <c r="AB143" s="1013"/>
      <c r="AC143" s="1013"/>
      <c r="AD143" s="1013"/>
      <c r="AE143" s="1013"/>
      <c r="AF143" s="1013"/>
      <c r="AG143" s="1013"/>
      <c r="AH143" s="1013"/>
      <c r="AI143" s="1013"/>
      <c r="AJ143" s="1013"/>
      <c r="AK143" s="1013"/>
      <c r="AL143" s="1013"/>
      <c r="AM143" s="1013"/>
    </row>
    <row r="144" spans="1:39" ht="13.5" customHeight="1">
      <c r="A144" s="1011"/>
      <c r="B144" s="1010"/>
      <c r="C144" s="1011"/>
      <c r="D144" s="1011"/>
      <c r="E144" s="1012"/>
      <c r="F144" s="1012"/>
      <c r="G144" s="1013"/>
      <c r="H144" s="1013"/>
      <c r="I144" s="1013"/>
      <c r="J144" s="1013"/>
      <c r="K144" s="1013"/>
      <c r="L144" s="1013"/>
      <c r="M144" s="1013"/>
      <c r="N144" s="1013"/>
      <c r="O144" s="1013"/>
      <c r="P144" s="1013"/>
      <c r="Q144" s="1013"/>
      <c r="R144" s="1013"/>
      <c r="S144" s="1013"/>
      <c r="T144" s="1013"/>
      <c r="U144" s="1013"/>
      <c r="V144" s="1013"/>
      <c r="W144" s="1013"/>
      <c r="X144" s="1013"/>
      <c r="Y144" s="1013"/>
      <c r="Z144" s="1013"/>
      <c r="AA144" s="1013"/>
      <c r="AB144" s="1013"/>
      <c r="AC144" s="1013"/>
      <c r="AD144" s="1013"/>
      <c r="AE144" s="1013"/>
      <c r="AF144" s="1013"/>
      <c r="AG144" s="1013"/>
      <c r="AH144" s="1013"/>
      <c r="AI144" s="1013"/>
      <c r="AJ144" s="1013"/>
      <c r="AK144" s="1013"/>
      <c r="AL144" s="1013"/>
      <c r="AM144" s="1013"/>
    </row>
    <row r="145" spans="1:39" ht="13.5" customHeight="1">
      <c r="A145" s="1011"/>
      <c r="B145" s="1010"/>
      <c r="C145" s="1011"/>
      <c r="D145" s="1011"/>
      <c r="E145" s="1012"/>
      <c r="F145" s="1012"/>
      <c r="G145" s="1013"/>
      <c r="H145" s="1013"/>
      <c r="I145" s="1013"/>
      <c r="J145" s="1013"/>
      <c r="K145" s="1013"/>
      <c r="L145" s="1013"/>
      <c r="M145" s="1013"/>
      <c r="N145" s="1013"/>
      <c r="O145" s="1013"/>
      <c r="P145" s="1013"/>
      <c r="Q145" s="1013"/>
      <c r="R145" s="1013"/>
      <c r="S145" s="1013"/>
      <c r="T145" s="1013"/>
      <c r="U145" s="1013"/>
      <c r="V145" s="1013"/>
      <c r="W145" s="1013"/>
      <c r="X145" s="1013"/>
      <c r="Y145" s="1013"/>
      <c r="Z145" s="1013"/>
      <c r="AA145" s="1013"/>
      <c r="AB145" s="1013"/>
      <c r="AC145" s="1013"/>
      <c r="AD145" s="1013"/>
      <c r="AE145" s="1013"/>
      <c r="AF145" s="1013"/>
      <c r="AG145" s="1013"/>
      <c r="AH145" s="1013"/>
      <c r="AI145" s="1013"/>
      <c r="AJ145" s="1013"/>
      <c r="AK145" s="1013"/>
      <c r="AL145" s="1013"/>
      <c r="AM145" s="1013"/>
    </row>
    <row r="146" spans="1:39" ht="13.5" customHeight="1">
      <c r="A146" s="1011"/>
      <c r="B146" s="1010"/>
      <c r="C146" s="1011"/>
      <c r="D146" s="1011"/>
      <c r="E146" s="1012"/>
      <c r="F146" s="1012"/>
      <c r="G146" s="1013"/>
      <c r="H146" s="1013"/>
      <c r="I146" s="1013"/>
      <c r="J146" s="1013"/>
      <c r="K146" s="1013"/>
      <c r="L146" s="1013"/>
      <c r="M146" s="1013"/>
      <c r="N146" s="1013"/>
      <c r="O146" s="1013"/>
      <c r="P146" s="1013"/>
      <c r="Q146" s="1013"/>
      <c r="R146" s="1013"/>
      <c r="S146" s="1013"/>
      <c r="T146" s="1013"/>
      <c r="U146" s="1013"/>
      <c r="V146" s="1013"/>
      <c r="W146" s="1013"/>
      <c r="X146" s="1013"/>
      <c r="Y146" s="1013"/>
      <c r="Z146" s="1013"/>
      <c r="AA146" s="1013"/>
      <c r="AB146" s="1013"/>
      <c r="AC146" s="1013"/>
      <c r="AD146" s="1013"/>
      <c r="AE146" s="1013"/>
      <c r="AF146" s="1013"/>
      <c r="AG146" s="1013"/>
      <c r="AH146" s="1013"/>
      <c r="AI146" s="1013"/>
      <c r="AJ146" s="1013"/>
      <c r="AK146" s="1013"/>
      <c r="AL146" s="1013"/>
      <c r="AM146" s="1013"/>
    </row>
    <row r="147" spans="1:39" ht="13.5" customHeight="1">
      <c r="A147" s="1011"/>
      <c r="B147" s="1010"/>
      <c r="C147" s="1011"/>
      <c r="D147" s="1011"/>
      <c r="E147" s="1012"/>
      <c r="F147" s="1012"/>
      <c r="G147" s="1013"/>
      <c r="H147" s="1013"/>
      <c r="I147" s="1013"/>
      <c r="J147" s="1013"/>
      <c r="K147" s="1013"/>
      <c r="L147" s="1013"/>
      <c r="M147" s="1013"/>
      <c r="N147" s="1013"/>
      <c r="O147" s="1013"/>
      <c r="P147" s="1013"/>
      <c r="Q147" s="1013"/>
      <c r="R147" s="1013"/>
      <c r="S147" s="1013"/>
      <c r="T147" s="1013"/>
      <c r="U147" s="1013"/>
      <c r="V147" s="1013"/>
      <c r="W147" s="1013"/>
      <c r="X147" s="1013"/>
      <c r="Y147" s="1013"/>
      <c r="Z147" s="1013"/>
      <c r="AA147" s="1013"/>
      <c r="AB147" s="1013"/>
      <c r="AC147" s="1013"/>
      <c r="AD147" s="1013"/>
      <c r="AE147" s="1013"/>
      <c r="AF147" s="1013"/>
      <c r="AG147" s="1013"/>
      <c r="AH147" s="1013"/>
      <c r="AI147" s="1013"/>
      <c r="AJ147" s="1013"/>
      <c r="AK147" s="1013"/>
      <c r="AL147" s="1013"/>
      <c r="AM147" s="1013"/>
    </row>
    <row r="148" spans="1:39" ht="13.5" customHeight="1">
      <c r="A148" s="1011"/>
      <c r="B148" s="1010"/>
      <c r="C148" s="1011"/>
      <c r="D148" s="1011"/>
      <c r="E148" s="1012"/>
      <c r="F148" s="1012"/>
      <c r="G148" s="1013"/>
      <c r="H148" s="1013"/>
      <c r="I148" s="1013"/>
      <c r="J148" s="1013"/>
      <c r="K148" s="1013"/>
      <c r="L148" s="1013"/>
      <c r="M148" s="1013"/>
      <c r="N148" s="1013"/>
      <c r="O148" s="1013"/>
      <c r="P148" s="1013"/>
      <c r="Q148" s="1013"/>
      <c r="R148" s="1013"/>
      <c r="S148" s="1013"/>
      <c r="T148" s="1013"/>
      <c r="U148" s="1013"/>
      <c r="V148" s="1013"/>
      <c r="W148" s="1013"/>
      <c r="X148" s="1013"/>
      <c r="Y148" s="1013"/>
      <c r="Z148" s="1013"/>
      <c r="AA148" s="1013"/>
      <c r="AB148" s="1013"/>
      <c r="AC148" s="1013"/>
      <c r="AD148" s="1013"/>
      <c r="AE148" s="1013"/>
      <c r="AF148" s="1013"/>
      <c r="AG148" s="1013"/>
      <c r="AH148" s="1013"/>
      <c r="AI148" s="1013"/>
      <c r="AJ148" s="1013"/>
      <c r="AK148" s="1013"/>
      <c r="AL148" s="1013"/>
      <c r="AM148" s="1013"/>
    </row>
    <row r="149" spans="1:39" ht="13.5" customHeight="1">
      <c r="A149" s="1011"/>
      <c r="B149" s="1010"/>
      <c r="C149" s="1011"/>
      <c r="D149" s="1011"/>
      <c r="E149" s="1012"/>
      <c r="F149" s="1012"/>
      <c r="G149" s="1013"/>
      <c r="H149" s="1013"/>
      <c r="I149" s="1013"/>
      <c r="J149" s="1013"/>
      <c r="K149" s="1013"/>
      <c r="L149" s="1013"/>
      <c r="M149" s="1013"/>
      <c r="N149" s="1013"/>
      <c r="O149" s="1013"/>
      <c r="P149" s="1013"/>
      <c r="Q149" s="1013"/>
      <c r="R149" s="1013"/>
      <c r="S149" s="1013"/>
      <c r="T149" s="1013"/>
      <c r="U149" s="1013"/>
      <c r="V149" s="1013"/>
      <c r="W149" s="1013"/>
      <c r="X149" s="1013"/>
      <c r="Y149" s="1013"/>
      <c r="Z149" s="1013"/>
      <c r="AA149" s="1013"/>
      <c r="AB149" s="1013"/>
      <c r="AC149" s="1013"/>
      <c r="AD149" s="1013"/>
      <c r="AE149" s="1013"/>
      <c r="AF149" s="1013"/>
      <c r="AG149" s="1013"/>
      <c r="AH149" s="1013"/>
      <c r="AI149" s="1013"/>
      <c r="AJ149" s="1013"/>
      <c r="AK149" s="1013"/>
      <c r="AL149" s="1013"/>
      <c r="AM149" s="1013"/>
    </row>
    <row r="150" spans="1:39" ht="13.5" customHeight="1">
      <c r="A150" s="1011"/>
      <c r="B150" s="1010"/>
      <c r="C150" s="1011"/>
      <c r="D150" s="1011"/>
      <c r="E150" s="1012"/>
      <c r="F150" s="1012"/>
      <c r="G150" s="1013"/>
      <c r="H150" s="1013"/>
      <c r="I150" s="1013"/>
      <c r="J150" s="1013"/>
      <c r="K150" s="1013"/>
      <c r="L150" s="1013"/>
      <c r="M150" s="1013"/>
      <c r="N150" s="1013"/>
      <c r="O150" s="1013"/>
      <c r="P150" s="1013"/>
      <c r="Q150" s="1013"/>
      <c r="R150" s="1013"/>
      <c r="S150" s="1013"/>
      <c r="T150" s="1013"/>
      <c r="U150" s="1013"/>
      <c r="V150" s="1013"/>
      <c r="W150" s="1013"/>
      <c r="X150" s="1013"/>
      <c r="Y150" s="1013"/>
      <c r="Z150" s="1013"/>
      <c r="AA150" s="1013"/>
      <c r="AB150" s="1013"/>
      <c r="AC150" s="1013"/>
      <c r="AD150" s="1013"/>
      <c r="AE150" s="1013"/>
      <c r="AF150" s="1013"/>
      <c r="AG150" s="1013"/>
      <c r="AH150" s="1013"/>
      <c r="AI150" s="1013"/>
      <c r="AJ150" s="1013"/>
      <c r="AK150" s="1013"/>
      <c r="AL150" s="1013"/>
      <c r="AM150" s="1013"/>
    </row>
    <row r="151" spans="1:39" ht="13.5" customHeight="1">
      <c r="A151" s="1011"/>
      <c r="B151" s="1010"/>
      <c r="C151" s="1011"/>
      <c r="D151" s="1011"/>
      <c r="E151" s="1012"/>
      <c r="F151" s="1012"/>
      <c r="G151" s="1013"/>
      <c r="H151" s="1013"/>
      <c r="I151" s="1013"/>
      <c r="J151" s="1013"/>
      <c r="K151" s="1013"/>
      <c r="L151" s="1013"/>
      <c r="M151" s="1013"/>
      <c r="N151" s="1013"/>
      <c r="O151" s="1013"/>
      <c r="P151" s="1013"/>
      <c r="Q151" s="1013"/>
      <c r="R151" s="1013"/>
      <c r="S151" s="1013"/>
      <c r="T151" s="1013"/>
      <c r="U151" s="1013"/>
      <c r="V151" s="1013"/>
      <c r="W151" s="1013"/>
      <c r="X151" s="1013"/>
      <c r="Y151" s="1013"/>
      <c r="Z151" s="1013"/>
      <c r="AA151" s="1013"/>
      <c r="AB151" s="1013"/>
      <c r="AC151" s="1013"/>
      <c r="AD151" s="1013"/>
      <c r="AE151" s="1013"/>
      <c r="AF151" s="1013"/>
      <c r="AG151" s="1013"/>
      <c r="AH151" s="1013"/>
      <c r="AI151" s="1013"/>
      <c r="AJ151" s="1013"/>
      <c r="AK151" s="1013"/>
      <c r="AL151" s="1013"/>
      <c r="AM151" s="1013"/>
    </row>
    <row r="152" spans="1:39" ht="13.5" customHeight="1">
      <c r="A152" s="1011"/>
      <c r="B152" s="1010"/>
      <c r="C152" s="1011"/>
      <c r="D152" s="1011"/>
      <c r="E152" s="1012"/>
      <c r="F152" s="1012"/>
      <c r="G152" s="1013"/>
      <c r="H152" s="1013"/>
      <c r="I152" s="1013"/>
      <c r="J152" s="1013"/>
      <c r="K152" s="1013"/>
      <c r="L152" s="1013"/>
      <c r="M152" s="1013"/>
      <c r="N152" s="1013"/>
      <c r="O152" s="1013"/>
      <c r="P152" s="1013"/>
      <c r="Q152" s="1013"/>
      <c r="R152" s="1013"/>
      <c r="S152" s="1013"/>
      <c r="T152" s="1013"/>
      <c r="U152" s="1013"/>
      <c r="V152" s="1013"/>
      <c r="W152" s="1013"/>
      <c r="X152" s="1013"/>
      <c r="Y152" s="1013"/>
      <c r="Z152" s="1013"/>
      <c r="AA152" s="1013"/>
      <c r="AB152" s="1013"/>
      <c r="AC152" s="1013"/>
      <c r="AD152" s="1013"/>
      <c r="AE152" s="1013"/>
      <c r="AF152" s="1013"/>
      <c r="AG152" s="1013"/>
      <c r="AH152" s="1013"/>
      <c r="AI152" s="1013"/>
      <c r="AJ152" s="1013"/>
      <c r="AK152" s="1013"/>
      <c r="AL152" s="1013"/>
      <c r="AM152" s="1013"/>
    </row>
    <row r="153" spans="1:39" ht="13.5" customHeight="1">
      <c r="A153" s="1011"/>
      <c r="B153" s="1010"/>
      <c r="C153" s="1011"/>
      <c r="D153" s="1011"/>
      <c r="E153" s="1012"/>
      <c r="F153" s="1012"/>
      <c r="G153" s="1013"/>
      <c r="H153" s="1013"/>
      <c r="I153" s="1013"/>
      <c r="J153" s="1013"/>
      <c r="K153" s="1013"/>
      <c r="L153" s="1013"/>
      <c r="M153" s="1013"/>
      <c r="N153" s="1013"/>
      <c r="O153" s="1013"/>
      <c r="P153" s="1013"/>
      <c r="Q153" s="1013"/>
      <c r="R153" s="1013"/>
      <c r="S153" s="1013"/>
      <c r="T153" s="1013"/>
      <c r="U153" s="1013"/>
      <c r="V153" s="1013"/>
      <c r="W153" s="1013"/>
      <c r="X153" s="1013"/>
      <c r="Y153" s="1013"/>
      <c r="Z153" s="1013"/>
      <c r="AA153" s="1013"/>
      <c r="AB153" s="1013"/>
      <c r="AC153" s="1013"/>
      <c r="AD153" s="1013"/>
      <c r="AE153" s="1013"/>
      <c r="AF153" s="1013"/>
      <c r="AG153" s="1013"/>
      <c r="AH153" s="1013"/>
      <c r="AI153" s="1013"/>
      <c r="AJ153" s="1013"/>
      <c r="AK153" s="1013"/>
      <c r="AL153" s="1013"/>
      <c r="AM153" s="1013"/>
    </row>
    <row r="154" spans="1:39" ht="13.5" customHeight="1">
      <c r="A154" s="1011"/>
      <c r="B154" s="1010"/>
      <c r="C154" s="1011"/>
      <c r="D154" s="1011"/>
      <c r="E154" s="1012"/>
      <c r="F154" s="1012"/>
      <c r="G154" s="1013"/>
      <c r="H154" s="1013"/>
      <c r="I154" s="1013"/>
      <c r="J154" s="1013"/>
      <c r="K154" s="1013"/>
      <c r="L154" s="1013"/>
      <c r="M154" s="1013"/>
      <c r="N154" s="1013"/>
      <c r="O154" s="1013"/>
      <c r="P154" s="1013"/>
      <c r="Q154" s="1013"/>
      <c r="R154" s="1013"/>
      <c r="S154" s="1013"/>
      <c r="T154" s="1013"/>
      <c r="U154" s="1013"/>
      <c r="V154" s="1013"/>
      <c r="W154" s="1013"/>
      <c r="X154" s="1013"/>
      <c r="Y154" s="1013"/>
      <c r="Z154" s="1013"/>
      <c r="AA154" s="1013"/>
      <c r="AB154" s="1013"/>
      <c r="AC154" s="1013"/>
      <c r="AD154" s="1013"/>
      <c r="AE154" s="1013"/>
      <c r="AF154" s="1013"/>
      <c r="AG154" s="1013"/>
      <c r="AH154" s="1013"/>
      <c r="AI154" s="1013"/>
      <c r="AJ154" s="1013"/>
      <c r="AK154" s="1013"/>
      <c r="AL154" s="1013"/>
      <c r="AM154" s="1013"/>
    </row>
    <row r="155" spans="1:39" ht="13.5" customHeight="1">
      <c r="A155" s="1011"/>
      <c r="B155" s="1010"/>
      <c r="C155" s="1011"/>
      <c r="D155" s="1011"/>
      <c r="E155" s="1012"/>
      <c r="F155" s="1012"/>
      <c r="G155" s="1013"/>
      <c r="H155" s="1013"/>
      <c r="I155" s="1013"/>
      <c r="J155" s="1013"/>
      <c r="K155" s="1013"/>
      <c r="L155" s="1013"/>
      <c r="M155" s="1013"/>
      <c r="N155" s="1013"/>
      <c r="O155" s="1013"/>
      <c r="P155" s="1013"/>
      <c r="Q155" s="1013"/>
      <c r="R155" s="1013"/>
      <c r="S155" s="1013"/>
      <c r="T155" s="1013"/>
      <c r="U155" s="1013"/>
      <c r="V155" s="1013"/>
      <c r="W155" s="1013"/>
      <c r="X155" s="1013"/>
      <c r="Y155" s="1013"/>
      <c r="Z155" s="1013"/>
      <c r="AA155" s="1013"/>
      <c r="AB155" s="1013"/>
      <c r="AC155" s="1013"/>
      <c r="AD155" s="1013"/>
      <c r="AE155" s="1013"/>
      <c r="AF155" s="1013"/>
      <c r="AG155" s="1013"/>
      <c r="AH155" s="1013"/>
      <c r="AI155" s="1013"/>
      <c r="AJ155" s="1013"/>
      <c r="AK155" s="1013"/>
      <c r="AL155" s="1013"/>
      <c r="AM155" s="1013"/>
    </row>
    <row r="156" spans="1:39" ht="13.5" customHeight="1">
      <c r="A156" s="1011"/>
      <c r="B156" s="1010"/>
      <c r="C156" s="1011"/>
      <c r="D156" s="1011"/>
      <c r="E156" s="1012"/>
      <c r="F156" s="1012"/>
      <c r="G156" s="1013"/>
      <c r="H156" s="1013"/>
      <c r="I156" s="1013"/>
      <c r="J156" s="1013"/>
      <c r="K156" s="1013"/>
      <c r="L156" s="1013"/>
      <c r="M156" s="1013"/>
      <c r="N156" s="1013"/>
      <c r="O156" s="1013"/>
      <c r="P156" s="1013"/>
      <c r="Q156" s="1013"/>
      <c r="R156" s="1013"/>
      <c r="S156" s="1013"/>
      <c r="T156" s="1013"/>
      <c r="U156" s="1013"/>
      <c r="V156" s="1013"/>
      <c r="W156" s="1013"/>
      <c r="X156" s="1013"/>
      <c r="Y156" s="1013"/>
      <c r="Z156" s="1013"/>
      <c r="AA156" s="1013"/>
      <c r="AB156" s="1013"/>
      <c r="AC156" s="1013"/>
      <c r="AD156" s="1013"/>
      <c r="AE156" s="1013"/>
      <c r="AF156" s="1013"/>
      <c r="AG156" s="1013"/>
      <c r="AH156" s="1013"/>
      <c r="AI156" s="1013"/>
      <c r="AJ156" s="1013"/>
      <c r="AK156" s="1013"/>
      <c r="AL156" s="1013"/>
      <c r="AM156" s="1013"/>
    </row>
    <row r="157" spans="1:39" ht="13.5" customHeight="1">
      <c r="A157" s="1011"/>
      <c r="B157" s="1010"/>
      <c r="C157" s="1011"/>
      <c r="D157" s="1011"/>
      <c r="E157" s="1012"/>
      <c r="F157" s="1012"/>
      <c r="G157" s="1013"/>
      <c r="H157" s="1013"/>
      <c r="I157" s="1013"/>
      <c r="J157" s="1013"/>
      <c r="K157" s="1013"/>
      <c r="L157" s="1013"/>
      <c r="M157" s="1013"/>
      <c r="N157" s="1013"/>
      <c r="O157" s="1013"/>
      <c r="P157" s="1013"/>
      <c r="Q157" s="1013"/>
      <c r="R157" s="1013"/>
      <c r="S157" s="1013"/>
      <c r="T157" s="1013"/>
      <c r="U157" s="1013"/>
      <c r="V157" s="1013"/>
      <c r="W157" s="1013"/>
      <c r="X157" s="1013"/>
      <c r="Y157" s="1013"/>
      <c r="Z157" s="1013"/>
      <c r="AA157" s="1013"/>
      <c r="AB157" s="1013"/>
      <c r="AC157" s="1013"/>
      <c r="AD157" s="1013"/>
      <c r="AE157" s="1013"/>
      <c r="AF157" s="1013"/>
      <c r="AG157" s="1013"/>
      <c r="AH157" s="1013"/>
      <c r="AI157" s="1013"/>
      <c r="AJ157" s="1013"/>
      <c r="AK157" s="1013"/>
      <c r="AL157" s="1013"/>
      <c r="AM157" s="1013"/>
    </row>
    <row r="158" spans="1:39" ht="13.5" customHeight="1">
      <c r="A158" s="1011"/>
      <c r="B158" s="1010"/>
      <c r="C158" s="1011"/>
      <c r="D158" s="1011"/>
      <c r="E158" s="1012"/>
      <c r="F158" s="1012"/>
      <c r="G158" s="1013"/>
      <c r="H158" s="1013"/>
      <c r="I158" s="1013"/>
      <c r="J158" s="1013"/>
      <c r="K158" s="1013"/>
      <c r="L158" s="1013"/>
      <c r="M158" s="1013"/>
      <c r="N158" s="1013"/>
      <c r="O158" s="1013"/>
      <c r="P158" s="1013"/>
      <c r="Q158" s="1013"/>
      <c r="R158" s="1013"/>
      <c r="S158" s="1013"/>
      <c r="T158" s="1013"/>
      <c r="U158" s="1013"/>
      <c r="V158" s="1013"/>
      <c r="W158" s="1013"/>
      <c r="X158" s="1013"/>
      <c r="Y158" s="1013"/>
      <c r="Z158" s="1013"/>
      <c r="AA158" s="1013"/>
      <c r="AB158" s="1013"/>
      <c r="AC158" s="1013"/>
      <c r="AD158" s="1013"/>
      <c r="AE158" s="1013"/>
      <c r="AF158" s="1013"/>
      <c r="AG158" s="1013"/>
      <c r="AH158" s="1013"/>
      <c r="AI158" s="1013"/>
      <c r="AJ158" s="1013"/>
      <c r="AK158" s="1013"/>
      <c r="AL158" s="1013"/>
      <c r="AM158" s="1013"/>
    </row>
    <row r="159" spans="1:39" ht="13.5" customHeight="1">
      <c r="A159" s="1011"/>
      <c r="B159" s="1010"/>
      <c r="C159" s="1011"/>
      <c r="D159" s="1011"/>
      <c r="E159" s="1012"/>
      <c r="F159" s="1012"/>
      <c r="G159" s="1013"/>
      <c r="H159" s="1013"/>
      <c r="I159" s="1013"/>
      <c r="J159" s="1013"/>
      <c r="K159" s="1013"/>
      <c r="L159" s="1013"/>
      <c r="M159" s="1013"/>
      <c r="N159" s="1013"/>
      <c r="O159" s="1013"/>
      <c r="P159" s="1013"/>
      <c r="Q159" s="1013"/>
      <c r="R159" s="1013"/>
      <c r="S159" s="1013"/>
      <c r="T159" s="1013"/>
      <c r="U159" s="1013"/>
      <c r="V159" s="1013"/>
      <c r="W159" s="1013"/>
      <c r="X159" s="1013"/>
      <c r="Y159" s="1013"/>
      <c r="Z159" s="1013"/>
      <c r="AA159" s="1013"/>
      <c r="AB159" s="1013"/>
      <c r="AC159" s="1013"/>
      <c r="AD159" s="1013"/>
      <c r="AE159" s="1013"/>
      <c r="AF159" s="1013"/>
      <c r="AG159" s="1013"/>
      <c r="AH159" s="1013"/>
      <c r="AI159" s="1013"/>
      <c r="AJ159" s="1013"/>
      <c r="AK159" s="1013"/>
      <c r="AL159" s="1013"/>
      <c r="AM159" s="1013"/>
    </row>
    <row r="160" spans="1:39" ht="13.5" customHeight="1">
      <c r="A160" s="1011"/>
      <c r="B160" s="1010"/>
      <c r="C160" s="1011"/>
      <c r="D160" s="1011"/>
      <c r="E160" s="1012"/>
      <c r="F160" s="1012"/>
      <c r="G160" s="1013"/>
      <c r="H160" s="1013"/>
      <c r="I160" s="1013"/>
      <c r="J160" s="1013"/>
      <c r="K160" s="1013"/>
      <c r="L160" s="1013"/>
      <c r="M160" s="1013"/>
      <c r="N160" s="1013"/>
      <c r="O160" s="1013"/>
      <c r="P160" s="1013"/>
      <c r="Q160" s="1013"/>
      <c r="R160" s="1013"/>
      <c r="S160" s="1013"/>
      <c r="T160" s="1013"/>
      <c r="U160" s="1013"/>
      <c r="V160" s="1013"/>
      <c r="W160" s="1013"/>
      <c r="X160" s="1013"/>
      <c r="Y160" s="1013"/>
      <c r="Z160" s="1013"/>
      <c r="AA160" s="1013"/>
      <c r="AB160" s="1013"/>
      <c r="AC160" s="1013"/>
      <c r="AD160" s="1013"/>
      <c r="AE160" s="1013"/>
      <c r="AF160" s="1013"/>
      <c r="AG160" s="1013"/>
      <c r="AH160" s="1013"/>
      <c r="AI160" s="1013"/>
      <c r="AJ160" s="1013"/>
      <c r="AK160" s="1013"/>
      <c r="AL160" s="1013"/>
      <c r="AM160" s="1013"/>
    </row>
    <row r="161" spans="1:39" ht="13.5" customHeight="1">
      <c r="A161" s="1011"/>
      <c r="B161" s="1010"/>
      <c r="C161" s="1011"/>
      <c r="D161" s="1011"/>
      <c r="E161" s="1012"/>
      <c r="F161" s="1012"/>
      <c r="G161" s="1013"/>
      <c r="H161" s="1013"/>
      <c r="I161" s="1013"/>
      <c r="J161" s="1013"/>
      <c r="K161" s="1013"/>
      <c r="L161" s="1013"/>
      <c r="M161" s="1013"/>
      <c r="N161" s="1013"/>
      <c r="O161" s="1013"/>
      <c r="P161" s="1013"/>
      <c r="Q161" s="1013"/>
      <c r="R161" s="1013"/>
      <c r="S161" s="1013"/>
      <c r="T161" s="1013"/>
      <c r="U161" s="1013"/>
      <c r="V161" s="1013"/>
      <c r="W161" s="1013"/>
      <c r="X161" s="1013"/>
      <c r="Y161" s="1013"/>
      <c r="Z161" s="1013"/>
      <c r="AA161" s="1013"/>
      <c r="AB161" s="1013"/>
      <c r="AC161" s="1013"/>
      <c r="AD161" s="1013"/>
      <c r="AE161" s="1013"/>
      <c r="AF161" s="1013"/>
      <c r="AG161" s="1013"/>
      <c r="AH161" s="1013"/>
      <c r="AI161" s="1013"/>
      <c r="AJ161" s="1013"/>
      <c r="AK161" s="1013"/>
      <c r="AL161" s="1013"/>
      <c r="AM161" s="1013"/>
    </row>
    <row r="162" spans="1:39" ht="13.5" customHeight="1">
      <c r="A162" s="1011"/>
      <c r="B162" s="1010"/>
      <c r="C162" s="1011"/>
      <c r="D162" s="1011"/>
      <c r="E162" s="1012"/>
      <c r="F162" s="1012"/>
      <c r="G162" s="1013"/>
      <c r="H162" s="1013"/>
      <c r="I162" s="1013"/>
      <c r="J162" s="1013"/>
      <c r="K162" s="1013"/>
      <c r="L162" s="1013"/>
      <c r="M162" s="1013"/>
      <c r="N162" s="1013"/>
      <c r="O162" s="1013"/>
      <c r="P162" s="1013"/>
      <c r="Q162" s="1013"/>
      <c r="R162" s="1013"/>
      <c r="S162" s="1013"/>
      <c r="T162" s="1013"/>
      <c r="U162" s="1013"/>
      <c r="V162" s="1013"/>
      <c r="W162" s="1013"/>
      <c r="X162" s="1013"/>
      <c r="Y162" s="1013"/>
      <c r="Z162" s="1013"/>
      <c r="AA162" s="1013"/>
      <c r="AB162" s="1013"/>
      <c r="AC162" s="1013"/>
      <c r="AD162" s="1013"/>
      <c r="AE162" s="1013"/>
      <c r="AF162" s="1013"/>
      <c r="AG162" s="1013"/>
      <c r="AH162" s="1013"/>
      <c r="AI162" s="1013"/>
      <c r="AJ162" s="1013"/>
      <c r="AK162" s="1013"/>
      <c r="AL162" s="1013"/>
      <c r="AM162" s="1013"/>
    </row>
    <row r="163" spans="1:39" ht="13.5" customHeight="1">
      <c r="A163" s="1011"/>
      <c r="B163" s="1010"/>
      <c r="C163" s="1011"/>
      <c r="D163" s="1011"/>
      <c r="E163" s="1012"/>
      <c r="F163" s="1012"/>
      <c r="G163" s="1013"/>
      <c r="H163" s="1013"/>
      <c r="I163" s="1013"/>
      <c r="J163" s="1013"/>
      <c r="K163" s="1013"/>
      <c r="L163" s="1013"/>
      <c r="M163" s="1013"/>
      <c r="N163" s="1013"/>
      <c r="O163" s="1013"/>
      <c r="P163" s="1013"/>
      <c r="Q163" s="1013"/>
      <c r="R163" s="1013"/>
      <c r="S163" s="1013"/>
      <c r="T163" s="1013"/>
      <c r="U163" s="1013"/>
      <c r="V163" s="1013"/>
      <c r="W163" s="1013"/>
      <c r="X163" s="1013"/>
      <c r="Y163" s="1013"/>
      <c r="Z163" s="1013"/>
      <c r="AA163" s="1013"/>
      <c r="AB163" s="1013"/>
      <c r="AC163" s="1013"/>
      <c r="AD163" s="1013"/>
      <c r="AE163" s="1013"/>
      <c r="AF163" s="1013"/>
      <c r="AG163" s="1013"/>
      <c r="AH163" s="1013"/>
      <c r="AI163" s="1013"/>
      <c r="AJ163" s="1013"/>
      <c r="AK163" s="1013"/>
      <c r="AL163" s="1013"/>
      <c r="AM163" s="1013"/>
    </row>
    <row r="164" spans="1:39" ht="13.5" customHeight="1">
      <c r="A164" s="1011"/>
      <c r="B164" s="1010"/>
      <c r="C164" s="1011"/>
      <c r="D164" s="1011"/>
      <c r="E164" s="1012"/>
      <c r="F164" s="1012"/>
      <c r="G164" s="1013"/>
      <c r="H164" s="1013"/>
      <c r="I164" s="1013"/>
      <c r="J164" s="1013"/>
      <c r="K164" s="1013"/>
      <c r="L164" s="1013"/>
      <c r="M164" s="1013"/>
      <c r="N164" s="1013"/>
      <c r="O164" s="1013"/>
      <c r="P164" s="1013"/>
      <c r="Q164" s="1013"/>
      <c r="R164" s="1013"/>
      <c r="S164" s="1013"/>
      <c r="T164" s="1013"/>
      <c r="U164" s="1013"/>
      <c r="V164" s="1013"/>
      <c r="W164" s="1013"/>
      <c r="X164" s="1013"/>
      <c r="Y164" s="1013"/>
      <c r="Z164" s="1013"/>
      <c r="AA164" s="1013"/>
      <c r="AB164" s="1013"/>
      <c r="AC164" s="1013"/>
      <c r="AD164" s="1013"/>
      <c r="AE164" s="1013"/>
      <c r="AF164" s="1013"/>
      <c r="AG164" s="1013"/>
      <c r="AH164" s="1013"/>
      <c r="AI164" s="1013"/>
      <c r="AJ164" s="1013"/>
      <c r="AK164" s="1013"/>
      <c r="AL164" s="1013"/>
      <c r="AM164" s="1013"/>
    </row>
    <row r="165" spans="1:39" ht="13.5" customHeight="1">
      <c r="A165" s="1011"/>
      <c r="B165" s="1010"/>
      <c r="C165" s="1011"/>
      <c r="D165" s="1011"/>
      <c r="E165" s="1012"/>
      <c r="F165" s="1012"/>
      <c r="G165" s="1013"/>
      <c r="H165" s="1013"/>
      <c r="I165" s="1013"/>
      <c r="J165" s="1013"/>
      <c r="K165" s="1013"/>
      <c r="L165" s="1013"/>
      <c r="M165" s="1013"/>
      <c r="N165" s="1013"/>
      <c r="O165" s="1013"/>
      <c r="P165" s="1013"/>
      <c r="Q165" s="1013"/>
      <c r="R165" s="1013"/>
      <c r="S165" s="1013"/>
      <c r="T165" s="1013"/>
      <c r="U165" s="1013"/>
      <c r="V165" s="1013"/>
      <c r="W165" s="1013"/>
      <c r="X165" s="1013"/>
      <c r="Y165" s="1013"/>
      <c r="Z165" s="1013"/>
      <c r="AA165" s="1013"/>
      <c r="AB165" s="1013"/>
      <c r="AC165" s="1013"/>
      <c r="AD165" s="1013"/>
      <c r="AE165" s="1013"/>
      <c r="AF165" s="1013"/>
      <c r="AG165" s="1013"/>
      <c r="AH165" s="1013"/>
      <c r="AI165" s="1013"/>
      <c r="AJ165" s="1013"/>
      <c r="AK165" s="1013"/>
      <c r="AL165" s="1013"/>
      <c r="AM165" s="1013"/>
    </row>
    <row r="166" spans="1:39" ht="13.5" customHeight="1">
      <c r="A166" s="1011"/>
      <c r="B166" s="1010"/>
      <c r="C166" s="1011"/>
      <c r="D166" s="1011"/>
      <c r="E166" s="1012"/>
      <c r="F166" s="1012"/>
      <c r="G166" s="1013"/>
      <c r="H166" s="1013"/>
      <c r="I166" s="1013"/>
      <c r="J166" s="1013"/>
      <c r="K166" s="1013"/>
      <c r="L166" s="1013"/>
      <c r="M166" s="1013"/>
      <c r="N166" s="1013"/>
      <c r="O166" s="1013"/>
      <c r="P166" s="1013"/>
      <c r="Q166" s="1013"/>
      <c r="R166" s="1013"/>
      <c r="S166" s="1013"/>
      <c r="T166" s="1013"/>
      <c r="U166" s="1013"/>
      <c r="V166" s="1013"/>
      <c r="W166" s="1013"/>
      <c r="X166" s="1013"/>
      <c r="Y166" s="1013"/>
      <c r="Z166" s="1013"/>
      <c r="AA166" s="1013"/>
      <c r="AB166" s="1013"/>
      <c r="AC166" s="1013"/>
      <c r="AD166" s="1013"/>
      <c r="AE166" s="1013"/>
      <c r="AF166" s="1013"/>
      <c r="AG166" s="1013"/>
      <c r="AH166" s="1013"/>
      <c r="AI166" s="1013"/>
      <c r="AJ166" s="1013"/>
      <c r="AK166" s="1013"/>
      <c r="AL166" s="1013"/>
      <c r="AM166" s="1013"/>
    </row>
    <row r="167" spans="1:39" ht="13.5" customHeight="1">
      <c r="A167" s="1011"/>
      <c r="B167" s="1010"/>
      <c r="C167" s="1011"/>
      <c r="D167" s="1011"/>
      <c r="E167" s="1012"/>
      <c r="F167" s="1012"/>
      <c r="G167" s="1013"/>
      <c r="H167" s="1013"/>
      <c r="I167" s="1013"/>
      <c r="J167" s="1013"/>
      <c r="K167" s="1013"/>
      <c r="L167" s="1013"/>
      <c r="M167" s="1013"/>
      <c r="N167" s="1013"/>
      <c r="O167" s="1013"/>
      <c r="P167" s="1013"/>
      <c r="Q167" s="1013"/>
      <c r="R167" s="1013"/>
      <c r="S167" s="1013"/>
      <c r="T167" s="1013"/>
      <c r="U167" s="1013"/>
      <c r="V167" s="1013"/>
      <c r="W167" s="1013"/>
      <c r="X167" s="1013"/>
      <c r="Y167" s="1013"/>
      <c r="Z167" s="1013"/>
      <c r="AA167" s="1013"/>
      <c r="AB167" s="1013"/>
      <c r="AC167" s="1013"/>
      <c r="AD167" s="1013"/>
      <c r="AE167" s="1013"/>
      <c r="AF167" s="1013"/>
      <c r="AG167" s="1013"/>
      <c r="AH167" s="1013"/>
      <c r="AI167" s="1013"/>
      <c r="AJ167" s="1013"/>
      <c r="AK167" s="1013"/>
      <c r="AL167" s="1013"/>
      <c r="AM167" s="1013"/>
    </row>
    <row r="168" spans="1:39" ht="13.5" customHeight="1">
      <c r="A168" s="1011"/>
      <c r="B168" s="1010"/>
      <c r="C168" s="1011"/>
      <c r="D168" s="1011"/>
      <c r="E168" s="1012"/>
      <c r="F168" s="1012"/>
      <c r="G168" s="1013"/>
      <c r="H168" s="1013"/>
      <c r="I168" s="1013"/>
      <c r="J168" s="1013"/>
      <c r="K168" s="1013"/>
      <c r="L168" s="1013"/>
      <c r="M168" s="1013"/>
      <c r="N168" s="1013"/>
      <c r="O168" s="1013"/>
      <c r="P168" s="1013"/>
      <c r="Q168" s="1013"/>
      <c r="R168" s="1013"/>
      <c r="S168" s="1013"/>
      <c r="T168" s="1013"/>
      <c r="U168" s="1013"/>
      <c r="V168" s="1013"/>
      <c r="W168" s="1013"/>
      <c r="X168" s="1013"/>
      <c r="Y168" s="1013"/>
      <c r="Z168" s="1013"/>
      <c r="AA168" s="1013"/>
      <c r="AB168" s="1013"/>
      <c r="AC168" s="1013"/>
      <c r="AD168" s="1013"/>
      <c r="AE168" s="1013"/>
      <c r="AF168" s="1013"/>
      <c r="AG168" s="1013"/>
      <c r="AH168" s="1013"/>
      <c r="AI168" s="1013"/>
      <c r="AJ168" s="1013"/>
      <c r="AK168" s="1013"/>
      <c r="AL168" s="1013"/>
      <c r="AM168" s="1013"/>
    </row>
    <row r="169" spans="1:39" ht="13.5" customHeight="1">
      <c r="A169" s="1011"/>
      <c r="B169" s="1010"/>
      <c r="C169" s="1011"/>
      <c r="D169" s="1011"/>
      <c r="E169" s="1012"/>
      <c r="F169" s="1012"/>
      <c r="G169" s="1013"/>
      <c r="H169" s="1013"/>
      <c r="I169" s="1013"/>
      <c r="J169" s="1013"/>
      <c r="K169" s="1013"/>
      <c r="L169" s="1013"/>
      <c r="M169" s="1013"/>
      <c r="N169" s="1013"/>
      <c r="O169" s="1013"/>
      <c r="P169" s="1013"/>
      <c r="Q169" s="1013"/>
      <c r="R169" s="1013"/>
      <c r="S169" s="1013"/>
      <c r="T169" s="1013"/>
      <c r="U169" s="1013"/>
      <c r="V169" s="1013"/>
      <c r="W169" s="1013"/>
      <c r="X169" s="1013"/>
      <c r="Y169" s="1013"/>
      <c r="Z169" s="1013"/>
      <c r="AA169" s="1013"/>
      <c r="AB169" s="1013"/>
      <c r="AC169" s="1013"/>
      <c r="AD169" s="1013"/>
      <c r="AE169" s="1013"/>
      <c r="AF169" s="1013"/>
      <c r="AG169" s="1013"/>
      <c r="AH169" s="1013"/>
      <c r="AI169" s="1013"/>
      <c r="AJ169" s="1013"/>
      <c r="AK169" s="1013"/>
      <c r="AL169" s="1013"/>
      <c r="AM169" s="1013"/>
    </row>
    <row r="170" spans="1:39" ht="13.5" customHeight="1">
      <c r="A170" s="1011"/>
      <c r="B170" s="1010"/>
      <c r="C170" s="1011"/>
      <c r="D170" s="1011"/>
      <c r="E170" s="1012"/>
      <c r="F170" s="1012"/>
      <c r="G170" s="1013"/>
      <c r="H170" s="1013"/>
      <c r="I170" s="1013"/>
      <c r="J170" s="1013"/>
      <c r="K170" s="1013"/>
      <c r="L170" s="1013"/>
      <c r="M170" s="1013"/>
      <c r="N170" s="1013"/>
      <c r="O170" s="1013"/>
      <c r="P170" s="1013"/>
      <c r="Q170" s="1013"/>
      <c r="R170" s="1013"/>
      <c r="S170" s="1013"/>
      <c r="T170" s="1013"/>
      <c r="U170" s="1013"/>
      <c r="V170" s="1013"/>
      <c r="W170" s="1013"/>
      <c r="X170" s="1013"/>
      <c r="Y170" s="1013"/>
      <c r="Z170" s="1013"/>
      <c r="AA170" s="1013"/>
      <c r="AB170" s="1013"/>
      <c r="AC170" s="1013"/>
      <c r="AD170" s="1013"/>
      <c r="AE170" s="1013"/>
      <c r="AF170" s="1013"/>
      <c r="AG170" s="1013"/>
      <c r="AH170" s="1013"/>
      <c r="AI170" s="1013"/>
      <c r="AJ170" s="1013"/>
      <c r="AK170" s="1013"/>
      <c r="AL170" s="1013"/>
      <c r="AM170" s="1013"/>
    </row>
    <row r="171" spans="1:39" ht="13.5" customHeight="1">
      <c r="A171" s="1011"/>
      <c r="B171" s="1010"/>
      <c r="C171" s="1011"/>
      <c r="D171" s="1011"/>
      <c r="E171" s="1012"/>
      <c r="F171" s="1012"/>
      <c r="G171" s="1013"/>
      <c r="H171" s="1013"/>
      <c r="I171" s="1013"/>
      <c r="J171" s="1013"/>
      <c r="K171" s="1013"/>
      <c r="L171" s="1013"/>
      <c r="M171" s="1013"/>
      <c r="N171" s="1013"/>
      <c r="O171" s="1013"/>
      <c r="P171" s="1013"/>
      <c r="Q171" s="1013"/>
      <c r="R171" s="1013"/>
      <c r="S171" s="1013"/>
      <c r="T171" s="1013"/>
      <c r="U171" s="1013"/>
      <c r="V171" s="1013"/>
      <c r="W171" s="1013"/>
      <c r="X171" s="1013"/>
      <c r="Y171" s="1013"/>
      <c r="Z171" s="1013"/>
      <c r="AA171" s="1013"/>
      <c r="AB171" s="1013"/>
      <c r="AC171" s="1013"/>
      <c r="AD171" s="1013"/>
      <c r="AE171" s="1013"/>
      <c r="AF171" s="1013"/>
      <c r="AG171" s="1013"/>
      <c r="AH171" s="1013"/>
      <c r="AI171" s="1013"/>
      <c r="AJ171" s="1013"/>
      <c r="AK171" s="1013"/>
      <c r="AL171" s="1013"/>
      <c r="AM171" s="1013"/>
    </row>
    <row r="172" spans="1:39" ht="13.5" customHeight="1">
      <c r="A172" s="1011"/>
      <c r="B172" s="1010"/>
      <c r="C172" s="1011"/>
      <c r="D172" s="1011"/>
      <c r="E172" s="1012"/>
      <c r="F172" s="1012"/>
      <c r="G172" s="1013"/>
      <c r="H172" s="1013"/>
      <c r="I172" s="1013"/>
      <c r="J172" s="1013"/>
      <c r="K172" s="1013"/>
      <c r="L172" s="1013"/>
      <c r="M172" s="1013"/>
      <c r="N172" s="1013"/>
      <c r="O172" s="1013"/>
      <c r="P172" s="1013"/>
      <c r="Q172" s="1013"/>
      <c r="R172" s="1013"/>
      <c r="S172" s="1013"/>
      <c r="T172" s="1013"/>
      <c r="U172" s="1013"/>
      <c r="V172" s="1013"/>
      <c r="W172" s="1013"/>
      <c r="X172" s="1013"/>
      <c r="Y172" s="1013"/>
      <c r="Z172" s="1013"/>
      <c r="AA172" s="1013"/>
      <c r="AB172" s="1013"/>
      <c r="AC172" s="1013"/>
      <c r="AD172" s="1013"/>
      <c r="AE172" s="1013"/>
      <c r="AF172" s="1013"/>
      <c r="AG172" s="1013"/>
      <c r="AH172" s="1013"/>
      <c r="AI172" s="1013"/>
      <c r="AJ172" s="1013"/>
      <c r="AK172" s="1013"/>
      <c r="AL172" s="1013"/>
      <c r="AM172" s="1013"/>
    </row>
    <row r="173" spans="1:39" ht="13.5" customHeight="1">
      <c r="A173" s="1011"/>
      <c r="B173" s="1010"/>
      <c r="C173" s="1011"/>
      <c r="D173" s="1011"/>
      <c r="E173" s="1012"/>
      <c r="F173" s="1012"/>
      <c r="G173" s="1013"/>
      <c r="H173" s="1013"/>
      <c r="I173" s="1013"/>
      <c r="J173" s="1013"/>
      <c r="K173" s="1013"/>
      <c r="L173" s="1013"/>
      <c r="M173" s="1013"/>
      <c r="N173" s="1013"/>
      <c r="O173" s="1013"/>
      <c r="P173" s="1013"/>
      <c r="Q173" s="1013"/>
      <c r="R173" s="1013"/>
      <c r="S173" s="1013"/>
      <c r="T173" s="1013"/>
      <c r="U173" s="1013"/>
      <c r="V173" s="1013"/>
      <c r="W173" s="1013"/>
      <c r="X173" s="1013"/>
      <c r="Y173" s="1013"/>
      <c r="Z173" s="1013"/>
      <c r="AA173" s="1013"/>
      <c r="AB173" s="1013"/>
      <c r="AC173" s="1013"/>
      <c r="AD173" s="1013"/>
      <c r="AE173" s="1013"/>
      <c r="AF173" s="1013"/>
      <c r="AG173" s="1013"/>
      <c r="AH173" s="1013"/>
      <c r="AI173" s="1013"/>
      <c r="AJ173" s="1013"/>
      <c r="AK173" s="1013"/>
      <c r="AL173" s="1013"/>
      <c r="AM173" s="1013"/>
    </row>
    <row r="174" spans="1:39" ht="13.5" customHeight="1">
      <c r="A174" s="1011"/>
      <c r="B174" s="1010"/>
      <c r="C174" s="1011"/>
      <c r="D174" s="1011"/>
      <c r="E174" s="1012"/>
      <c r="F174" s="1012"/>
      <c r="G174" s="1013"/>
      <c r="H174" s="1013"/>
      <c r="I174" s="1013"/>
      <c r="J174" s="1013"/>
      <c r="K174" s="1013"/>
      <c r="L174" s="1013"/>
      <c r="M174" s="1013"/>
      <c r="N174" s="1013"/>
      <c r="O174" s="1013"/>
      <c r="P174" s="1013"/>
      <c r="Q174" s="1013"/>
      <c r="R174" s="1013"/>
      <c r="S174" s="1013"/>
      <c r="T174" s="1013"/>
      <c r="U174" s="1013"/>
      <c r="V174" s="1013"/>
      <c r="W174" s="1013"/>
      <c r="X174" s="1013"/>
      <c r="Y174" s="1013"/>
      <c r="Z174" s="1013"/>
      <c r="AA174" s="1013"/>
      <c r="AB174" s="1013"/>
      <c r="AC174" s="1013"/>
      <c r="AD174" s="1013"/>
      <c r="AE174" s="1013"/>
      <c r="AF174" s="1013"/>
      <c r="AG174" s="1013"/>
      <c r="AH174" s="1013"/>
      <c r="AI174" s="1013"/>
      <c r="AJ174" s="1013"/>
      <c r="AK174" s="1013"/>
      <c r="AL174" s="1013"/>
      <c r="AM174" s="1013"/>
    </row>
    <row r="175" spans="1:39" ht="13.5" customHeight="1">
      <c r="A175" s="1011"/>
      <c r="B175" s="1010"/>
      <c r="C175" s="1011"/>
      <c r="D175" s="1011"/>
      <c r="E175" s="1012"/>
      <c r="F175" s="1012"/>
      <c r="G175" s="1013"/>
      <c r="H175" s="1013"/>
      <c r="I175" s="1013"/>
      <c r="J175" s="1013"/>
      <c r="K175" s="1013"/>
      <c r="L175" s="1013"/>
      <c r="M175" s="1013"/>
      <c r="N175" s="1013"/>
      <c r="O175" s="1013"/>
      <c r="P175" s="1013"/>
      <c r="Q175" s="1013"/>
      <c r="R175" s="1013"/>
      <c r="S175" s="1013"/>
      <c r="T175" s="1013"/>
      <c r="U175" s="1013"/>
      <c r="V175" s="1013"/>
      <c r="W175" s="1013"/>
      <c r="X175" s="1013"/>
      <c r="Y175" s="1013"/>
      <c r="Z175" s="1013"/>
      <c r="AA175" s="1013"/>
      <c r="AB175" s="1013"/>
      <c r="AC175" s="1013"/>
      <c r="AD175" s="1013"/>
      <c r="AE175" s="1013"/>
      <c r="AF175" s="1013"/>
      <c r="AG175" s="1013"/>
      <c r="AH175" s="1013"/>
      <c r="AI175" s="1013"/>
      <c r="AJ175" s="1013"/>
      <c r="AK175" s="1013"/>
      <c r="AL175" s="1013"/>
      <c r="AM175" s="1013"/>
    </row>
    <row r="176" spans="1:39" ht="13.5" customHeight="1">
      <c r="A176" s="1011"/>
      <c r="B176" s="1010"/>
      <c r="C176" s="1011"/>
      <c r="D176" s="1011"/>
      <c r="E176" s="1012"/>
      <c r="F176" s="1012"/>
      <c r="G176" s="1013"/>
      <c r="H176" s="1013"/>
      <c r="I176" s="1013"/>
      <c r="J176" s="1013"/>
      <c r="K176" s="1013"/>
      <c r="L176" s="1013"/>
      <c r="M176" s="1013"/>
      <c r="N176" s="1013"/>
      <c r="O176" s="1013"/>
      <c r="P176" s="1013"/>
      <c r="Q176" s="1013"/>
      <c r="R176" s="1013"/>
      <c r="S176" s="1013"/>
      <c r="T176" s="1013"/>
      <c r="U176" s="1013"/>
      <c r="V176" s="1013"/>
      <c r="W176" s="1013"/>
      <c r="X176" s="1013"/>
      <c r="Y176" s="1013"/>
      <c r="Z176" s="1013"/>
      <c r="AA176" s="1013"/>
      <c r="AB176" s="1013"/>
      <c r="AC176" s="1013"/>
      <c r="AD176" s="1013"/>
      <c r="AE176" s="1013"/>
      <c r="AF176" s="1013"/>
      <c r="AG176" s="1013"/>
      <c r="AH176" s="1013"/>
      <c r="AI176" s="1013"/>
      <c r="AJ176" s="1013"/>
      <c r="AK176" s="1013"/>
      <c r="AL176" s="1013"/>
      <c r="AM176" s="1013"/>
    </row>
    <row r="177" spans="1:39" ht="13.5" customHeight="1">
      <c r="A177" s="1011"/>
      <c r="B177" s="1010"/>
      <c r="C177" s="1011"/>
      <c r="D177" s="1011"/>
      <c r="E177" s="1012"/>
      <c r="F177" s="1012"/>
      <c r="G177" s="1013"/>
      <c r="H177" s="1013"/>
      <c r="I177" s="1013"/>
      <c r="J177" s="1013"/>
      <c r="K177" s="1013"/>
      <c r="L177" s="1013"/>
      <c r="M177" s="1013"/>
      <c r="N177" s="1013"/>
      <c r="O177" s="1013"/>
      <c r="P177" s="1013"/>
      <c r="Q177" s="1013"/>
      <c r="R177" s="1013"/>
      <c r="S177" s="1013"/>
      <c r="T177" s="1013"/>
      <c r="U177" s="1013"/>
      <c r="V177" s="1013"/>
      <c r="W177" s="1013"/>
      <c r="X177" s="1013"/>
      <c r="Y177" s="1013"/>
      <c r="Z177" s="1013"/>
      <c r="AA177" s="1013"/>
      <c r="AB177" s="1013"/>
      <c r="AC177" s="1013"/>
      <c r="AD177" s="1013"/>
      <c r="AE177" s="1013"/>
      <c r="AF177" s="1013"/>
      <c r="AG177" s="1013"/>
      <c r="AH177" s="1013"/>
      <c r="AI177" s="1013"/>
      <c r="AJ177" s="1013"/>
      <c r="AK177" s="1013"/>
      <c r="AL177" s="1013"/>
      <c r="AM177" s="1013"/>
    </row>
    <row r="178" spans="1:39" ht="13.5" customHeight="1">
      <c r="A178" s="1011"/>
      <c r="B178" s="1010"/>
      <c r="C178" s="1011"/>
      <c r="D178" s="1011"/>
      <c r="E178" s="1012"/>
      <c r="F178" s="1012"/>
      <c r="G178" s="1013"/>
      <c r="H178" s="1013"/>
      <c r="I178" s="1013"/>
      <c r="J178" s="1013"/>
      <c r="K178" s="1013"/>
      <c r="L178" s="1013"/>
      <c r="M178" s="1013"/>
      <c r="N178" s="1013"/>
      <c r="O178" s="1013"/>
      <c r="P178" s="1013"/>
      <c r="Q178" s="1013"/>
      <c r="R178" s="1013"/>
      <c r="S178" s="1013"/>
      <c r="T178" s="1013"/>
      <c r="U178" s="1013"/>
      <c r="V178" s="1013"/>
      <c r="W178" s="1013"/>
      <c r="X178" s="1013"/>
      <c r="Y178" s="1013"/>
      <c r="Z178" s="1013"/>
      <c r="AA178" s="1013"/>
      <c r="AB178" s="1013"/>
      <c r="AC178" s="1013"/>
      <c r="AD178" s="1013"/>
      <c r="AE178" s="1013"/>
      <c r="AF178" s="1013"/>
      <c r="AG178" s="1013"/>
      <c r="AH178" s="1013"/>
      <c r="AI178" s="1013"/>
      <c r="AJ178" s="1013"/>
      <c r="AK178" s="1013"/>
      <c r="AL178" s="1013"/>
      <c r="AM178" s="1013"/>
    </row>
    <row r="179" spans="1:39" ht="13.5" customHeight="1">
      <c r="A179" s="1011"/>
      <c r="B179" s="1010"/>
      <c r="C179" s="1011"/>
      <c r="D179" s="1011"/>
      <c r="E179" s="1012"/>
      <c r="F179" s="1012"/>
      <c r="G179" s="1013"/>
      <c r="H179" s="1013"/>
      <c r="I179" s="1013"/>
      <c r="J179" s="1013"/>
      <c r="K179" s="1013"/>
      <c r="L179" s="1013"/>
      <c r="M179" s="1013"/>
      <c r="N179" s="1013"/>
      <c r="O179" s="1013"/>
      <c r="P179" s="1013"/>
      <c r="Q179" s="1013"/>
      <c r="R179" s="1013"/>
      <c r="S179" s="1013"/>
      <c r="T179" s="1013"/>
      <c r="U179" s="1013"/>
      <c r="V179" s="1013"/>
      <c r="W179" s="1013"/>
      <c r="X179" s="1013"/>
      <c r="Y179" s="1013"/>
      <c r="Z179" s="1013"/>
      <c r="AA179" s="1013"/>
      <c r="AB179" s="1013"/>
      <c r="AC179" s="1013"/>
      <c r="AD179" s="1013"/>
      <c r="AE179" s="1013"/>
      <c r="AF179" s="1013"/>
      <c r="AG179" s="1013"/>
      <c r="AH179" s="1013"/>
      <c r="AI179" s="1013"/>
      <c r="AJ179" s="1013"/>
      <c r="AK179" s="1013"/>
      <c r="AL179" s="1013"/>
      <c r="AM179" s="1013"/>
    </row>
    <row r="180" spans="1:39" ht="13.5" customHeight="1">
      <c r="A180" s="1011"/>
      <c r="B180" s="1010"/>
      <c r="C180" s="1011"/>
      <c r="D180" s="1011"/>
      <c r="E180" s="1012"/>
      <c r="F180" s="1012"/>
      <c r="G180" s="1013"/>
      <c r="H180" s="1013"/>
      <c r="I180" s="1013"/>
      <c r="J180" s="1013"/>
      <c r="K180" s="1013"/>
      <c r="L180" s="1013"/>
      <c r="M180" s="1013"/>
      <c r="N180" s="1013"/>
      <c r="O180" s="1013"/>
      <c r="P180" s="1013"/>
      <c r="Q180" s="1013"/>
      <c r="R180" s="1013"/>
      <c r="S180" s="1013"/>
      <c r="T180" s="1013"/>
      <c r="U180" s="1013"/>
      <c r="V180" s="1013"/>
      <c r="W180" s="1013"/>
      <c r="X180" s="1013"/>
      <c r="Y180" s="1013"/>
      <c r="Z180" s="1013"/>
      <c r="AA180" s="1013"/>
      <c r="AB180" s="1013"/>
      <c r="AC180" s="1013"/>
      <c r="AD180" s="1013"/>
      <c r="AE180" s="1013"/>
      <c r="AF180" s="1013"/>
      <c r="AG180" s="1013"/>
      <c r="AH180" s="1013"/>
      <c r="AI180" s="1013"/>
      <c r="AJ180" s="1013"/>
      <c r="AK180" s="1013"/>
      <c r="AL180" s="1013"/>
      <c r="AM180" s="1013"/>
    </row>
    <row r="181" spans="1:39" ht="13.5" customHeight="1">
      <c r="A181" s="1011"/>
      <c r="B181" s="1010"/>
      <c r="C181" s="1011"/>
      <c r="D181" s="1011"/>
      <c r="E181" s="1012"/>
      <c r="F181" s="1012"/>
      <c r="G181" s="1013"/>
      <c r="H181" s="1013"/>
      <c r="I181" s="1013"/>
      <c r="J181" s="1013"/>
      <c r="K181" s="1013"/>
      <c r="L181" s="1013"/>
      <c r="M181" s="1013"/>
      <c r="N181" s="1013"/>
      <c r="O181" s="1013"/>
      <c r="P181" s="1013"/>
      <c r="Q181" s="1013"/>
      <c r="R181" s="1013"/>
      <c r="S181" s="1013"/>
      <c r="T181" s="1013"/>
      <c r="U181" s="1013"/>
      <c r="V181" s="1013"/>
      <c r="W181" s="1013"/>
      <c r="X181" s="1013"/>
      <c r="Y181" s="1013"/>
      <c r="Z181" s="1013"/>
      <c r="AA181" s="1013"/>
      <c r="AB181" s="1013"/>
      <c r="AC181" s="1013"/>
      <c r="AD181" s="1013"/>
      <c r="AE181" s="1013"/>
      <c r="AF181" s="1013"/>
      <c r="AG181" s="1013"/>
      <c r="AH181" s="1013"/>
      <c r="AI181" s="1013"/>
      <c r="AJ181" s="1013"/>
      <c r="AK181" s="1013"/>
      <c r="AL181" s="1013"/>
      <c r="AM181" s="1013"/>
    </row>
    <row r="182" spans="1:39" ht="13.5" customHeight="1">
      <c r="A182" s="1011"/>
      <c r="B182" s="1010"/>
      <c r="C182" s="1011"/>
      <c r="D182" s="1011"/>
      <c r="E182" s="1012"/>
      <c r="F182" s="1012"/>
      <c r="G182" s="1013"/>
      <c r="H182" s="1013"/>
      <c r="I182" s="1013"/>
      <c r="J182" s="1013"/>
      <c r="K182" s="1013"/>
      <c r="L182" s="1013"/>
      <c r="M182" s="1013"/>
      <c r="N182" s="1013"/>
      <c r="O182" s="1013"/>
      <c r="P182" s="1013"/>
      <c r="Q182" s="1013"/>
      <c r="R182" s="1013"/>
      <c r="S182" s="1013"/>
      <c r="T182" s="1013"/>
      <c r="U182" s="1013"/>
      <c r="V182" s="1013"/>
      <c r="W182" s="1013"/>
      <c r="X182" s="1013"/>
      <c r="Y182" s="1013"/>
      <c r="Z182" s="1013"/>
      <c r="AA182" s="1013"/>
      <c r="AB182" s="1013"/>
      <c r="AC182" s="1013"/>
      <c r="AD182" s="1013"/>
      <c r="AE182" s="1013"/>
      <c r="AF182" s="1013"/>
      <c r="AG182" s="1013"/>
      <c r="AH182" s="1013"/>
      <c r="AI182" s="1013"/>
      <c r="AJ182" s="1013"/>
      <c r="AK182" s="1013"/>
      <c r="AL182" s="1013"/>
      <c r="AM182" s="1013"/>
    </row>
    <row r="183" spans="1:39" ht="13.5" customHeight="1">
      <c r="A183" s="1011"/>
      <c r="B183" s="1010"/>
      <c r="C183" s="1011"/>
      <c r="D183" s="1011"/>
      <c r="E183" s="1012"/>
      <c r="F183" s="1012"/>
      <c r="G183" s="1013"/>
      <c r="H183" s="1013"/>
      <c r="I183" s="1013"/>
      <c r="J183" s="1013"/>
      <c r="K183" s="1013"/>
      <c r="L183" s="1013"/>
      <c r="M183" s="1013"/>
      <c r="N183" s="1013"/>
      <c r="O183" s="1013"/>
      <c r="P183" s="1013"/>
      <c r="Q183" s="1013"/>
      <c r="R183" s="1013"/>
      <c r="S183" s="1013"/>
      <c r="T183" s="1013"/>
      <c r="U183" s="1013"/>
      <c r="V183" s="1013"/>
      <c r="W183" s="1013"/>
      <c r="X183" s="1013"/>
      <c r="Y183" s="1013"/>
      <c r="Z183" s="1013"/>
      <c r="AA183" s="1013"/>
      <c r="AB183" s="1013"/>
      <c r="AC183" s="1013"/>
      <c r="AD183" s="1013"/>
      <c r="AE183" s="1013"/>
      <c r="AF183" s="1013"/>
      <c r="AG183" s="1013"/>
      <c r="AH183" s="1013"/>
      <c r="AI183" s="1013"/>
      <c r="AJ183" s="1013"/>
      <c r="AK183" s="1013"/>
      <c r="AL183" s="1013"/>
      <c r="AM183" s="1013"/>
    </row>
    <row r="184" spans="1:39" ht="13.5" customHeight="1">
      <c r="A184" s="1011"/>
      <c r="B184" s="1010"/>
      <c r="C184" s="1011"/>
      <c r="D184" s="1011"/>
      <c r="E184" s="1012"/>
      <c r="F184" s="1012"/>
      <c r="G184" s="1013"/>
      <c r="H184" s="1013"/>
      <c r="I184" s="1013"/>
      <c r="J184" s="1013"/>
      <c r="K184" s="1013"/>
      <c r="L184" s="1013"/>
      <c r="M184" s="1013"/>
      <c r="N184" s="1013"/>
      <c r="O184" s="1013"/>
      <c r="P184" s="1013"/>
      <c r="Q184" s="1013"/>
      <c r="R184" s="1013"/>
      <c r="S184" s="1013"/>
      <c r="T184" s="1013"/>
      <c r="U184" s="1013"/>
      <c r="V184" s="1013"/>
      <c r="W184" s="1013"/>
      <c r="X184" s="1013"/>
      <c r="Y184" s="1013"/>
      <c r="Z184" s="1013"/>
      <c r="AA184" s="1013"/>
      <c r="AB184" s="1013"/>
      <c r="AC184" s="1013"/>
      <c r="AD184" s="1013"/>
      <c r="AE184" s="1013"/>
      <c r="AF184" s="1013"/>
      <c r="AG184" s="1013"/>
      <c r="AH184" s="1013"/>
      <c r="AI184" s="1013"/>
      <c r="AJ184" s="1013"/>
      <c r="AK184" s="1013"/>
      <c r="AL184" s="1013"/>
      <c r="AM184" s="1013"/>
    </row>
    <row r="185" spans="1:39" ht="13.5" customHeight="1">
      <c r="A185" s="1011"/>
      <c r="B185" s="1010"/>
      <c r="C185" s="1011"/>
      <c r="D185" s="1011"/>
      <c r="E185" s="1012"/>
      <c r="F185" s="1012"/>
      <c r="G185" s="1013"/>
      <c r="H185" s="1013"/>
      <c r="I185" s="1013"/>
      <c r="J185" s="1013"/>
      <c r="K185" s="1013"/>
      <c r="L185" s="1013"/>
      <c r="M185" s="1013"/>
      <c r="N185" s="1013"/>
      <c r="O185" s="1013"/>
      <c r="P185" s="1013"/>
      <c r="Q185" s="1013"/>
      <c r="R185" s="1013"/>
      <c r="S185" s="1013"/>
      <c r="T185" s="1013"/>
      <c r="U185" s="1013"/>
      <c r="V185" s="1013"/>
      <c r="W185" s="1013"/>
      <c r="X185" s="1013"/>
      <c r="Y185" s="1013"/>
      <c r="Z185" s="1013"/>
      <c r="AA185" s="1013"/>
      <c r="AB185" s="1013"/>
      <c r="AC185" s="1013"/>
      <c r="AD185" s="1013"/>
      <c r="AE185" s="1013"/>
      <c r="AF185" s="1013"/>
      <c r="AG185" s="1013"/>
      <c r="AH185" s="1013"/>
      <c r="AI185" s="1013"/>
      <c r="AJ185" s="1013"/>
      <c r="AK185" s="1013"/>
      <c r="AL185" s="1013"/>
      <c r="AM185" s="1013"/>
    </row>
    <row r="186" spans="1:39" ht="13.5" customHeight="1">
      <c r="A186" s="1011"/>
      <c r="B186" s="1010"/>
      <c r="C186" s="1011"/>
      <c r="D186" s="1011"/>
      <c r="E186" s="1012"/>
      <c r="F186" s="1012"/>
      <c r="G186" s="1013"/>
      <c r="H186" s="1013"/>
      <c r="I186" s="1013"/>
      <c r="J186" s="1013"/>
      <c r="K186" s="1013"/>
      <c r="L186" s="1013"/>
      <c r="M186" s="1013"/>
      <c r="N186" s="1013"/>
      <c r="O186" s="1013"/>
      <c r="P186" s="1013"/>
      <c r="Q186" s="1013"/>
      <c r="R186" s="1013"/>
      <c r="S186" s="1013"/>
      <c r="T186" s="1013"/>
      <c r="U186" s="1013"/>
      <c r="V186" s="1013"/>
      <c r="W186" s="1013"/>
      <c r="X186" s="1013"/>
      <c r="Y186" s="1013"/>
      <c r="Z186" s="1013"/>
      <c r="AA186" s="1013"/>
      <c r="AB186" s="1013"/>
      <c r="AC186" s="1013"/>
      <c r="AD186" s="1013"/>
      <c r="AE186" s="1013"/>
      <c r="AF186" s="1013"/>
      <c r="AG186" s="1013"/>
      <c r="AH186" s="1013"/>
      <c r="AI186" s="1013"/>
      <c r="AJ186" s="1013"/>
      <c r="AK186" s="1013"/>
      <c r="AL186" s="1013"/>
      <c r="AM186" s="1013"/>
    </row>
    <row r="187" spans="1:39" ht="13.5" customHeight="1">
      <c r="A187" s="1011"/>
      <c r="B187" s="1010"/>
      <c r="C187" s="1011"/>
      <c r="D187" s="1011"/>
      <c r="E187" s="1012"/>
      <c r="F187" s="1012"/>
      <c r="G187" s="1013"/>
      <c r="H187" s="1013"/>
      <c r="I187" s="1013"/>
      <c r="J187" s="1013"/>
      <c r="K187" s="1013"/>
      <c r="L187" s="1013"/>
      <c r="M187" s="1013"/>
      <c r="N187" s="1013"/>
      <c r="O187" s="1013"/>
      <c r="P187" s="1013"/>
      <c r="Q187" s="1013"/>
      <c r="R187" s="1013"/>
      <c r="S187" s="1013"/>
      <c r="T187" s="1013"/>
      <c r="U187" s="1013"/>
      <c r="V187" s="1013"/>
      <c r="W187" s="1013"/>
      <c r="X187" s="1013"/>
      <c r="Y187" s="1013"/>
      <c r="Z187" s="1013"/>
      <c r="AA187" s="1013"/>
      <c r="AB187" s="1013"/>
      <c r="AC187" s="1013"/>
      <c r="AD187" s="1013"/>
      <c r="AE187" s="1013"/>
      <c r="AF187" s="1013"/>
      <c r="AG187" s="1013"/>
      <c r="AH187" s="1013"/>
      <c r="AI187" s="1013"/>
      <c r="AJ187" s="1013"/>
      <c r="AK187" s="1013"/>
      <c r="AL187" s="1013"/>
      <c r="AM187" s="1013"/>
    </row>
    <row r="188" spans="1:39" ht="13.5" customHeight="1">
      <c r="A188" s="1011"/>
      <c r="B188" s="1010"/>
      <c r="C188" s="1011"/>
      <c r="D188" s="1011"/>
      <c r="E188" s="1012"/>
      <c r="F188" s="1012"/>
      <c r="G188" s="1013"/>
      <c r="H188" s="1013"/>
      <c r="I188" s="1013"/>
      <c r="J188" s="1013"/>
      <c r="K188" s="1013"/>
      <c r="L188" s="1013"/>
      <c r="M188" s="1013"/>
      <c r="N188" s="1013"/>
      <c r="O188" s="1013"/>
      <c r="P188" s="1013"/>
      <c r="Q188" s="1013"/>
      <c r="R188" s="1013"/>
      <c r="S188" s="1013"/>
      <c r="T188" s="1013"/>
      <c r="U188" s="1013"/>
      <c r="V188" s="1013"/>
      <c r="W188" s="1013"/>
      <c r="X188" s="1013"/>
      <c r="Y188" s="1013"/>
      <c r="Z188" s="1013"/>
      <c r="AA188" s="1013"/>
      <c r="AB188" s="1013"/>
      <c r="AC188" s="1013"/>
      <c r="AD188" s="1013"/>
      <c r="AE188" s="1013"/>
      <c r="AF188" s="1013"/>
      <c r="AG188" s="1013"/>
      <c r="AH188" s="1013"/>
      <c r="AI188" s="1013"/>
      <c r="AJ188" s="1013"/>
      <c r="AK188" s="1013"/>
      <c r="AL188" s="1013"/>
      <c r="AM188" s="1013"/>
    </row>
    <row r="189" spans="1:39" ht="13.5" customHeight="1">
      <c r="A189" s="1011"/>
      <c r="B189" s="1010"/>
      <c r="C189" s="1011"/>
      <c r="D189" s="1011"/>
      <c r="E189" s="1012"/>
      <c r="F189" s="1012"/>
      <c r="G189" s="1013"/>
      <c r="H189" s="1013"/>
      <c r="I189" s="1013"/>
      <c r="J189" s="1013"/>
      <c r="K189" s="1013"/>
      <c r="L189" s="1013"/>
      <c r="M189" s="1013"/>
      <c r="N189" s="1013"/>
      <c r="O189" s="1013"/>
      <c r="P189" s="1013"/>
      <c r="Q189" s="1013"/>
      <c r="R189" s="1013"/>
      <c r="S189" s="1013"/>
      <c r="T189" s="1013"/>
      <c r="U189" s="1013"/>
      <c r="V189" s="1013"/>
      <c r="W189" s="1013"/>
      <c r="X189" s="1013"/>
      <c r="Y189" s="1013"/>
      <c r="Z189" s="1013"/>
      <c r="AA189" s="1013"/>
      <c r="AB189" s="1013"/>
      <c r="AC189" s="1013"/>
      <c r="AD189" s="1013"/>
      <c r="AE189" s="1013"/>
      <c r="AF189" s="1013"/>
      <c r="AG189" s="1013"/>
      <c r="AH189" s="1013"/>
      <c r="AI189" s="1013"/>
      <c r="AJ189" s="1013"/>
      <c r="AK189" s="1013"/>
      <c r="AL189" s="1013"/>
      <c r="AM189" s="1013"/>
    </row>
    <row r="190" spans="1:39" ht="13.5" customHeight="1">
      <c r="A190" s="1011"/>
      <c r="B190" s="1010"/>
      <c r="C190" s="1011"/>
      <c r="D190" s="1011"/>
      <c r="E190" s="1012"/>
      <c r="F190" s="1012"/>
      <c r="G190" s="1013"/>
      <c r="H190" s="1013"/>
      <c r="I190" s="1013"/>
      <c r="J190" s="1013"/>
      <c r="K190" s="1013"/>
      <c r="L190" s="1013"/>
      <c r="M190" s="1013"/>
      <c r="N190" s="1013"/>
      <c r="O190" s="1013"/>
      <c r="P190" s="1013"/>
      <c r="Q190" s="1013"/>
      <c r="R190" s="1013"/>
      <c r="S190" s="1013"/>
      <c r="T190" s="1013"/>
      <c r="U190" s="1013"/>
      <c r="V190" s="1013"/>
      <c r="W190" s="1013"/>
      <c r="X190" s="1013"/>
      <c r="Y190" s="1013"/>
      <c r="Z190" s="1013"/>
      <c r="AA190" s="1013"/>
      <c r="AB190" s="1013"/>
      <c r="AC190" s="1013"/>
      <c r="AD190" s="1013"/>
      <c r="AE190" s="1013"/>
      <c r="AF190" s="1013"/>
      <c r="AG190" s="1013"/>
      <c r="AH190" s="1013"/>
      <c r="AI190" s="1013"/>
      <c r="AJ190" s="1013"/>
      <c r="AK190" s="1013"/>
      <c r="AL190" s="1013"/>
      <c r="AM190" s="1013"/>
    </row>
    <row r="191" spans="1:39" ht="13.5" customHeight="1">
      <c r="A191" s="1011"/>
      <c r="B191" s="1010"/>
      <c r="C191" s="1011"/>
      <c r="D191" s="1011"/>
      <c r="E191" s="1012"/>
      <c r="F191" s="1012"/>
      <c r="G191" s="1013"/>
      <c r="H191" s="1013"/>
      <c r="I191" s="1013"/>
      <c r="J191" s="1013"/>
      <c r="K191" s="1013"/>
      <c r="L191" s="1013"/>
      <c r="M191" s="1013"/>
      <c r="N191" s="1013"/>
      <c r="O191" s="1013"/>
      <c r="P191" s="1013"/>
      <c r="Q191" s="1013"/>
      <c r="R191" s="1013"/>
      <c r="S191" s="1013"/>
      <c r="T191" s="1013"/>
      <c r="U191" s="1013"/>
      <c r="V191" s="1013"/>
      <c r="W191" s="1013"/>
      <c r="X191" s="1013"/>
      <c r="Y191" s="1013"/>
      <c r="Z191" s="1013"/>
      <c r="AA191" s="1013"/>
      <c r="AB191" s="1013"/>
      <c r="AC191" s="1013"/>
      <c r="AD191" s="1013"/>
      <c r="AE191" s="1013"/>
      <c r="AF191" s="1013"/>
      <c r="AG191" s="1013"/>
      <c r="AH191" s="1013"/>
      <c r="AI191" s="1013"/>
      <c r="AJ191" s="1013"/>
      <c r="AK191" s="1013"/>
      <c r="AL191" s="1013"/>
      <c r="AM191" s="1013"/>
    </row>
    <row r="192" spans="1:39" ht="13.5" customHeight="1">
      <c r="A192" s="1011"/>
      <c r="B192" s="1010"/>
      <c r="C192" s="1011"/>
      <c r="D192" s="1011"/>
      <c r="E192" s="1012"/>
      <c r="F192" s="1012"/>
      <c r="G192" s="1013"/>
      <c r="H192" s="1013"/>
      <c r="I192" s="1013"/>
      <c r="J192" s="1013"/>
      <c r="K192" s="1013"/>
      <c r="L192" s="1013"/>
      <c r="M192" s="1013"/>
      <c r="N192" s="1013"/>
      <c r="O192" s="1013"/>
      <c r="P192" s="1013"/>
      <c r="Q192" s="1013"/>
      <c r="R192" s="1013"/>
      <c r="S192" s="1013"/>
      <c r="T192" s="1013"/>
      <c r="U192" s="1013"/>
      <c r="V192" s="1013"/>
      <c r="W192" s="1013"/>
      <c r="X192" s="1013"/>
      <c r="Y192" s="1013"/>
      <c r="Z192" s="1013"/>
      <c r="AA192" s="1013"/>
      <c r="AB192" s="1013"/>
      <c r="AC192" s="1013"/>
      <c r="AD192" s="1013"/>
      <c r="AE192" s="1013"/>
      <c r="AF192" s="1013"/>
      <c r="AG192" s="1013"/>
      <c r="AH192" s="1013"/>
      <c r="AI192" s="1013"/>
      <c r="AJ192" s="1013"/>
      <c r="AK192" s="1013"/>
      <c r="AL192" s="1013"/>
      <c r="AM192" s="1013"/>
    </row>
    <row r="193" spans="1:39" ht="13.5" customHeight="1">
      <c r="A193" s="1011"/>
      <c r="B193" s="1010"/>
      <c r="C193" s="1011"/>
      <c r="D193" s="1011"/>
      <c r="E193" s="1012"/>
      <c r="F193" s="1012"/>
      <c r="G193" s="1013"/>
      <c r="H193" s="1013"/>
      <c r="I193" s="1013"/>
      <c r="J193" s="1013"/>
      <c r="K193" s="1013"/>
      <c r="L193" s="1013"/>
      <c r="M193" s="1013"/>
      <c r="N193" s="1013"/>
      <c r="O193" s="1013"/>
      <c r="P193" s="1013"/>
      <c r="Q193" s="1013"/>
      <c r="R193" s="1013"/>
      <c r="S193" s="1013"/>
      <c r="T193" s="1013"/>
      <c r="U193" s="1013"/>
      <c r="V193" s="1013"/>
      <c r="W193" s="1013"/>
      <c r="X193" s="1013"/>
      <c r="Y193" s="1013"/>
      <c r="Z193" s="1013"/>
      <c r="AA193" s="1013"/>
      <c r="AB193" s="1013"/>
      <c r="AC193" s="1013"/>
      <c r="AD193" s="1013"/>
      <c r="AE193" s="1013"/>
      <c r="AF193" s="1013"/>
      <c r="AG193" s="1013"/>
      <c r="AH193" s="1013"/>
      <c r="AI193" s="1013"/>
      <c r="AJ193" s="1013"/>
      <c r="AK193" s="1013"/>
      <c r="AL193" s="1013"/>
      <c r="AM193" s="1013"/>
    </row>
    <row r="194" spans="1:39" ht="13.5" customHeight="1">
      <c r="A194" s="1011"/>
      <c r="B194" s="1010"/>
      <c r="C194" s="1011"/>
      <c r="D194" s="1011"/>
      <c r="E194" s="1012"/>
      <c r="F194" s="1012"/>
      <c r="G194" s="1013"/>
      <c r="H194" s="1013"/>
      <c r="I194" s="1013"/>
      <c r="J194" s="1013"/>
      <c r="K194" s="1013"/>
      <c r="L194" s="1013"/>
      <c r="M194" s="1013"/>
      <c r="N194" s="1013"/>
      <c r="O194" s="1013"/>
      <c r="P194" s="1013"/>
      <c r="Q194" s="1013"/>
      <c r="R194" s="1013"/>
      <c r="S194" s="1013"/>
      <c r="T194" s="1013"/>
      <c r="U194" s="1013"/>
      <c r="V194" s="1013"/>
      <c r="W194" s="1013"/>
      <c r="X194" s="1013"/>
      <c r="Y194" s="1013"/>
      <c r="Z194" s="1013"/>
      <c r="AA194" s="1013"/>
      <c r="AB194" s="1013"/>
      <c r="AC194" s="1013"/>
      <c r="AD194" s="1013"/>
      <c r="AE194" s="1013"/>
      <c r="AF194" s="1013"/>
      <c r="AG194" s="1013"/>
      <c r="AH194" s="1013"/>
      <c r="AI194" s="1013"/>
      <c r="AJ194" s="1013"/>
      <c r="AK194" s="1013"/>
      <c r="AL194" s="1013"/>
      <c r="AM194" s="1013"/>
    </row>
    <row r="195" spans="1:39" ht="13.5" customHeight="1">
      <c r="A195" s="1011"/>
      <c r="B195" s="1010"/>
      <c r="C195" s="1011"/>
      <c r="D195" s="1011"/>
      <c r="E195" s="1012"/>
      <c r="F195" s="1012"/>
      <c r="G195" s="1013"/>
      <c r="H195" s="1013"/>
      <c r="I195" s="1013"/>
      <c r="J195" s="1013"/>
      <c r="K195" s="1013"/>
      <c r="L195" s="1013"/>
      <c r="M195" s="1013"/>
      <c r="N195" s="1013"/>
      <c r="O195" s="1013"/>
      <c r="P195" s="1013"/>
      <c r="Q195" s="1013"/>
      <c r="R195" s="1013"/>
      <c r="S195" s="1013"/>
      <c r="T195" s="1013"/>
      <c r="U195" s="1013"/>
      <c r="V195" s="1013"/>
      <c r="W195" s="1013"/>
      <c r="X195" s="1013"/>
      <c r="Y195" s="1013"/>
      <c r="Z195" s="1013"/>
      <c r="AA195" s="1013"/>
      <c r="AB195" s="1013"/>
      <c r="AC195" s="1013"/>
      <c r="AD195" s="1013"/>
      <c r="AE195" s="1013"/>
      <c r="AF195" s="1013"/>
      <c r="AG195" s="1013"/>
      <c r="AH195" s="1013"/>
      <c r="AI195" s="1013"/>
      <c r="AJ195" s="1013"/>
      <c r="AK195" s="1013"/>
      <c r="AL195" s="1013"/>
      <c r="AM195" s="1013"/>
    </row>
    <row r="196" spans="1:39" ht="13.5" customHeight="1">
      <c r="A196" s="1011"/>
      <c r="B196" s="1010"/>
      <c r="C196" s="1011"/>
      <c r="D196" s="1011"/>
      <c r="E196" s="1012"/>
      <c r="F196" s="1012"/>
      <c r="G196" s="1013"/>
      <c r="H196" s="1013"/>
      <c r="I196" s="1013"/>
      <c r="J196" s="1013"/>
      <c r="K196" s="1013"/>
      <c r="L196" s="1013"/>
      <c r="M196" s="1013"/>
      <c r="N196" s="1013"/>
      <c r="O196" s="1013"/>
      <c r="P196" s="1013"/>
      <c r="Q196" s="1013"/>
      <c r="R196" s="1013"/>
      <c r="S196" s="1013"/>
      <c r="T196" s="1013"/>
      <c r="U196" s="1013"/>
      <c r="V196" s="1013"/>
      <c r="W196" s="1013"/>
      <c r="X196" s="1013"/>
      <c r="Y196" s="1013"/>
      <c r="Z196" s="1013"/>
      <c r="AA196" s="1013"/>
      <c r="AB196" s="1013"/>
      <c r="AC196" s="1013"/>
      <c r="AD196" s="1013"/>
      <c r="AE196" s="1013"/>
      <c r="AF196" s="1013"/>
      <c r="AG196" s="1013"/>
      <c r="AH196" s="1013"/>
      <c r="AI196" s="1013"/>
      <c r="AJ196" s="1013"/>
      <c r="AK196" s="1013"/>
      <c r="AL196" s="1013"/>
      <c r="AM196" s="1013"/>
    </row>
    <row r="197" spans="1:39" ht="13.5" customHeight="1">
      <c r="A197" s="1011"/>
      <c r="B197" s="1010"/>
      <c r="C197" s="1011"/>
      <c r="D197" s="1011"/>
      <c r="E197" s="1012"/>
      <c r="F197" s="1012"/>
      <c r="G197" s="1013"/>
      <c r="H197" s="1013"/>
      <c r="I197" s="1013"/>
      <c r="J197" s="1013"/>
      <c r="K197" s="1013"/>
      <c r="L197" s="1013"/>
      <c r="M197" s="1013"/>
      <c r="N197" s="1013"/>
      <c r="O197" s="1013"/>
      <c r="P197" s="1013"/>
      <c r="Q197" s="1013"/>
      <c r="R197" s="1013"/>
      <c r="S197" s="1013"/>
      <c r="T197" s="1013"/>
      <c r="U197" s="1013"/>
      <c r="V197" s="1013"/>
      <c r="W197" s="1013"/>
      <c r="X197" s="1013"/>
      <c r="Y197" s="1013"/>
      <c r="Z197" s="1013"/>
      <c r="AA197" s="1013"/>
      <c r="AB197" s="1013"/>
      <c r="AC197" s="1013"/>
      <c r="AD197" s="1013"/>
      <c r="AE197" s="1013"/>
      <c r="AF197" s="1013"/>
      <c r="AG197" s="1013"/>
      <c r="AH197" s="1013"/>
      <c r="AI197" s="1013"/>
      <c r="AJ197" s="1013"/>
      <c r="AK197" s="1013"/>
      <c r="AL197" s="1013"/>
      <c r="AM197" s="1013"/>
    </row>
    <row r="198" spans="1:39" ht="13.5" customHeight="1">
      <c r="A198" s="1011"/>
      <c r="B198" s="1010"/>
      <c r="C198" s="1011"/>
      <c r="D198" s="1011"/>
      <c r="E198" s="1012"/>
      <c r="F198" s="1012"/>
      <c r="G198" s="1013"/>
      <c r="H198" s="1013"/>
      <c r="I198" s="1013"/>
      <c r="J198" s="1013"/>
      <c r="K198" s="1013"/>
      <c r="L198" s="1013"/>
      <c r="M198" s="1013"/>
      <c r="N198" s="1013"/>
      <c r="O198" s="1013"/>
      <c r="P198" s="1013"/>
      <c r="Q198" s="1013"/>
      <c r="R198" s="1013"/>
      <c r="S198" s="1013"/>
      <c r="T198" s="1013"/>
      <c r="U198" s="1013"/>
      <c r="V198" s="1013"/>
      <c r="W198" s="1013"/>
      <c r="X198" s="1013"/>
      <c r="Y198" s="1013"/>
      <c r="Z198" s="1013"/>
      <c r="AA198" s="1013"/>
      <c r="AB198" s="1013"/>
      <c r="AC198" s="1013"/>
      <c r="AD198" s="1013"/>
      <c r="AE198" s="1013"/>
      <c r="AF198" s="1013"/>
      <c r="AG198" s="1013"/>
      <c r="AH198" s="1013"/>
      <c r="AI198" s="1013"/>
      <c r="AJ198" s="1013"/>
      <c r="AK198" s="1013"/>
      <c r="AL198" s="1013"/>
      <c r="AM198" s="1013"/>
    </row>
    <row r="199" spans="1:39" ht="13.5" customHeight="1">
      <c r="A199" s="1011"/>
      <c r="B199" s="1010"/>
      <c r="C199" s="1011"/>
      <c r="D199" s="1011"/>
      <c r="E199" s="1012"/>
      <c r="F199" s="1012"/>
      <c r="G199" s="1013"/>
      <c r="H199" s="1013"/>
      <c r="I199" s="1013"/>
      <c r="J199" s="1013"/>
      <c r="K199" s="1013"/>
      <c r="L199" s="1013"/>
      <c r="M199" s="1013"/>
      <c r="N199" s="1013"/>
      <c r="O199" s="1013"/>
      <c r="P199" s="1013"/>
      <c r="Q199" s="1013"/>
      <c r="R199" s="1013"/>
      <c r="S199" s="1013"/>
      <c r="T199" s="1013"/>
      <c r="U199" s="1013"/>
      <c r="V199" s="1013"/>
      <c r="W199" s="1013"/>
      <c r="X199" s="1013"/>
      <c r="Y199" s="1013"/>
      <c r="Z199" s="1013"/>
      <c r="AA199" s="1013"/>
      <c r="AB199" s="1013"/>
      <c r="AC199" s="1013"/>
      <c r="AD199" s="1013"/>
      <c r="AE199" s="1013"/>
      <c r="AF199" s="1013"/>
      <c r="AG199" s="1013"/>
      <c r="AH199" s="1013"/>
      <c r="AI199" s="1013"/>
      <c r="AJ199" s="1013"/>
      <c r="AK199" s="1013"/>
      <c r="AL199" s="1013"/>
      <c r="AM199" s="1013"/>
    </row>
    <row r="200" spans="1:39" ht="13.5" customHeight="1">
      <c r="A200" s="1011"/>
      <c r="B200" s="1010"/>
      <c r="C200" s="1011"/>
      <c r="D200" s="1011"/>
      <c r="E200" s="1012"/>
      <c r="F200" s="1012"/>
      <c r="G200" s="1013"/>
      <c r="H200" s="1013"/>
      <c r="I200" s="1013"/>
      <c r="J200" s="1013"/>
      <c r="K200" s="1013"/>
      <c r="L200" s="1013"/>
      <c r="M200" s="1013"/>
      <c r="N200" s="1013"/>
      <c r="O200" s="1013"/>
      <c r="P200" s="1013"/>
      <c r="Q200" s="1013"/>
      <c r="R200" s="1013"/>
      <c r="S200" s="1013"/>
      <c r="T200" s="1013"/>
      <c r="U200" s="1013"/>
      <c r="V200" s="1013"/>
      <c r="W200" s="1013"/>
      <c r="X200" s="1013"/>
      <c r="Y200" s="1013"/>
      <c r="Z200" s="1013"/>
      <c r="AA200" s="1013"/>
      <c r="AB200" s="1013"/>
      <c r="AC200" s="1013"/>
      <c r="AD200" s="1013"/>
      <c r="AE200" s="1013"/>
      <c r="AF200" s="1013"/>
      <c r="AG200" s="1013"/>
      <c r="AH200" s="1013"/>
      <c r="AI200" s="1013"/>
      <c r="AJ200" s="1013"/>
      <c r="AK200" s="1013"/>
      <c r="AL200" s="1013"/>
      <c r="AM200" s="1013"/>
    </row>
    <row r="201" spans="1:39" ht="13.5" customHeight="1">
      <c r="A201" s="1011"/>
      <c r="B201" s="1010"/>
      <c r="C201" s="1011"/>
      <c r="D201" s="1011"/>
      <c r="E201" s="1012"/>
      <c r="F201" s="1012"/>
      <c r="G201" s="1013"/>
      <c r="H201" s="1013"/>
      <c r="I201" s="1013"/>
      <c r="J201" s="1013"/>
      <c r="K201" s="1013"/>
      <c r="L201" s="1013"/>
      <c r="M201" s="1013"/>
      <c r="N201" s="1013"/>
      <c r="O201" s="1013"/>
      <c r="P201" s="1013"/>
      <c r="Q201" s="1013"/>
      <c r="R201" s="1013"/>
      <c r="S201" s="1013"/>
      <c r="T201" s="1013"/>
      <c r="U201" s="1013"/>
      <c r="V201" s="1013"/>
      <c r="W201" s="1013"/>
      <c r="X201" s="1013"/>
      <c r="Y201" s="1013"/>
      <c r="Z201" s="1013"/>
      <c r="AA201" s="1013"/>
      <c r="AB201" s="1013"/>
      <c r="AC201" s="1013"/>
      <c r="AD201" s="1013"/>
      <c r="AE201" s="1013"/>
      <c r="AF201" s="1013"/>
      <c r="AG201" s="1013"/>
      <c r="AH201" s="1013"/>
      <c r="AI201" s="1013"/>
      <c r="AJ201" s="1013"/>
      <c r="AK201" s="1013"/>
      <c r="AL201" s="1013"/>
      <c r="AM201" s="1013"/>
    </row>
    <row r="202" spans="1:39" ht="13.5" customHeight="1">
      <c r="A202" s="1011"/>
      <c r="B202" s="1010"/>
      <c r="C202" s="1011"/>
      <c r="D202" s="1011"/>
      <c r="E202" s="1012"/>
      <c r="F202" s="1012"/>
      <c r="G202" s="1013"/>
      <c r="H202" s="1013"/>
      <c r="I202" s="1013"/>
      <c r="J202" s="1013"/>
      <c r="K202" s="1013"/>
      <c r="L202" s="1013"/>
      <c r="M202" s="1013"/>
      <c r="N202" s="1013"/>
      <c r="O202" s="1013"/>
      <c r="P202" s="1013"/>
      <c r="Q202" s="1013"/>
      <c r="R202" s="1013"/>
      <c r="S202" s="1013"/>
      <c r="T202" s="1013"/>
      <c r="U202" s="1013"/>
      <c r="V202" s="1013"/>
      <c r="W202" s="1013"/>
      <c r="X202" s="1013"/>
      <c r="Y202" s="1013"/>
      <c r="Z202" s="1013"/>
      <c r="AA202" s="1013"/>
      <c r="AB202" s="1013"/>
      <c r="AC202" s="1013"/>
      <c r="AD202" s="1013"/>
      <c r="AE202" s="1013"/>
      <c r="AF202" s="1013"/>
      <c r="AG202" s="1013"/>
      <c r="AH202" s="1013"/>
      <c r="AI202" s="1013"/>
      <c r="AJ202" s="1013"/>
      <c r="AK202" s="1013"/>
      <c r="AL202" s="1013"/>
      <c r="AM202" s="1013"/>
    </row>
    <row r="203" spans="1:39" ht="13.5" customHeight="1">
      <c r="A203" s="1011"/>
      <c r="B203" s="1010"/>
      <c r="C203" s="1011"/>
      <c r="D203" s="1011"/>
      <c r="E203" s="1012"/>
      <c r="F203" s="1012"/>
      <c r="G203" s="1013"/>
      <c r="H203" s="1013"/>
      <c r="I203" s="1013"/>
      <c r="J203" s="1013"/>
      <c r="K203" s="1013"/>
      <c r="L203" s="1013"/>
      <c r="M203" s="1013"/>
      <c r="N203" s="1013"/>
      <c r="O203" s="1013"/>
      <c r="P203" s="1013"/>
      <c r="Q203" s="1013"/>
      <c r="R203" s="1013"/>
      <c r="S203" s="1013"/>
      <c r="T203" s="1013"/>
      <c r="U203" s="1013"/>
      <c r="V203" s="1013"/>
      <c r="W203" s="1013"/>
      <c r="X203" s="1013"/>
      <c r="Y203" s="1013"/>
      <c r="Z203" s="1013"/>
      <c r="AA203" s="1013"/>
      <c r="AB203" s="1013"/>
      <c r="AC203" s="1013"/>
      <c r="AD203" s="1013"/>
      <c r="AE203" s="1013"/>
      <c r="AF203" s="1013"/>
      <c r="AG203" s="1013"/>
      <c r="AH203" s="1013"/>
      <c r="AI203" s="1013"/>
      <c r="AJ203" s="1013"/>
      <c r="AK203" s="1013"/>
      <c r="AL203" s="1013"/>
      <c r="AM203" s="1013"/>
    </row>
    <row r="204" spans="1:39" ht="13.5" customHeight="1">
      <c r="A204" s="1011"/>
      <c r="B204" s="1010"/>
      <c r="C204" s="1011"/>
      <c r="D204" s="1011"/>
      <c r="E204" s="1012"/>
      <c r="F204" s="1012"/>
      <c r="G204" s="1013"/>
      <c r="H204" s="1013"/>
      <c r="I204" s="1013"/>
      <c r="J204" s="1013"/>
      <c r="K204" s="1013"/>
      <c r="L204" s="1013"/>
      <c r="M204" s="1013"/>
      <c r="N204" s="1013"/>
      <c r="O204" s="1013"/>
      <c r="P204" s="1013"/>
      <c r="Q204" s="1013"/>
      <c r="R204" s="1013"/>
      <c r="S204" s="1013"/>
      <c r="T204" s="1013"/>
      <c r="U204" s="1013"/>
      <c r="V204" s="1013"/>
      <c r="W204" s="1013"/>
      <c r="X204" s="1013"/>
      <c r="Y204" s="1013"/>
      <c r="Z204" s="1013"/>
      <c r="AA204" s="1013"/>
      <c r="AB204" s="1013"/>
      <c r="AC204" s="1013"/>
      <c r="AD204" s="1013"/>
      <c r="AE204" s="1013"/>
      <c r="AF204" s="1013"/>
      <c r="AG204" s="1013"/>
      <c r="AH204" s="1013"/>
      <c r="AI204" s="1013"/>
      <c r="AJ204" s="1013"/>
      <c r="AK204" s="1013"/>
      <c r="AL204" s="1013"/>
      <c r="AM204" s="1013"/>
    </row>
    <row r="205" spans="1:39" ht="13.5" customHeight="1">
      <c r="A205" s="1011"/>
      <c r="B205" s="1010"/>
      <c r="C205" s="1011"/>
      <c r="D205" s="1011"/>
      <c r="E205" s="1012"/>
      <c r="F205" s="1012"/>
      <c r="G205" s="1013"/>
      <c r="H205" s="1013"/>
      <c r="I205" s="1013"/>
      <c r="J205" s="1013"/>
      <c r="K205" s="1013"/>
      <c r="L205" s="1013"/>
      <c r="M205" s="1013"/>
      <c r="N205" s="1013"/>
      <c r="O205" s="1013"/>
      <c r="P205" s="1013"/>
      <c r="Q205" s="1013"/>
      <c r="R205" s="1013"/>
      <c r="S205" s="1013"/>
      <c r="T205" s="1013"/>
      <c r="U205" s="1013"/>
      <c r="V205" s="1013"/>
      <c r="W205" s="1013"/>
      <c r="X205" s="1013"/>
      <c r="Y205" s="1013"/>
      <c r="Z205" s="1013"/>
      <c r="AA205" s="1013"/>
      <c r="AB205" s="1013"/>
      <c r="AC205" s="1013"/>
      <c r="AD205" s="1013"/>
      <c r="AE205" s="1013"/>
      <c r="AF205" s="1013"/>
      <c r="AG205" s="1013"/>
      <c r="AH205" s="1013"/>
      <c r="AI205" s="1013"/>
      <c r="AJ205" s="1013"/>
      <c r="AK205" s="1013"/>
      <c r="AL205" s="1013"/>
      <c r="AM205" s="1013"/>
    </row>
    <row r="206" spans="1:39" ht="13.5" customHeight="1">
      <c r="A206" s="1011"/>
      <c r="B206" s="1010"/>
      <c r="C206" s="1011"/>
      <c r="D206" s="1011"/>
      <c r="E206" s="1012"/>
      <c r="F206" s="1012"/>
      <c r="G206" s="1013"/>
      <c r="H206" s="1013"/>
      <c r="I206" s="1013"/>
      <c r="J206" s="1013"/>
      <c r="K206" s="1013"/>
      <c r="L206" s="1013"/>
      <c r="M206" s="1013"/>
      <c r="N206" s="1013"/>
      <c r="O206" s="1013"/>
      <c r="P206" s="1013"/>
      <c r="Q206" s="1013"/>
      <c r="R206" s="1013"/>
      <c r="S206" s="1013"/>
      <c r="T206" s="1013"/>
      <c r="U206" s="1013"/>
      <c r="V206" s="1013"/>
      <c r="W206" s="1013"/>
      <c r="X206" s="1013"/>
      <c r="Y206" s="1013"/>
      <c r="Z206" s="1013"/>
      <c r="AA206" s="1013"/>
      <c r="AB206" s="1013"/>
      <c r="AC206" s="1013"/>
      <c r="AD206" s="1013"/>
      <c r="AE206" s="1013"/>
      <c r="AF206" s="1013"/>
      <c r="AG206" s="1013"/>
      <c r="AH206" s="1013"/>
      <c r="AI206" s="1013"/>
      <c r="AJ206" s="1013"/>
      <c r="AK206" s="1013"/>
      <c r="AL206" s="1013"/>
      <c r="AM206" s="1013"/>
    </row>
    <row r="207" spans="1:39" ht="13.5" customHeight="1">
      <c r="A207" s="1011"/>
      <c r="B207" s="1010"/>
      <c r="C207" s="1011"/>
      <c r="D207" s="1011"/>
      <c r="E207" s="1012"/>
      <c r="F207" s="1012"/>
      <c r="G207" s="1013"/>
      <c r="H207" s="1013"/>
      <c r="I207" s="1013"/>
      <c r="J207" s="1013"/>
      <c r="K207" s="1013"/>
      <c r="L207" s="1013"/>
      <c r="M207" s="1013"/>
      <c r="N207" s="1013"/>
      <c r="O207" s="1013"/>
      <c r="P207" s="1013"/>
      <c r="Q207" s="1013"/>
      <c r="R207" s="1013"/>
      <c r="S207" s="1013"/>
      <c r="T207" s="1013"/>
      <c r="U207" s="1013"/>
      <c r="V207" s="1013"/>
      <c r="W207" s="1013"/>
      <c r="X207" s="1013"/>
      <c r="Y207" s="1013"/>
      <c r="Z207" s="1013"/>
      <c r="AA207" s="1013"/>
      <c r="AB207" s="1013"/>
      <c r="AC207" s="1013"/>
      <c r="AD207" s="1013"/>
      <c r="AE207" s="1013"/>
      <c r="AF207" s="1013"/>
      <c r="AG207" s="1013"/>
      <c r="AH207" s="1013"/>
      <c r="AI207" s="1013"/>
      <c r="AJ207" s="1013"/>
      <c r="AK207" s="1013"/>
      <c r="AL207" s="1013"/>
      <c r="AM207" s="1013"/>
    </row>
    <row r="208" spans="1:39" ht="13.5" customHeight="1">
      <c r="A208" s="1011"/>
      <c r="B208" s="1010"/>
      <c r="C208" s="1011"/>
      <c r="D208" s="1011"/>
      <c r="E208" s="1012"/>
      <c r="F208" s="1012"/>
      <c r="G208" s="1013"/>
      <c r="H208" s="1013"/>
      <c r="I208" s="1013"/>
      <c r="J208" s="1013"/>
      <c r="K208" s="1013"/>
      <c r="L208" s="1013"/>
      <c r="M208" s="1013"/>
      <c r="N208" s="1013"/>
      <c r="O208" s="1013"/>
      <c r="P208" s="1013"/>
      <c r="Q208" s="1013"/>
      <c r="R208" s="1013"/>
      <c r="S208" s="1013"/>
      <c r="T208" s="1013"/>
      <c r="U208" s="1013"/>
      <c r="V208" s="1013"/>
      <c r="W208" s="1013"/>
      <c r="X208" s="1013"/>
      <c r="Y208" s="1013"/>
      <c r="Z208" s="1013"/>
      <c r="AA208" s="1013"/>
      <c r="AB208" s="1013"/>
      <c r="AC208" s="1013"/>
      <c r="AD208" s="1013"/>
      <c r="AE208" s="1013"/>
      <c r="AF208" s="1013"/>
      <c r="AG208" s="1013"/>
      <c r="AH208" s="1013"/>
      <c r="AI208" s="1013"/>
      <c r="AJ208" s="1013"/>
      <c r="AK208" s="1013"/>
      <c r="AL208" s="1013"/>
      <c r="AM208" s="1013"/>
    </row>
    <row r="209" spans="1:39" ht="13.5" customHeight="1">
      <c r="A209" s="1011"/>
      <c r="B209" s="1010"/>
      <c r="C209" s="1011"/>
      <c r="D209" s="1011"/>
      <c r="E209" s="1012"/>
      <c r="F209" s="1012"/>
      <c r="G209" s="1013"/>
      <c r="H209" s="1013"/>
      <c r="I209" s="1013"/>
      <c r="J209" s="1013"/>
      <c r="K209" s="1013"/>
      <c r="L209" s="1013"/>
      <c r="M209" s="1013"/>
      <c r="N209" s="1013"/>
      <c r="O209" s="1013"/>
      <c r="P209" s="1013"/>
      <c r="Q209" s="1013"/>
      <c r="R209" s="1013"/>
      <c r="S209" s="1013"/>
      <c r="T209" s="1013"/>
      <c r="U209" s="1013"/>
      <c r="V209" s="1013"/>
      <c r="W209" s="1013"/>
      <c r="X209" s="1013"/>
      <c r="Y209" s="1013"/>
      <c r="Z209" s="1013"/>
      <c r="AA209" s="1013"/>
      <c r="AB209" s="1013"/>
      <c r="AC209" s="1013"/>
      <c r="AD209" s="1013"/>
      <c r="AE209" s="1013"/>
      <c r="AF209" s="1013"/>
      <c r="AG209" s="1013"/>
      <c r="AH209" s="1013"/>
      <c r="AI209" s="1013"/>
      <c r="AJ209" s="1013"/>
      <c r="AK209" s="1013"/>
      <c r="AL209" s="1013"/>
      <c r="AM209" s="1013"/>
    </row>
    <row r="210" spans="1:39" ht="13.5" customHeight="1">
      <c r="A210" s="1011"/>
      <c r="B210" s="1010"/>
      <c r="C210" s="1011"/>
      <c r="D210" s="1011"/>
      <c r="E210" s="1012"/>
      <c r="F210" s="1012"/>
      <c r="G210" s="1013"/>
      <c r="H210" s="1013"/>
      <c r="I210" s="1013"/>
      <c r="J210" s="1013"/>
      <c r="K210" s="1013"/>
      <c r="L210" s="1013"/>
      <c r="M210" s="1013"/>
      <c r="N210" s="1013"/>
      <c r="O210" s="1013"/>
      <c r="P210" s="1013"/>
      <c r="Q210" s="1013"/>
      <c r="R210" s="1013"/>
      <c r="S210" s="1013"/>
      <c r="T210" s="1013"/>
      <c r="U210" s="1013"/>
      <c r="V210" s="1013"/>
      <c r="W210" s="1013"/>
      <c r="X210" s="1013"/>
      <c r="Y210" s="1013"/>
      <c r="Z210" s="1013"/>
      <c r="AA210" s="1013"/>
      <c r="AB210" s="1013"/>
      <c r="AC210" s="1013"/>
      <c r="AD210" s="1013"/>
      <c r="AE210" s="1013"/>
      <c r="AF210" s="1013"/>
      <c r="AG210" s="1013"/>
      <c r="AH210" s="1013"/>
      <c r="AI210" s="1013"/>
      <c r="AJ210" s="1013"/>
      <c r="AK210" s="1013"/>
      <c r="AL210" s="1013"/>
      <c r="AM210" s="1013"/>
    </row>
    <row r="211" spans="1:39" ht="13.5" customHeight="1">
      <c r="A211" s="1011"/>
      <c r="B211" s="1010"/>
      <c r="C211" s="1011"/>
      <c r="D211" s="1011"/>
      <c r="E211" s="1012"/>
      <c r="F211" s="1012"/>
      <c r="G211" s="1013"/>
      <c r="H211" s="1013"/>
      <c r="I211" s="1013"/>
      <c r="J211" s="1013"/>
      <c r="K211" s="1013"/>
      <c r="L211" s="1013"/>
      <c r="M211" s="1013"/>
      <c r="N211" s="1013"/>
      <c r="O211" s="1013"/>
      <c r="P211" s="1013"/>
      <c r="Q211" s="1013"/>
      <c r="R211" s="1013"/>
      <c r="S211" s="1013"/>
      <c r="T211" s="1013"/>
      <c r="U211" s="1013"/>
      <c r="V211" s="1013"/>
      <c r="W211" s="1013"/>
      <c r="X211" s="1013"/>
      <c r="Y211" s="1013"/>
      <c r="Z211" s="1013"/>
      <c r="AA211" s="1013"/>
      <c r="AB211" s="1013"/>
      <c r="AC211" s="1013"/>
      <c r="AD211" s="1013"/>
      <c r="AE211" s="1013"/>
      <c r="AF211" s="1013"/>
      <c r="AG211" s="1013"/>
      <c r="AH211" s="1013"/>
      <c r="AI211" s="1013"/>
      <c r="AJ211" s="1013"/>
      <c r="AK211" s="1013"/>
      <c r="AL211" s="1013"/>
      <c r="AM211" s="1013"/>
    </row>
    <row r="212" spans="1:39" ht="13.5" customHeight="1">
      <c r="A212" s="1011"/>
      <c r="B212" s="1010"/>
      <c r="C212" s="1011"/>
      <c r="D212" s="1011"/>
      <c r="E212" s="1012"/>
      <c r="F212" s="1012"/>
      <c r="G212" s="1013"/>
      <c r="H212" s="1013"/>
      <c r="I212" s="1013"/>
      <c r="J212" s="1013"/>
      <c r="K212" s="1013"/>
      <c r="L212" s="1013"/>
      <c r="M212" s="1013"/>
      <c r="N212" s="1013"/>
      <c r="O212" s="1013"/>
      <c r="P212" s="1013"/>
      <c r="Q212" s="1013"/>
      <c r="R212" s="1013"/>
      <c r="S212" s="1013"/>
      <c r="T212" s="1013"/>
      <c r="U212" s="1013"/>
      <c r="V212" s="1013"/>
      <c r="W212" s="1013"/>
      <c r="X212" s="1013"/>
      <c r="Y212" s="1013"/>
      <c r="Z212" s="1013"/>
      <c r="AA212" s="1013"/>
      <c r="AB212" s="1013"/>
      <c r="AC212" s="1013"/>
      <c r="AD212" s="1013"/>
      <c r="AE212" s="1013"/>
      <c r="AF212" s="1013"/>
      <c r="AG212" s="1013"/>
      <c r="AH212" s="1013"/>
      <c r="AI212" s="1013"/>
      <c r="AJ212" s="1013"/>
      <c r="AK212" s="1013"/>
      <c r="AL212" s="1013"/>
      <c r="AM212" s="1013"/>
    </row>
    <row r="213" spans="1:39" ht="13.5" customHeight="1">
      <c r="A213" s="1011"/>
      <c r="B213" s="1010"/>
      <c r="C213" s="1011"/>
      <c r="D213" s="1011"/>
      <c r="E213" s="1012"/>
      <c r="F213" s="1012"/>
      <c r="G213" s="1013"/>
      <c r="H213" s="1013"/>
      <c r="I213" s="1013"/>
      <c r="J213" s="1013"/>
      <c r="K213" s="1013"/>
      <c r="L213" s="1013"/>
      <c r="M213" s="1013"/>
      <c r="N213" s="1013"/>
      <c r="O213" s="1013"/>
      <c r="P213" s="1013"/>
      <c r="Q213" s="1013"/>
      <c r="R213" s="1013"/>
      <c r="S213" s="1013"/>
      <c r="T213" s="1013"/>
      <c r="U213" s="1013"/>
      <c r="V213" s="1013"/>
      <c r="W213" s="1013"/>
      <c r="X213" s="1013"/>
      <c r="Y213" s="1013"/>
      <c r="Z213" s="1013"/>
      <c r="AA213" s="1013"/>
      <c r="AB213" s="1013"/>
      <c r="AC213" s="1013"/>
      <c r="AD213" s="1013"/>
      <c r="AE213" s="1013"/>
      <c r="AF213" s="1013"/>
      <c r="AG213" s="1013"/>
      <c r="AH213" s="1013"/>
      <c r="AI213" s="1013"/>
      <c r="AJ213" s="1013"/>
      <c r="AK213" s="1013"/>
      <c r="AL213" s="1013"/>
      <c r="AM213" s="1013"/>
    </row>
    <row r="214" spans="1:39" ht="13.5" customHeight="1">
      <c r="A214" s="1011"/>
      <c r="B214" s="1010"/>
      <c r="C214" s="1011"/>
      <c r="D214" s="1011"/>
      <c r="E214" s="1012"/>
      <c r="F214" s="1012"/>
      <c r="G214" s="1013"/>
      <c r="H214" s="1013"/>
      <c r="I214" s="1013"/>
      <c r="J214" s="1013"/>
      <c r="K214" s="1013"/>
      <c r="L214" s="1013"/>
      <c r="M214" s="1013"/>
      <c r="N214" s="1013"/>
      <c r="O214" s="1013"/>
      <c r="P214" s="1013"/>
      <c r="Q214" s="1013"/>
      <c r="R214" s="1013"/>
      <c r="S214" s="1013"/>
      <c r="T214" s="1013"/>
      <c r="U214" s="1013"/>
      <c r="V214" s="1013"/>
      <c r="W214" s="1013"/>
      <c r="X214" s="1013"/>
      <c r="Y214" s="1013"/>
      <c r="Z214" s="1013"/>
      <c r="AA214" s="1013"/>
      <c r="AB214" s="1013"/>
      <c r="AC214" s="1013"/>
      <c r="AD214" s="1013"/>
      <c r="AE214" s="1013"/>
      <c r="AF214" s="1013"/>
      <c r="AG214" s="1013"/>
      <c r="AH214" s="1013"/>
      <c r="AI214" s="1013"/>
      <c r="AJ214" s="1013"/>
      <c r="AK214" s="1013"/>
      <c r="AL214" s="1013"/>
      <c r="AM214" s="1013"/>
    </row>
    <row r="215" spans="1:39" ht="13.5" customHeight="1">
      <c r="A215" s="1011"/>
      <c r="B215" s="1010"/>
      <c r="C215" s="1011"/>
      <c r="D215" s="1011"/>
      <c r="E215" s="1012"/>
      <c r="F215" s="1012"/>
      <c r="G215" s="1013"/>
      <c r="H215" s="1013"/>
      <c r="I215" s="1013"/>
      <c r="J215" s="1013"/>
      <c r="K215" s="1013"/>
      <c r="L215" s="1013"/>
      <c r="M215" s="1013"/>
      <c r="N215" s="1013"/>
      <c r="O215" s="1013"/>
      <c r="P215" s="1013"/>
      <c r="Q215" s="1013"/>
      <c r="R215" s="1013"/>
      <c r="S215" s="1013"/>
      <c r="T215" s="1013"/>
      <c r="U215" s="1013"/>
      <c r="V215" s="1013"/>
      <c r="W215" s="1013"/>
      <c r="X215" s="1013"/>
      <c r="Y215" s="1013"/>
      <c r="Z215" s="1013"/>
      <c r="AA215" s="1013"/>
      <c r="AB215" s="1013"/>
      <c r="AC215" s="1013"/>
      <c r="AD215" s="1013"/>
      <c r="AE215" s="1013"/>
      <c r="AF215" s="1013"/>
      <c r="AG215" s="1013"/>
      <c r="AH215" s="1013"/>
      <c r="AI215" s="1013"/>
      <c r="AJ215" s="1013"/>
      <c r="AK215" s="1013"/>
      <c r="AL215" s="1013"/>
      <c r="AM215" s="1013"/>
    </row>
    <row r="216" spans="1:39" ht="13.5" customHeight="1">
      <c r="A216" s="1011"/>
      <c r="B216" s="1010"/>
      <c r="C216" s="1011"/>
      <c r="D216" s="1011"/>
      <c r="E216" s="1012"/>
      <c r="F216" s="1012"/>
      <c r="G216" s="1013"/>
      <c r="H216" s="1013"/>
      <c r="I216" s="1013"/>
      <c r="J216" s="1013"/>
      <c r="K216" s="1013"/>
      <c r="L216" s="1013"/>
      <c r="M216" s="1013"/>
      <c r="N216" s="1013"/>
      <c r="O216" s="1013"/>
      <c r="P216" s="1013"/>
      <c r="Q216" s="1013"/>
      <c r="R216" s="1013"/>
      <c r="S216" s="1013"/>
      <c r="T216" s="1013"/>
      <c r="U216" s="1013"/>
      <c r="V216" s="1013"/>
      <c r="W216" s="1013"/>
      <c r="X216" s="1013"/>
      <c r="Y216" s="1013"/>
      <c r="Z216" s="1013"/>
      <c r="AA216" s="1013"/>
      <c r="AB216" s="1013"/>
      <c r="AC216" s="1013"/>
      <c r="AD216" s="1013"/>
      <c r="AE216" s="1013"/>
      <c r="AF216" s="1013"/>
      <c r="AG216" s="1013"/>
      <c r="AH216" s="1013"/>
      <c r="AI216" s="1013"/>
      <c r="AJ216" s="1013"/>
      <c r="AK216" s="1013"/>
      <c r="AL216" s="1013"/>
      <c r="AM216" s="1013"/>
    </row>
    <row r="217" spans="1:39" ht="13.5" customHeight="1">
      <c r="A217" s="1011"/>
      <c r="B217" s="1010"/>
      <c r="C217" s="1011"/>
      <c r="D217" s="1011"/>
      <c r="E217" s="1012"/>
      <c r="F217" s="1012"/>
      <c r="G217" s="1013"/>
      <c r="H217" s="1013"/>
      <c r="I217" s="1013"/>
      <c r="J217" s="1013"/>
      <c r="K217" s="1013"/>
      <c r="L217" s="1013"/>
      <c r="M217" s="1013"/>
      <c r="N217" s="1013"/>
      <c r="O217" s="1013"/>
      <c r="P217" s="1013"/>
      <c r="Q217" s="1013"/>
      <c r="R217" s="1013"/>
      <c r="S217" s="1013"/>
      <c r="T217" s="1013"/>
      <c r="U217" s="1013"/>
      <c r="V217" s="1013"/>
      <c r="W217" s="1013"/>
      <c r="X217" s="1013"/>
      <c r="Y217" s="1013"/>
      <c r="Z217" s="1013"/>
      <c r="AA217" s="1013"/>
      <c r="AB217" s="1013"/>
      <c r="AC217" s="1013"/>
      <c r="AD217" s="1013"/>
      <c r="AE217" s="1013"/>
      <c r="AF217" s="1013"/>
      <c r="AG217" s="1013"/>
      <c r="AH217" s="1013"/>
      <c r="AI217" s="1013"/>
      <c r="AJ217" s="1013"/>
      <c r="AK217" s="1013"/>
      <c r="AL217" s="1013"/>
      <c r="AM217" s="1013"/>
    </row>
    <row r="218" spans="1:39" ht="13.5" customHeight="1">
      <c r="A218" s="1011"/>
      <c r="B218" s="1010"/>
      <c r="C218" s="1011"/>
      <c r="D218" s="1011"/>
      <c r="E218" s="1012"/>
      <c r="F218" s="1012"/>
      <c r="G218" s="1013"/>
      <c r="H218" s="1013"/>
      <c r="I218" s="1013"/>
      <c r="J218" s="1013"/>
      <c r="K218" s="1013"/>
      <c r="L218" s="1013"/>
      <c r="M218" s="1013"/>
      <c r="N218" s="1013"/>
      <c r="O218" s="1013"/>
      <c r="P218" s="1013"/>
      <c r="Q218" s="1013"/>
      <c r="R218" s="1013"/>
      <c r="S218" s="1013"/>
      <c r="T218" s="1013"/>
      <c r="U218" s="1013"/>
      <c r="V218" s="1013"/>
      <c r="W218" s="1013"/>
      <c r="X218" s="1013"/>
      <c r="Y218" s="1013"/>
      <c r="Z218" s="1013"/>
      <c r="AA218" s="1013"/>
      <c r="AB218" s="1013"/>
      <c r="AC218" s="1013"/>
      <c r="AD218" s="1013"/>
      <c r="AE218" s="1013"/>
      <c r="AF218" s="1013"/>
      <c r="AG218" s="1013"/>
      <c r="AH218" s="1013"/>
      <c r="AI218" s="1013"/>
      <c r="AJ218" s="1013"/>
      <c r="AK218" s="1013"/>
      <c r="AL218" s="1013"/>
      <c r="AM218" s="1013"/>
    </row>
    <row r="219" spans="1:39" ht="13.5" customHeight="1">
      <c r="A219" s="1011"/>
      <c r="B219" s="1010"/>
      <c r="C219" s="1011"/>
      <c r="D219" s="1011"/>
      <c r="E219" s="1012"/>
      <c r="F219" s="1012"/>
      <c r="G219" s="1013"/>
      <c r="H219" s="1013"/>
      <c r="I219" s="1013"/>
      <c r="J219" s="1013"/>
      <c r="K219" s="1013"/>
      <c r="L219" s="1013"/>
      <c r="M219" s="1013"/>
      <c r="N219" s="1013"/>
      <c r="O219" s="1013"/>
      <c r="P219" s="1013"/>
      <c r="Q219" s="1013"/>
      <c r="R219" s="1013"/>
      <c r="S219" s="1013"/>
      <c r="T219" s="1013"/>
      <c r="U219" s="1013"/>
      <c r="V219" s="1013"/>
      <c r="W219" s="1013"/>
      <c r="X219" s="1013"/>
      <c r="Y219" s="1013"/>
      <c r="Z219" s="1013"/>
      <c r="AA219" s="1013"/>
      <c r="AB219" s="1013"/>
      <c r="AC219" s="1013"/>
      <c r="AD219" s="1013"/>
      <c r="AE219" s="1013"/>
      <c r="AF219" s="1013"/>
      <c r="AG219" s="1013"/>
      <c r="AH219" s="1013"/>
      <c r="AI219" s="1013"/>
      <c r="AJ219" s="1013"/>
      <c r="AK219" s="1013"/>
      <c r="AL219" s="1013"/>
      <c r="AM219" s="1013"/>
    </row>
    <row r="220" spans="1:39" ht="13.5" customHeight="1">
      <c r="A220" s="1011"/>
      <c r="B220" s="1010"/>
      <c r="C220" s="1011"/>
      <c r="D220" s="1011"/>
      <c r="E220" s="1012"/>
      <c r="F220" s="1012"/>
      <c r="G220" s="1013"/>
      <c r="H220" s="1013"/>
      <c r="I220" s="1013"/>
      <c r="J220" s="1013"/>
      <c r="K220" s="1013"/>
      <c r="L220" s="1013"/>
      <c r="M220" s="1013"/>
      <c r="N220" s="1013"/>
      <c r="O220" s="1013"/>
      <c r="P220" s="1013"/>
      <c r="Q220" s="1013"/>
      <c r="R220" s="1013"/>
      <c r="S220" s="1013"/>
      <c r="T220" s="1013"/>
      <c r="U220" s="1013"/>
      <c r="V220" s="1013"/>
      <c r="W220" s="1013"/>
      <c r="X220" s="1013"/>
      <c r="Y220" s="1013"/>
      <c r="Z220" s="1013"/>
      <c r="AA220" s="1013"/>
      <c r="AB220" s="1013"/>
      <c r="AC220" s="1013"/>
      <c r="AD220" s="1013"/>
      <c r="AE220" s="1013"/>
      <c r="AF220" s="1013"/>
      <c r="AG220" s="1013"/>
      <c r="AH220" s="1013"/>
      <c r="AI220" s="1013"/>
      <c r="AJ220" s="1013"/>
      <c r="AK220" s="1013"/>
      <c r="AL220" s="1013"/>
      <c r="AM220" s="1013"/>
    </row>
    <row r="221" spans="1:39" ht="13.5" customHeight="1">
      <c r="A221" s="1011"/>
      <c r="B221" s="1010"/>
      <c r="C221" s="1011"/>
      <c r="D221" s="1011"/>
      <c r="E221" s="1012"/>
      <c r="F221" s="1012"/>
      <c r="G221" s="1013"/>
      <c r="H221" s="1013"/>
      <c r="I221" s="1013"/>
      <c r="J221" s="1013"/>
      <c r="K221" s="1013"/>
      <c r="L221" s="1013"/>
      <c r="M221" s="1013"/>
      <c r="N221" s="1013"/>
      <c r="O221" s="1013"/>
      <c r="P221" s="1013"/>
      <c r="Q221" s="1013"/>
      <c r="R221" s="1013"/>
      <c r="S221" s="1013"/>
      <c r="T221" s="1013"/>
      <c r="U221" s="1013"/>
      <c r="V221" s="1013"/>
      <c r="W221" s="1013"/>
      <c r="X221" s="1013"/>
      <c r="Y221" s="1013"/>
      <c r="Z221" s="1013"/>
      <c r="AA221" s="1013"/>
      <c r="AB221" s="1013"/>
      <c r="AC221" s="1013"/>
      <c r="AD221" s="1013"/>
      <c r="AE221" s="1013"/>
      <c r="AF221" s="1013"/>
      <c r="AG221" s="1013"/>
      <c r="AH221" s="1013"/>
      <c r="AI221" s="1013"/>
      <c r="AJ221" s="1013"/>
      <c r="AK221" s="1013"/>
      <c r="AL221" s="1013"/>
      <c r="AM221" s="1013"/>
    </row>
    <row r="222" spans="1:39" ht="13.5" customHeight="1">
      <c r="A222" s="1011"/>
      <c r="B222" s="1010"/>
      <c r="C222" s="1011"/>
      <c r="D222" s="1011"/>
      <c r="E222" s="1012"/>
      <c r="F222" s="1012"/>
      <c r="G222" s="1013"/>
      <c r="H222" s="1013"/>
      <c r="I222" s="1013"/>
      <c r="J222" s="1013"/>
      <c r="K222" s="1013"/>
      <c r="L222" s="1013"/>
      <c r="M222" s="1013"/>
      <c r="N222" s="1013"/>
      <c r="O222" s="1013"/>
      <c r="P222" s="1013"/>
      <c r="Q222" s="1013"/>
      <c r="R222" s="1013"/>
      <c r="S222" s="1013"/>
      <c r="T222" s="1013"/>
      <c r="U222" s="1013"/>
      <c r="V222" s="1013"/>
      <c r="W222" s="1013"/>
      <c r="X222" s="1013"/>
      <c r="Y222" s="1013"/>
      <c r="Z222" s="1013"/>
      <c r="AA222" s="1013"/>
      <c r="AB222" s="1013"/>
      <c r="AC222" s="1013"/>
      <c r="AD222" s="1013"/>
      <c r="AE222" s="1013"/>
      <c r="AF222" s="1013"/>
      <c r="AG222" s="1013"/>
      <c r="AH222" s="1013"/>
      <c r="AI222" s="1013"/>
      <c r="AJ222" s="1013"/>
      <c r="AK222" s="1013"/>
      <c r="AL222" s="1013"/>
      <c r="AM222" s="1013"/>
    </row>
    <row r="223" spans="1:39" ht="13.5" customHeight="1">
      <c r="A223" s="1011"/>
      <c r="B223" s="1010"/>
      <c r="C223" s="1011"/>
      <c r="D223" s="1011"/>
      <c r="E223" s="1012"/>
      <c r="F223" s="1012"/>
      <c r="G223" s="1013"/>
      <c r="H223" s="1013"/>
      <c r="I223" s="1013"/>
      <c r="J223" s="1013"/>
      <c r="K223" s="1013"/>
      <c r="L223" s="1013"/>
      <c r="M223" s="1013"/>
      <c r="N223" s="1013"/>
      <c r="O223" s="1013"/>
      <c r="P223" s="1013"/>
      <c r="Q223" s="1013"/>
      <c r="R223" s="1013"/>
      <c r="S223" s="1013"/>
      <c r="T223" s="1013"/>
      <c r="U223" s="1013"/>
      <c r="V223" s="1013"/>
      <c r="W223" s="1013"/>
      <c r="X223" s="1013"/>
      <c r="Y223" s="1013"/>
      <c r="Z223" s="1013"/>
      <c r="AA223" s="1013"/>
      <c r="AB223" s="1013"/>
      <c r="AC223" s="1013"/>
      <c r="AD223" s="1013"/>
      <c r="AE223" s="1013"/>
      <c r="AF223" s="1013"/>
      <c r="AG223" s="1013"/>
      <c r="AH223" s="1013"/>
      <c r="AI223" s="1013"/>
      <c r="AJ223" s="1013"/>
      <c r="AK223" s="1013"/>
      <c r="AL223" s="1013"/>
      <c r="AM223" s="1013"/>
    </row>
    <row r="224" spans="1:39" ht="13.5" customHeight="1">
      <c r="A224" s="1011"/>
      <c r="B224" s="1010"/>
      <c r="C224" s="1011"/>
      <c r="D224" s="1011"/>
      <c r="E224" s="1012"/>
      <c r="F224" s="1012"/>
      <c r="G224" s="1013"/>
      <c r="H224" s="1013"/>
      <c r="I224" s="1013"/>
      <c r="J224" s="1013"/>
      <c r="K224" s="1013"/>
      <c r="L224" s="1013"/>
      <c r="M224" s="1013"/>
      <c r="N224" s="1013"/>
      <c r="O224" s="1013"/>
      <c r="P224" s="1013"/>
      <c r="Q224" s="1013"/>
      <c r="R224" s="1013"/>
      <c r="S224" s="1013"/>
      <c r="T224" s="1013"/>
      <c r="U224" s="1013"/>
      <c r="V224" s="1013"/>
      <c r="W224" s="1013"/>
      <c r="X224" s="1013"/>
      <c r="Y224" s="1013"/>
      <c r="Z224" s="1013"/>
      <c r="AA224" s="1013"/>
      <c r="AB224" s="1013"/>
      <c r="AC224" s="1013"/>
      <c r="AD224" s="1013"/>
      <c r="AE224" s="1013"/>
      <c r="AF224" s="1013"/>
      <c r="AG224" s="1013"/>
      <c r="AH224" s="1013"/>
      <c r="AI224" s="1013"/>
      <c r="AJ224" s="1013"/>
      <c r="AK224" s="1013"/>
      <c r="AL224" s="1013"/>
      <c r="AM224" s="1013"/>
    </row>
    <row r="225" spans="1:39" ht="13.5" customHeight="1">
      <c r="A225" s="1011"/>
      <c r="B225" s="1010"/>
      <c r="C225" s="1011"/>
      <c r="D225" s="1011"/>
      <c r="E225" s="1012"/>
      <c r="F225" s="1012"/>
      <c r="G225" s="1013"/>
      <c r="H225" s="1013"/>
      <c r="I225" s="1013"/>
      <c r="J225" s="1013"/>
      <c r="K225" s="1013"/>
      <c r="L225" s="1013"/>
      <c r="M225" s="1013"/>
      <c r="N225" s="1013"/>
      <c r="O225" s="1013"/>
      <c r="P225" s="1013"/>
      <c r="Q225" s="1013"/>
      <c r="R225" s="1013"/>
      <c r="S225" s="1013"/>
      <c r="T225" s="1013"/>
      <c r="U225" s="1013"/>
      <c r="V225" s="1013"/>
      <c r="W225" s="1013"/>
      <c r="X225" s="1013"/>
      <c r="Y225" s="1013"/>
      <c r="Z225" s="1013"/>
      <c r="AA225" s="1013"/>
      <c r="AB225" s="1013"/>
      <c r="AC225" s="1013"/>
      <c r="AD225" s="1013"/>
      <c r="AE225" s="1013"/>
      <c r="AF225" s="1013"/>
      <c r="AG225" s="1013"/>
      <c r="AH225" s="1013"/>
      <c r="AI225" s="1013"/>
      <c r="AJ225" s="1013"/>
      <c r="AK225" s="1013"/>
      <c r="AL225" s="1013"/>
      <c r="AM225" s="1013"/>
    </row>
    <row r="226" spans="1:39" ht="15.75" customHeight="1"/>
    <row r="227" spans="1:39" ht="15.75" customHeight="1"/>
    <row r="228" spans="1:39" ht="15.75" customHeight="1"/>
    <row r="229" spans="1:39" ht="15.75" customHeight="1"/>
    <row r="230" spans="1:39" ht="15.75" customHeight="1"/>
    <row r="231" spans="1:39" ht="15.75" customHeight="1"/>
    <row r="232" spans="1:39" ht="15.75" customHeight="1"/>
    <row r="233" spans="1:39" ht="15.75" customHeight="1"/>
    <row r="234" spans="1:39" ht="15.75" customHeight="1"/>
    <row r="235" spans="1:39" ht="15.75" customHeight="1"/>
    <row r="236" spans="1:39" ht="15.75" customHeight="1"/>
    <row r="237" spans="1:39" ht="15.75" customHeight="1"/>
    <row r="238" spans="1:39" ht="15.75" customHeight="1"/>
    <row r="239" spans="1:39" ht="15.75" customHeight="1"/>
    <row r="240" spans="1:3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9">
    <mergeCell ref="AC1:AE1"/>
    <mergeCell ref="AG1:AI1"/>
    <mergeCell ref="AJ1:AL1"/>
    <mergeCell ref="A1:F1"/>
    <mergeCell ref="G1:K1"/>
    <mergeCell ref="L1:N1"/>
    <mergeCell ref="O1:Q1"/>
    <mergeCell ref="S1:U1"/>
    <mergeCell ref="V1:X1"/>
    <mergeCell ref="Z1:AB1"/>
    <mergeCell ref="B16:B17"/>
    <mergeCell ref="C16:C17"/>
    <mergeCell ref="A20:A25"/>
    <mergeCell ref="A3:A11"/>
    <mergeCell ref="B5:B6"/>
    <mergeCell ref="C5:C6"/>
    <mergeCell ref="A12:A19"/>
    <mergeCell ref="B12:B13"/>
    <mergeCell ref="C12:C13"/>
    <mergeCell ref="G14:G15"/>
    <mergeCell ref="G24:K24"/>
    <mergeCell ref="G25:K25"/>
    <mergeCell ref="H14:H15"/>
    <mergeCell ref="I14:I15"/>
    <mergeCell ref="G18:K18"/>
    <mergeCell ref="G20:K20"/>
    <mergeCell ref="G21:K21"/>
    <mergeCell ref="G22:K22"/>
    <mergeCell ref="G23:K23"/>
  </mergeCells>
  <conditionalFormatting sqref="N3">
    <cfRule type="cellIs" dxfId="499" priority="1" operator="between">
      <formula>0</formula>
      <formula>0.3999</formula>
    </cfRule>
    <cfRule type="cellIs" dxfId="498" priority="2" operator="between">
      <formula>0.4</formula>
      <formula>0.59</formula>
    </cfRule>
    <cfRule type="cellIs" dxfId="497" priority="3" operator="between">
      <formula>0.6</formula>
      <formula>0.69</formula>
    </cfRule>
    <cfRule type="cellIs" dxfId="496" priority="4" operator="between">
      <formula>0.7</formula>
      <formula>0.79</formula>
    </cfRule>
    <cfRule type="cellIs" dxfId="495" priority="5" operator="between">
      <formula>0.8</formula>
      <formula>1</formula>
    </cfRule>
  </conditionalFormatting>
  <conditionalFormatting sqref="N5:N6">
    <cfRule type="cellIs" dxfId="494" priority="6" operator="between">
      <formula>0</formula>
      <formula>0.3999</formula>
    </cfRule>
    <cfRule type="cellIs" dxfId="493" priority="7" operator="between">
      <formula>0.4</formula>
      <formula>0.59</formula>
    </cfRule>
    <cfRule type="cellIs" dxfId="492" priority="8" operator="between">
      <formula>0.6</formula>
      <formula>0.69</formula>
    </cfRule>
    <cfRule type="cellIs" dxfId="491" priority="9" operator="between">
      <formula>0.7</formula>
      <formula>0.79</formula>
    </cfRule>
    <cfRule type="cellIs" dxfId="490" priority="10" operator="between">
      <formula>0.8</formula>
      <formula>1</formula>
    </cfRule>
  </conditionalFormatting>
  <conditionalFormatting sqref="N11">
    <cfRule type="cellIs" dxfId="489" priority="11" operator="between">
      <formula>0</formula>
      <formula>0.3999</formula>
    </cfRule>
    <cfRule type="cellIs" dxfId="488" priority="12" operator="between">
      <formula>0.4</formula>
      <formula>0.59</formula>
    </cfRule>
    <cfRule type="cellIs" dxfId="487" priority="13" operator="between">
      <formula>0.6</formula>
      <formula>0.69</formula>
    </cfRule>
    <cfRule type="cellIs" dxfId="486" priority="14" operator="between">
      <formula>0.7</formula>
      <formula>0.79</formula>
    </cfRule>
    <cfRule type="cellIs" dxfId="485" priority="15" operator="between">
      <formula>0.8</formula>
      <formula>1</formula>
    </cfRule>
  </conditionalFormatting>
  <conditionalFormatting sqref="N14:N15">
    <cfRule type="cellIs" dxfId="484" priority="16" operator="between">
      <formula>0</formula>
      <formula>0.3999</formula>
    </cfRule>
    <cfRule type="cellIs" dxfId="483" priority="17" operator="between">
      <formula>0.4</formula>
      <formula>0.59</formula>
    </cfRule>
    <cfRule type="cellIs" dxfId="482" priority="18" operator="between">
      <formula>0.6</formula>
      <formula>0.69</formula>
    </cfRule>
    <cfRule type="cellIs" dxfId="481" priority="19" operator="between">
      <formula>0.7</formula>
      <formula>0.79</formula>
    </cfRule>
    <cfRule type="cellIs" dxfId="480" priority="20" operator="between">
      <formula>0.8</formula>
      <formula>1</formula>
    </cfRule>
  </conditionalFormatting>
  <conditionalFormatting sqref="Q3">
    <cfRule type="cellIs" dxfId="479" priority="21" operator="between">
      <formula>0</formula>
      <formula>0.3999</formula>
    </cfRule>
    <cfRule type="cellIs" dxfId="478" priority="22" operator="between">
      <formula>0.4</formula>
      <formula>0.59</formula>
    </cfRule>
    <cfRule type="cellIs" dxfId="477" priority="23" operator="between">
      <formula>0.6</formula>
      <formula>0.69</formula>
    </cfRule>
    <cfRule type="cellIs" dxfId="476" priority="24" operator="between">
      <formula>0.7</formula>
      <formula>0.79</formula>
    </cfRule>
    <cfRule type="cellIs" dxfId="475" priority="25" operator="between">
      <formula>0.8</formula>
      <formula>1</formula>
    </cfRule>
  </conditionalFormatting>
  <conditionalFormatting sqref="Q5:Q6">
    <cfRule type="cellIs" dxfId="474" priority="26" operator="between">
      <formula>0</formula>
      <formula>0.3999</formula>
    </cfRule>
    <cfRule type="cellIs" dxfId="473" priority="27" operator="between">
      <formula>0.4</formula>
      <formula>0.59</formula>
    </cfRule>
    <cfRule type="cellIs" dxfId="472" priority="28" operator="between">
      <formula>0.6</formula>
      <formula>0.69</formula>
    </cfRule>
    <cfRule type="cellIs" dxfId="471" priority="29" operator="between">
      <formula>0.7</formula>
      <formula>0.79</formula>
    </cfRule>
    <cfRule type="cellIs" dxfId="470" priority="30" operator="between">
      <formula>0.8</formula>
      <formula>1</formula>
    </cfRule>
  </conditionalFormatting>
  <conditionalFormatting sqref="Q11">
    <cfRule type="cellIs" dxfId="469" priority="31" operator="between">
      <formula>0</formula>
      <formula>0.3999</formula>
    </cfRule>
    <cfRule type="cellIs" dxfId="468" priority="32" operator="between">
      <formula>0.4</formula>
      <formula>0.59</formula>
    </cfRule>
    <cfRule type="cellIs" dxfId="467" priority="33" operator="between">
      <formula>0.6</formula>
      <formula>0.69</formula>
    </cfRule>
    <cfRule type="cellIs" dxfId="466" priority="34" operator="between">
      <formula>0.7</formula>
      <formula>0.79</formula>
    </cfRule>
    <cfRule type="cellIs" dxfId="465" priority="35" operator="between">
      <formula>0.8</formula>
      <formula>1</formula>
    </cfRule>
  </conditionalFormatting>
  <conditionalFormatting sqref="Q14:Q15">
    <cfRule type="cellIs" dxfId="464" priority="36" operator="between">
      <formula>0</formula>
      <formula>0.3999</formula>
    </cfRule>
    <cfRule type="cellIs" dxfId="463" priority="37" operator="between">
      <formula>0.4</formula>
      <formula>0.59</formula>
    </cfRule>
    <cfRule type="cellIs" dxfId="462" priority="38" operator="between">
      <formula>0.6</formula>
      <formula>0.69</formula>
    </cfRule>
    <cfRule type="cellIs" dxfId="461" priority="39" operator="between">
      <formula>0.7</formula>
      <formula>0.79</formula>
    </cfRule>
    <cfRule type="cellIs" dxfId="460" priority="40" operator="between">
      <formula>0.8</formula>
      <formula>1</formula>
    </cfRule>
  </conditionalFormatting>
  <conditionalFormatting sqref="U3">
    <cfRule type="cellIs" dxfId="459" priority="41" operator="between">
      <formula>0</formula>
      <formula>0.3999</formula>
    </cfRule>
    <cfRule type="cellIs" dxfId="458" priority="42" operator="between">
      <formula>0.4</formula>
      <formula>0.59</formula>
    </cfRule>
    <cfRule type="cellIs" dxfId="457" priority="43" operator="between">
      <formula>0.6</formula>
      <formula>0.69</formula>
    </cfRule>
    <cfRule type="cellIs" dxfId="456" priority="44" operator="between">
      <formula>0.7</formula>
      <formula>0.79</formula>
    </cfRule>
    <cfRule type="cellIs" dxfId="455" priority="45" operator="between">
      <formula>0.8</formula>
      <formula>1</formula>
    </cfRule>
  </conditionalFormatting>
  <conditionalFormatting sqref="U5:U6">
    <cfRule type="cellIs" dxfId="454" priority="46" operator="between">
      <formula>0</formula>
      <formula>0.3999</formula>
    </cfRule>
    <cfRule type="cellIs" dxfId="453" priority="47" operator="between">
      <formula>0.4</formula>
      <formula>0.59</formula>
    </cfRule>
    <cfRule type="cellIs" dxfId="452" priority="48" operator="between">
      <formula>0.6</formula>
      <formula>0.69</formula>
    </cfRule>
    <cfRule type="cellIs" dxfId="451" priority="49" operator="between">
      <formula>0.7</formula>
      <formula>0.79</formula>
    </cfRule>
    <cfRule type="cellIs" dxfId="450" priority="50" operator="between">
      <formula>0.8</formula>
      <formula>1</formula>
    </cfRule>
  </conditionalFormatting>
  <conditionalFormatting sqref="U11">
    <cfRule type="cellIs" dxfId="449" priority="51" operator="between">
      <formula>0</formula>
      <formula>0.3999</formula>
    </cfRule>
    <cfRule type="cellIs" dxfId="448" priority="52" operator="between">
      <formula>0.4</formula>
      <formula>0.59</formula>
    </cfRule>
    <cfRule type="cellIs" dxfId="447" priority="53" operator="between">
      <formula>0.6</formula>
      <formula>0.69</formula>
    </cfRule>
    <cfRule type="cellIs" dxfId="446" priority="54" operator="between">
      <formula>0.7</formula>
      <formula>0.79</formula>
    </cfRule>
    <cfRule type="cellIs" dxfId="445" priority="55" operator="between">
      <formula>0.8</formula>
      <formula>1</formula>
    </cfRule>
  </conditionalFormatting>
  <conditionalFormatting sqref="U14:U15">
    <cfRule type="cellIs" dxfId="444" priority="56" operator="between">
      <formula>0</formula>
      <formula>0.3999</formula>
    </cfRule>
    <cfRule type="cellIs" dxfId="443" priority="57" operator="between">
      <formula>0.4</formula>
      <formula>0.59</formula>
    </cfRule>
    <cfRule type="cellIs" dxfId="442" priority="58" operator="between">
      <formula>0.6</formula>
      <formula>0.69</formula>
    </cfRule>
    <cfRule type="cellIs" dxfId="441" priority="59" operator="between">
      <formula>0.7</formula>
      <formula>0.79</formula>
    </cfRule>
    <cfRule type="cellIs" dxfId="440" priority="60" operator="between">
      <formula>0.8</formula>
      <formula>1</formula>
    </cfRule>
  </conditionalFormatting>
  <conditionalFormatting sqref="X3">
    <cfRule type="cellIs" dxfId="439" priority="61" operator="between">
      <formula>0</formula>
      <formula>0.3999</formula>
    </cfRule>
    <cfRule type="cellIs" dxfId="438" priority="62" operator="between">
      <formula>0.4</formula>
      <formula>0.59</formula>
    </cfRule>
    <cfRule type="cellIs" dxfId="437" priority="63" operator="between">
      <formula>0.6</formula>
      <formula>0.69</formula>
    </cfRule>
    <cfRule type="cellIs" dxfId="436" priority="64" operator="between">
      <formula>0.7</formula>
      <formula>0.79</formula>
    </cfRule>
    <cfRule type="cellIs" dxfId="435" priority="65" operator="between">
      <formula>0.8</formula>
      <formula>1</formula>
    </cfRule>
  </conditionalFormatting>
  <conditionalFormatting sqref="X5:X6">
    <cfRule type="cellIs" dxfId="434" priority="66" operator="between">
      <formula>0</formula>
      <formula>0.3999</formula>
    </cfRule>
    <cfRule type="cellIs" dxfId="433" priority="67" operator="between">
      <formula>0.4</formula>
      <formula>0.59</formula>
    </cfRule>
    <cfRule type="cellIs" dxfId="432" priority="68" operator="between">
      <formula>0.6</formula>
      <formula>0.69</formula>
    </cfRule>
    <cfRule type="cellIs" dxfId="431" priority="69" operator="between">
      <formula>0.7</formula>
      <formula>0.79</formula>
    </cfRule>
    <cfRule type="cellIs" dxfId="430" priority="70" operator="between">
      <formula>0.8</formula>
      <formula>1</formula>
    </cfRule>
  </conditionalFormatting>
  <conditionalFormatting sqref="X11">
    <cfRule type="cellIs" dxfId="429" priority="71" operator="between">
      <formula>0</formula>
      <formula>0.3999</formula>
    </cfRule>
    <cfRule type="cellIs" dxfId="428" priority="72" operator="between">
      <formula>0.4</formula>
      <formula>0.59</formula>
    </cfRule>
    <cfRule type="cellIs" dxfId="427" priority="73" operator="between">
      <formula>0.6</formula>
      <formula>0.69</formula>
    </cfRule>
    <cfRule type="cellIs" dxfId="426" priority="74" operator="between">
      <formula>0.7</formula>
      <formula>0.79</formula>
    </cfRule>
    <cfRule type="cellIs" dxfId="425" priority="75" operator="between">
      <formula>0.8</formula>
      <formula>1</formula>
    </cfRule>
  </conditionalFormatting>
  <conditionalFormatting sqref="X14:X15">
    <cfRule type="cellIs" dxfId="424" priority="76" operator="between">
      <formula>0</formula>
      <formula>0.3999</formula>
    </cfRule>
    <cfRule type="cellIs" dxfId="423" priority="77" operator="between">
      <formula>0.4</formula>
      <formula>0.59</formula>
    </cfRule>
    <cfRule type="cellIs" dxfId="422" priority="78" operator="between">
      <formula>0.6</formula>
      <formula>0.69</formula>
    </cfRule>
    <cfRule type="cellIs" dxfId="421" priority="79" operator="between">
      <formula>0.7</formula>
      <formula>0.79</formula>
    </cfRule>
    <cfRule type="cellIs" dxfId="420" priority="80" operator="between">
      <formula>0.8</formula>
      <formula>1</formula>
    </cfRule>
  </conditionalFormatting>
  <conditionalFormatting sqref="AB3">
    <cfRule type="cellIs" dxfId="419" priority="81" operator="between">
      <formula>0</formula>
      <formula>0.3999</formula>
    </cfRule>
    <cfRule type="cellIs" dxfId="418" priority="82" operator="between">
      <formula>0.4</formula>
      <formula>0.59</formula>
    </cfRule>
    <cfRule type="cellIs" dxfId="417" priority="83" operator="between">
      <formula>0.6</formula>
      <formula>0.69</formula>
    </cfRule>
    <cfRule type="cellIs" dxfId="416" priority="84" operator="between">
      <formula>0.7</formula>
      <formula>0.79</formula>
    </cfRule>
    <cfRule type="cellIs" dxfId="415" priority="85" operator="between">
      <formula>0.8</formula>
      <formula>1</formula>
    </cfRule>
  </conditionalFormatting>
  <conditionalFormatting sqref="AB5:AB6">
    <cfRule type="cellIs" dxfId="414" priority="86" operator="between">
      <formula>0</formula>
      <formula>0.3999</formula>
    </cfRule>
    <cfRule type="cellIs" dxfId="413" priority="87" operator="between">
      <formula>0.4</formula>
      <formula>0.59</formula>
    </cfRule>
    <cfRule type="cellIs" dxfId="412" priority="88" operator="between">
      <formula>0.6</formula>
      <formula>0.69</formula>
    </cfRule>
    <cfRule type="cellIs" dxfId="411" priority="89" operator="between">
      <formula>0.7</formula>
      <formula>0.79</formula>
    </cfRule>
    <cfRule type="cellIs" dxfId="410" priority="90" operator="between">
      <formula>0.8</formula>
      <formula>1</formula>
    </cfRule>
  </conditionalFormatting>
  <conditionalFormatting sqref="AB11">
    <cfRule type="cellIs" dxfId="409" priority="91" operator="between">
      <formula>0</formula>
      <formula>0.3999</formula>
    </cfRule>
    <cfRule type="cellIs" dxfId="408" priority="92" operator="between">
      <formula>0.4</formula>
      <formula>0.59</formula>
    </cfRule>
    <cfRule type="cellIs" dxfId="407" priority="93" operator="between">
      <formula>0.6</formula>
      <formula>0.69</formula>
    </cfRule>
    <cfRule type="cellIs" dxfId="406" priority="94" operator="between">
      <formula>0.7</formula>
      <formula>0.79</formula>
    </cfRule>
    <cfRule type="cellIs" dxfId="405" priority="95" operator="between">
      <formula>0.8</formula>
      <formula>1</formula>
    </cfRule>
  </conditionalFormatting>
  <conditionalFormatting sqref="AB14:AB15">
    <cfRule type="cellIs" dxfId="404" priority="96" operator="between">
      <formula>0</formula>
      <formula>0.3999</formula>
    </cfRule>
    <cfRule type="cellIs" dxfId="403" priority="97" operator="between">
      <formula>0.4</formula>
      <formula>0.59</formula>
    </cfRule>
    <cfRule type="cellIs" dxfId="402" priority="98" operator="between">
      <formula>0.6</formula>
      <formula>0.69</formula>
    </cfRule>
    <cfRule type="cellIs" dxfId="401" priority="99" operator="between">
      <formula>0.7</formula>
      <formula>0.79</formula>
    </cfRule>
    <cfRule type="cellIs" dxfId="400" priority="100" operator="between">
      <formula>0.8</formula>
      <formula>1</formula>
    </cfRule>
  </conditionalFormatting>
  <conditionalFormatting sqref="AE3">
    <cfRule type="cellIs" dxfId="399" priority="101" operator="between">
      <formula>0</formula>
      <formula>0.3999</formula>
    </cfRule>
    <cfRule type="cellIs" dxfId="398" priority="102" operator="between">
      <formula>0.4</formula>
      <formula>0.59</formula>
    </cfRule>
    <cfRule type="cellIs" dxfId="397" priority="103" operator="between">
      <formula>0.6</formula>
      <formula>0.69</formula>
    </cfRule>
    <cfRule type="cellIs" dxfId="396" priority="104" operator="between">
      <formula>0.7</formula>
      <formula>0.79</formula>
    </cfRule>
    <cfRule type="cellIs" dxfId="395" priority="105" operator="between">
      <formula>0.8</formula>
      <formula>1</formula>
    </cfRule>
  </conditionalFormatting>
  <conditionalFormatting sqref="AE5:AE6">
    <cfRule type="cellIs" dxfId="394" priority="106" operator="between">
      <formula>0</formula>
      <formula>0.3999</formula>
    </cfRule>
    <cfRule type="cellIs" dxfId="393" priority="107" operator="between">
      <formula>0.4</formula>
      <formula>0.59</formula>
    </cfRule>
    <cfRule type="cellIs" dxfId="392" priority="108" operator="between">
      <formula>0.6</formula>
      <formula>0.69</formula>
    </cfRule>
    <cfRule type="cellIs" dxfId="391" priority="109" operator="between">
      <formula>0.7</formula>
      <formula>0.79</formula>
    </cfRule>
    <cfRule type="cellIs" dxfId="390" priority="110" operator="between">
      <formula>0.8</formula>
      <formula>1</formula>
    </cfRule>
  </conditionalFormatting>
  <conditionalFormatting sqref="AE11">
    <cfRule type="cellIs" dxfId="389" priority="111" operator="between">
      <formula>0</formula>
      <formula>0.3999</formula>
    </cfRule>
    <cfRule type="cellIs" dxfId="388" priority="112" operator="between">
      <formula>0.4</formula>
      <formula>0.59</formula>
    </cfRule>
    <cfRule type="cellIs" dxfId="387" priority="113" operator="between">
      <formula>0.6</formula>
      <formula>0.69</formula>
    </cfRule>
    <cfRule type="cellIs" dxfId="386" priority="114" operator="between">
      <formula>0.7</formula>
      <formula>0.79</formula>
    </cfRule>
    <cfRule type="cellIs" dxfId="385" priority="115" operator="between">
      <formula>0.8</formula>
      <formula>1</formula>
    </cfRule>
  </conditionalFormatting>
  <conditionalFormatting sqref="AE14:AE15">
    <cfRule type="cellIs" dxfId="384" priority="116" operator="between">
      <formula>0</formula>
      <formula>0.3999</formula>
    </cfRule>
    <cfRule type="cellIs" dxfId="383" priority="117" operator="between">
      <formula>0.4</formula>
      <formula>0.59</formula>
    </cfRule>
    <cfRule type="cellIs" dxfId="382" priority="118" operator="between">
      <formula>0.6</formula>
      <formula>0.69</formula>
    </cfRule>
    <cfRule type="cellIs" dxfId="381" priority="119" operator="between">
      <formula>0.7</formula>
      <formula>0.79</formula>
    </cfRule>
    <cfRule type="cellIs" dxfId="380" priority="120" operator="between">
      <formula>0.8</formula>
      <formula>1</formula>
    </cfRule>
  </conditionalFormatting>
  <conditionalFormatting sqref="AI3">
    <cfRule type="cellIs" dxfId="379" priority="121" operator="between">
      <formula>0</formula>
      <formula>0.3999</formula>
    </cfRule>
    <cfRule type="cellIs" dxfId="378" priority="122" operator="between">
      <formula>0.4</formula>
      <formula>0.59</formula>
    </cfRule>
    <cfRule type="cellIs" dxfId="377" priority="123" operator="between">
      <formula>0.6</formula>
      <formula>0.69</formula>
    </cfRule>
    <cfRule type="cellIs" dxfId="376" priority="124" operator="between">
      <formula>0.7</formula>
      <formula>0.79</formula>
    </cfRule>
    <cfRule type="cellIs" dxfId="375" priority="125" operator="between">
      <formula>0.8</formula>
      <formula>1</formula>
    </cfRule>
  </conditionalFormatting>
  <conditionalFormatting sqref="AI5:AI6">
    <cfRule type="cellIs" dxfId="374" priority="126" operator="between">
      <formula>0</formula>
      <formula>0.3999</formula>
    </cfRule>
    <cfRule type="cellIs" dxfId="373" priority="127" operator="between">
      <formula>0.4</formula>
      <formula>0.59</formula>
    </cfRule>
    <cfRule type="cellIs" dxfId="372" priority="128" operator="between">
      <formula>0.6</formula>
      <formula>0.69</formula>
    </cfRule>
    <cfRule type="cellIs" dxfId="371" priority="129" operator="between">
      <formula>0.7</formula>
      <formula>0.79</formula>
    </cfRule>
    <cfRule type="cellIs" dxfId="370" priority="130" operator="between">
      <formula>0.8</formula>
      <formula>1</formula>
    </cfRule>
  </conditionalFormatting>
  <conditionalFormatting sqref="AI11">
    <cfRule type="cellIs" dxfId="369" priority="131" operator="between">
      <formula>0</formula>
      <formula>0.3999</formula>
    </cfRule>
    <cfRule type="cellIs" dxfId="368" priority="132" operator="between">
      <formula>0.4</formula>
      <formula>0.59</formula>
    </cfRule>
    <cfRule type="cellIs" dxfId="367" priority="133" operator="between">
      <formula>0.6</formula>
      <formula>0.69</formula>
    </cfRule>
    <cfRule type="cellIs" dxfId="366" priority="134" operator="between">
      <formula>0.7</formula>
      <formula>0.79</formula>
    </cfRule>
    <cfRule type="cellIs" dxfId="365" priority="135" operator="between">
      <formula>0.8</formula>
      <formula>1</formula>
    </cfRule>
  </conditionalFormatting>
  <conditionalFormatting sqref="AI14:AI15">
    <cfRule type="cellIs" dxfId="364" priority="136" operator="between">
      <formula>0</formula>
      <formula>0.3999</formula>
    </cfRule>
    <cfRule type="cellIs" dxfId="363" priority="137" operator="between">
      <formula>0.4</formula>
      <formula>0.59</formula>
    </cfRule>
    <cfRule type="cellIs" dxfId="362" priority="138" operator="between">
      <formula>0.6</formula>
      <formula>0.69</formula>
    </cfRule>
    <cfRule type="cellIs" dxfId="361" priority="139" operator="between">
      <formula>0.7</formula>
      <formula>0.79</formula>
    </cfRule>
    <cfRule type="cellIs" dxfId="360" priority="140" operator="between">
      <formula>0.8</formula>
      <formula>1</formula>
    </cfRule>
  </conditionalFormatting>
  <conditionalFormatting sqref="AL3">
    <cfRule type="cellIs" dxfId="359" priority="141" operator="between">
      <formula>0</formula>
      <formula>0.3999</formula>
    </cfRule>
    <cfRule type="cellIs" dxfId="358" priority="142" operator="between">
      <formula>0.4</formula>
      <formula>0.59</formula>
    </cfRule>
    <cfRule type="cellIs" dxfId="357" priority="143" operator="between">
      <formula>0.6</formula>
      <formula>0.69</formula>
    </cfRule>
    <cfRule type="cellIs" dxfId="356" priority="144" operator="between">
      <formula>0.7</formula>
      <formula>0.79</formula>
    </cfRule>
    <cfRule type="cellIs" dxfId="355" priority="145" operator="between">
      <formula>0.8</formula>
      <formula>1</formula>
    </cfRule>
  </conditionalFormatting>
  <conditionalFormatting sqref="AL5:AL6">
    <cfRule type="cellIs" dxfId="354" priority="146" operator="between">
      <formula>0</formula>
      <formula>0.3999</formula>
    </cfRule>
    <cfRule type="cellIs" dxfId="353" priority="147" operator="between">
      <formula>0.4</formula>
      <formula>0.59</formula>
    </cfRule>
    <cfRule type="cellIs" dxfId="352" priority="148" operator="between">
      <formula>0.6</formula>
      <formula>0.69</formula>
    </cfRule>
    <cfRule type="cellIs" dxfId="351" priority="149" operator="between">
      <formula>0.7</formula>
      <formula>0.79</formula>
    </cfRule>
    <cfRule type="cellIs" dxfId="350" priority="150" operator="between">
      <formula>0.8</formula>
      <formula>1</formula>
    </cfRule>
  </conditionalFormatting>
  <conditionalFormatting sqref="AL11">
    <cfRule type="cellIs" dxfId="349" priority="151" operator="between">
      <formula>0</formula>
      <formula>0.3999</formula>
    </cfRule>
    <cfRule type="cellIs" dxfId="348" priority="152" operator="between">
      <formula>0.4</formula>
      <formula>0.59</formula>
    </cfRule>
    <cfRule type="cellIs" dxfId="347" priority="153" operator="between">
      <formula>0.6</formula>
      <formula>0.69</formula>
    </cfRule>
    <cfRule type="cellIs" dxfId="346" priority="154" operator="between">
      <formula>0.7</formula>
      <formula>0.79</formula>
    </cfRule>
    <cfRule type="cellIs" dxfId="345" priority="155" operator="between">
      <formula>0.8</formula>
      <formula>1</formula>
    </cfRule>
  </conditionalFormatting>
  <conditionalFormatting sqref="AL14:AL15">
    <cfRule type="cellIs" dxfId="344" priority="156" operator="between">
      <formula>0</formula>
      <formula>0.3999</formula>
    </cfRule>
    <cfRule type="cellIs" dxfId="343" priority="157" operator="between">
      <formula>0.4</formula>
      <formula>0.59</formula>
    </cfRule>
    <cfRule type="cellIs" dxfId="342" priority="158" operator="between">
      <formula>0.6</formula>
      <formula>0.69</formula>
    </cfRule>
    <cfRule type="cellIs" dxfId="341" priority="159" operator="between">
      <formula>0.7</formula>
      <formula>0.79</formula>
    </cfRule>
    <cfRule type="cellIs" dxfId="340" priority="160" operator="between">
      <formula>0.8</formula>
      <formula>1</formula>
    </cfRule>
  </conditionalFormatting>
  <pageMargins left="0.7" right="0.7" top="0.75" bottom="0.75" header="0" footer="0"/>
  <pageSetup orientation="portrait"/>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1000"/>
  <sheetViews>
    <sheetView workbookViewId="0"/>
  </sheetViews>
  <sheetFormatPr baseColWidth="10" defaultColWidth="14.453125" defaultRowHeight="15" customHeight="1"/>
  <cols>
    <col min="1" max="1" width="20.453125" customWidth="1"/>
    <col min="2" max="2" width="24.54296875" customWidth="1"/>
    <col min="3" max="3" width="31.54296875" customWidth="1"/>
    <col min="4" max="5" width="49.81640625" customWidth="1"/>
    <col min="6" max="6" width="41.453125" customWidth="1"/>
    <col min="7" max="7" width="20.453125" customWidth="1"/>
    <col min="8" max="8" width="25.54296875" customWidth="1"/>
    <col min="9" max="9" width="34.81640625" customWidth="1"/>
    <col min="10" max="10" width="14.81640625" customWidth="1"/>
    <col min="11" max="11" width="29.08984375" customWidth="1"/>
    <col min="12" max="12" width="19" hidden="1" customWidth="1"/>
    <col min="13" max="13" width="15.81640625" hidden="1" customWidth="1"/>
    <col min="14" max="14" width="22.1796875" hidden="1" customWidth="1"/>
    <col min="15" max="15" width="19" hidden="1" customWidth="1"/>
    <col min="16" max="16" width="15.81640625" hidden="1" customWidth="1"/>
    <col min="17" max="17" width="22.1796875" hidden="1" customWidth="1"/>
    <col min="18" max="18" width="64.81640625" hidden="1" customWidth="1"/>
    <col min="19" max="19" width="19" hidden="1" customWidth="1"/>
    <col min="20" max="20" width="15.81640625" hidden="1" customWidth="1"/>
    <col min="21" max="21" width="22.1796875" hidden="1" customWidth="1"/>
    <col min="22" max="22" width="19" hidden="1" customWidth="1"/>
    <col min="23" max="23" width="15.81640625" hidden="1" customWidth="1"/>
    <col min="24" max="24" width="22.1796875" hidden="1" customWidth="1"/>
    <col min="25" max="25" width="64.81640625" hidden="1" customWidth="1"/>
    <col min="26" max="28" width="11.54296875" hidden="1" customWidth="1"/>
    <col min="29" max="29" width="14.81640625" hidden="1" customWidth="1"/>
    <col min="30" max="30" width="15.453125" hidden="1" customWidth="1"/>
    <col min="31" max="31" width="11.54296875" hidden="1" customWidth="1"/>
    <col min="32" max="32" width="48.54296875" hidden="1" customWidth="1"/>
    <col min="33" max="35" width="11.54296875" customWidth="1"/>
    <col min="36" max="36" width="14.81640625" customWidth="1"/>
    <col min="37" max="37" width="15.453125" customWidth="1"/>
    <col min="38" max="38" width="11.54296875" customWidth="1"/>
    <col min="39" max="39" width="22.1796875" customWidth="1"/>
  </cols>
  <sheetData>
    <row r="1" spans="1:39" ht="90" customHeight="1">
      <c r="A1" s="1499" t="s">
        <v>719</v>
      </c>
      <c r="B1" s="1298"/>
      <c r="C1" s="1298"/>
      <c r="D1" s="1298"/>
      <c r="E1" s="1298"/>
      <c r="F1" s="1299"/>
      <c r="G1" s="1305" t="s">
        <v>14</v>
      </c>
      <c r="H1" s="1306"/>
      <c r="I1" s="1306"/>
      <c r="J1" s="1306"/>
      <c r="K1" s="1307"/>
      <c r="L1" s="1330" t="s">
        <v>15</v>
      </c>
      <c r="M1" s="1298"/>
      <c r="N1" s="1299"/>
      <c r="O1" s="1331" t="s">
        <v>16</v>
      </c>
      <c r="P1" s="1298"/>
      <c r="Q1" s="1299"/>
      <c r="R1" s="638" t="s">
        <v>5</v>
      </c>
      <c r="S1" s="1322" t="s">
        <v>410</v>
      </c>
      <c r="T1" s="1298"/>
      <c r="U1" s="1299"/>
      <c r="V1" s="1322" t="s">
        <v>411</v>
      </c>
      <c r="W1" s="1298"/>
      <c r="X1" s="1299"/>
      <c r="Y1" s="1021" t="s">
        <v>5</v>
      </c>
      <c r="Z1" s="1350" t="s">
        <v>1417</v>
      </c>
      <c r="AA1" s="1298"/>
      <c r="AB1" s="1299"/>
      <c r="AC1" s="1350" t="s">
        <v>1418</v>
      </c>
      <c r="AD1" s="1298"/>
      <c r="AE1" s="1299"/>
      <c r="AF1" s="413" t="s">
        <v>5</v>
      </c>
      <c r="AG1" s="1378" t="s">
        <v>414</v>
      </c>
      <c r="AH1" s="1298"/>
      <c r="AI1" s="1299"/>
      <c r="AJ1" s="1378" t="s">
        <v>415</v>
      </c>
      <c r="AK1" s="1298"/>
      <c r="AL1" s="1299"/>
      <c r="AM1" s="417" t="s">
        <v>5</v>
      </c>
    </row>
    <row r="2" spans="1:39" ht="14.25" customHeight="1">
      <c r="A2" s="5" t="s">
        <v>25</v>
      </c>
      <c r="B2" s="419" t="s">
        <v>27</v>
      </c>
      <c r="C2" s="5" t="s">
        <v>28</v>
      </c>
      <c r="D2" s="5" t="s">
        <v>29</v>
      </c>
      <c r="E2" s="419" t="s">
        <v>30</v>
      </c>
      <c r="F2" s="419">
        <v>2025</v>
      </c>
      <c r="G2" s="11" t="s">
        <v>37</v>
      </c>
      <c r="H2" s="11" t="s">
        <v>25</v>
      </c>
      <c r="I2" s="11" t="s">
        <v>38</v>
      </c>
      <c r="J2" s="11" t="s">
        <v>39</v>
      </c>
      <c r="K2" s="11" t="s">
        <v>40</v>
      </c>
      <c r="L2" s="13" t="s">
        <v>34</v>
      </c>
      <c r="M2" s="14" t="s">
        <v>35</v>
      </c>
      <c r="N2" s="14" t="s">
        <v>36</v>
      </c>
      <c r="O2" s="14" t="s">
        <v>34</v>
      </c>
      <c r="P2" s="14" t="s">
        <v>35</v>
      </c>
      <c r="Q2" s="14" t="s">
        <v>36</v>
      </c>
      <c r="R2" s="640"/>
      <c r="S2" s="16" t="s">
        <v>34</v>
      </c>
      <c r="T2" s="16" t="s">
        <v>35</v>
      </c>
      <c r="U2" s="425" t="s">
        <v>36</v>
      </c>
      <c r="V2" s="16" t="s">
        <v>34</v>
      </c>
      <c r="W2" s="16" t="s">
        <v>35</v>
      </c>
      <c r="X2" s="16" t="s">
        <v>36</v>
      </c>
      <c r="Y2" s="1022"/>
      <c r="Z2" s="642" t="s">
        <v>34</v>
      </c>
      <c r="AA2" s="642" t="s">
        <v>35</v>
      </c>
      <c r="AB2" s="643" t="s">
        <v>36</v>
      </c>
      <c r="AC2" s="642" t="s">
        <v>34</v>
      </c>
      <c r="AD2" s="642" t="s">
        <v>35</v>
      </c>
      <c r="AE2" s="642" t="s">
        <v>36</v>
      </c>
      <c r="AF2" s="644"/>
      <c r="AG2" s="431" t="s">
        <v>34</v>
      </c>
      <c r="AH2" s="431" t="s">
        <v>35</v>
      </c>
      <c r="AI2" s="432" t="s">
        <v>36</v>
      </c>
      <c r="AJ2" s="431" t="s">
        <v>34</v>
      </c>
      <c r="AK2" s="431" t="s">
        <v>35</v>
      </c>
      <c r="AL2" s="431" t="s">
        <v>36</v>
      </c>
      <c r="AM2" s="433"/>
    </row>
    <row r="3" spans="1:39" ht="23.25" customHeight="1">
      <c r="A3" s="1410" t="s">
        <v>721</v>
      </c>
      <c r="B3" s="1317" t="s">
        <v>722</v>
      </c>
      <c r="C3" s="1511" t="s">
        <v>723</v>
      </c>
      <c r="D3" s="1054" t="s">
        <v>724</v>
      </c>
      <c r="E3" s="1055">
        <v>7.7000000000000002E-3</v>
      </c>
      <c r="F3" s="1056">
        <v>2.2000000000000002</v>
      </c>
      <c r="G3" s="1057"/>
      <c r="H3" s="1058"/>
      <c r="I3" s="1058"/>
      <c r="J3" s="1058"/>
      <c r="K3" s="1059"/>
      <c r="L3" s="1060"/>
      <c r="M3" s="1058"/>
      <c r="N3" s="1059"/>
      <c r="O3" s="1057"/>
      <c r="P3" s="1058"/>
      <c r="Q3" s="1059"/>
      <c r="R3" s="1061"/>
      <c r="S3" s="1057"/>
      <c r="T3" s="1058"/>
      <c r="U3" s="1059"/>
      <c r="V3" s="1057"/>
      <c r="W3" s="1058"/>
      <c r="X3" s="1059"/>
      <c r="Y3" s="1061"/>
      <c r="Z3" s="1057"/>
      <c r="AA3" s="1058"/>
      <c r="AB3" s="1059"/>
      <c r="AC3" s="1057"/>
      <c r="AD3" s="1058"/>
      <c r="AE3" s="1059"/>
      <c r="AF3" s="1061"/>
      <c r="AG3" s="1057"/>
      <c r="AH3" s="1058"/>
      <c r="AI3" s="1059"/>
      <c r="AJ3" s="1057"/>
      <c r="AK3" s="1058"/>
      <c r="AL3" s="1059"/>
      <c r="AM3" s="1061"/>
    </row>
    <row r="4" spans="1:39" ht="39" customHeight="1">
      <c r="A4" s="1390"/>
      <c r="B4" s="1312"/>
      <c r="C4" s="1312"/>
      <c r="D4" s="1062" t="s">
        <v>740</v>
      </c>
      <c r="E4" s="1035">
        <v>0.13900000000000001</v>
      </c>
      <c r="F4" s="1033" t="s">
        <v>741</v>
      </c>
      <c r="G4" s="994"/>
      <c r="H4" s="995"/>
      <c r="I4" s="995"/>
      <c r="J4" s="995"/>
      <c r="K4" s="996"/>
      <c r="L4" s="1063"/>
      <c r="M4" s="995"/>
      <c r="N4" s="996"/>
      <c r="O4" s="994"/>
      <c r="P4" s="995"/>
      <c r="Q4" s="996"/>
      <c r="R4" s="997"/>
      <c r="S4" s="994"/>
      <c r="T4" s="995"/>
      <c r="U4" s="996"/>
      <c r="V4" s="994"/>
      <c r="W4" s="995"/>
      <c r="X4" s="996"/>
      <c r="Y4" s="997"/>
      <c r="Z4" s="994"/>
      <c r="AA4" s="995"/>
      <c r="AB4" s="996"/>
      <c r="AC4" s="994"/>
      <c r="AD4" s="995"/>
      <c r="AE4" s="996"/>
      <c r="AF4" s="997"/>
      <c r="AG4" s="994"/>
      <c r="AH4" s="995"/>
      <c r="AI4" s="996"/>
      <c r="AJ4" s="994"/>
      <c r="AK4" s="995"/>
      <c r="AL4" s="996"/>
      <c r="AM4" s="997"/>
    </row>
    <row r="5" spans="1:39" ht="32.25" customHeight="1">
      <c r="A5" s="1390"/>
      <c r="B5" s="1312"/>
      <c r="C5" s="1312"/>
      <c r="D5" s="1062" t="s">
        <v>751</v>
      </c>
      <c r="E5" s="1035">
        <v>6.4000000000000001E-2</v>
      </c>
      <c r="F5" s="1033" t="s">
        <v>752</v>
      </c>
      <c r="G5" s="994"/>
      <c r="H5" s="995"/>
      <c r="I5" s="995"/>
      <c r="J5" s="995"/>
      <c r="K5" s="996"/>
      <c r="L5" s="1063"/>
      <c r="M5" s="995"/>
      <c r="N5" s="996"/>
      <c r="O5" s="994"/>
      <c r="P5" s="995"/>
      <c r="Q5" s="996"/>
      <c r="R5" s="997"/>
      <c r="S5" s="994"/>
      <c r="T5" s="995"/>
      <c r="U5" s="996"/>
      <c r="V5" s="994"/>
      <c r="W5" s="995"/>
      <c r="X5" s="996"/>
      <c r="Y5" s="997"/>
      <c r="Z5" s="994"/>
      <c r="AA5" s="995"/>
      <c r="AB5" s="996"/>
      <c r="AC5" s="994"/>
      <c r="AD5" s="995"/>
      <c r="AE5" s="996"/>
      <c r="AF5" s="997"/>
      <c r="AG5" s="994"/>
      <c r="AH5" s="995"/>
      <c r="AI5" s="996"/>
      <c r="AJ5" s="994"/>
      <c r="AK5" s="995"/>
      <c r="AL5" s="996"/>
      <c r="AM5" s="997"/>
    </row>
    <row r="6" spans="1:39" ht="33.75" customHeight="1">
      <c r="A6" s="1390"/>
      <c r="B6" s="1312"/>
      <c r="C6" s="1312"/>
      <c r="D6" s="1062" t="s">
        <v>760</v>
      </c>
      <c r="E6" s="1035">
        <v>0.21299999999999999</v>
      </c>
      <c r="F6" s="1033" t="s">
        <v>761</v>
      </c>
      <c r="G6" s="994"/>
      <c r="H6" s="995"/>
      <c r="I6" s="995"/>
      <c r="J6" s="995"/>
      <c r="K6" s="996"/>
      <c r="L6" s="1063"/>
      <c r="M6" s="995"/>
      <c r="N6" s="996"/>
      <c r="O6" s="994"/>
      <c r="P6" s="995"/>
      <c r="Q6" s="996"/>
      <c r="R6" s="997"/>
      <c r="S6" s="994"/>
      <c r="T6" s="995"/>
      <c r="U6" s="996"/>
      <c r="V6" s="994"/>
      <c r="W6" s="995"/>
      <c r="X6" s="996"/>
      <c r="Y6" s="997"/>
      <c r="Z6" s="994"/>
      <c r="AA6" s="995"/>
      <c r="AB6" s="996"/>
      <c r="AC6" s="994"/>
      <c r="AD6" s="995"/>
      <c r="AE6" s="996"/>
      <c r="AF6" s="997"/>
      <c r="AG6" s="994"/>
      <c r="AH6" s="995"/>
      <c r="AI6" s="996"/>
      <c r="AJ6" s="994"/>
      <c r="AK6" s="995"/>
      <c r="AL6" s="996"/>
      <c r="AM6" s="997"/>
    </row>
    <row r="7" spans="1:39" ht="34.5" customHeight="1">
      <c r="A7" s="1390"/>
      <c r="B7" s="1312"/>
      <c r="C7" s="1293"/>
      <c r="D7" s="1062" t="s">
        <v>768</v>
      </c>
      <c r="E7" s="1035" t="s">
        <v>769</v>
      </c>
      <c r="F7" s="1033" t="s">
        <v>770</v>
      </c>
      <c r="G7" s="994"/>
      <c r="H7" s="995"/>
      <c r="I7" s="995"/>
      <c r="J7" s="995"/>
      <c r="K7" s="996"/>
      <c r="L7" s="1063"/>
      <c r="M7" s="995"/>
      <c r="N7" s="996"/>
      <c r="O7" s="994"/>
      <c r="P7" s="995"/>
      <c r="Q7" s="996"/>
      <c r="R7" s="997"/>
      <c r="S7" s="994"/>
      <c r="T7" s="995"/>
      <c r="U7" s="996"/>
      <c r="V7" s="994"/>
      <c r="W7" s="995"/>
      <c r="X7" s="996"/>
      <c r="Y7" s="997"/>
      <c r="Z7" s="994"/>
      <c r="AA7" s="995"/>
      <c r="AB7" s="996"/>
      <c r="AC7" s="994"/>
      <c r="AD7" s="995"/>
      <c r="AE7" s="996"/>
      <c r="AF7" s="997"/>
      <c r="AG7" s="994"/>
      <c r="AH7" s="995"/>
      <c r="AI7" s="996"/>
      <c r="AJ7" s="994"/>
      <c r="AK7" s="995"/>
      <c r="AL7" s="996"/>
      <c r="AM7" s="997"/>
    </row>
    <row r="8" spans="1:39" ht="48.75" customHeight="1">
      <c r="A8" s="1390"/>
      <c r="B8" s="1312"/>
      <c r="C8" s="132" t="s">
        <v>782</v>
      </c>
      <c r="D8" s="132" t="s">
        <v>783</v>
      </c>
      <c r="E8" s="148" t="s">
        <v>78</v>
      </c>
      <c r="F8" s="967" t="s">
        <v>784</v>
      </c>
      <c r="G8" s="145" t="s">
        <v>452</v>
      </c>
      <c r="H8" s="146" t="s">
        <v>384</v>
      </c>
      <c r="I8" s="146" t="s">
        <v>385</v>
      </c>
      <c r="J8" s="132" t="s">
        <v>791</v>
      </c>
      <c r="K8" s="190" t="s">
        <v>792</v>
      </c>
      <c r="L8" s="692">
        <v>50</v>
      </c>
      <c r="M8" s="139">
        <v>0</v>
      </c>
      <c r="N8" s="1064">
        <f t="shared" ref="N8:N13" si="0">+M8/L8</f>
        <v>0</v>
      </c>
      <c r="O8" s="137">
        <v>10000000</v>
      </c>
      <c r="P8" s="137">
        <v>0</v>
      </c>
      <c r="Q8" s="966">
        <f t="shared" ref="Q8:Q13" si="1">+P8/O8</f>
        <v>0</v>
      </c>
      <c r="R8" s="693" t="s">
        <v>1592</v>
      </c>
      <c r="S8" s="209">
        <v>200</v>
      </c>
      <c r="T8" s="152">
        <v>225</v>
      </c>
      <c r="U8" s="1065">
        <f t="shared" ref="U8:U13" si="2">+T8/S8</f>
        <v>1.125</v>
      </c>
      <c r="V8" s="667">
        <v>20000000</v>
      </c>
      <c r="W8" s="76">
        <v>11651333</v>
      </c>
      <c r="X8" s="1066">
        <f t="shared" ref="X8:X13" si="3">+W8/V8</f>
        <v>0.58256664999999996</v>
      </c>
      <c r="Y8" s="192" t="s">
        <v>1593</v>
      </c>
      <c r="Z8" s="155">
        <v>150</v>
      </c>
      <c r="AA8" s="156">
        <v>150</v>
      </c>
      <c r="AB8" s="1067">
        <f t="shared" ref="AB8:AB13" si="4">+AA8/Z8</f>
        <v>1</v>
      </c>
      <c r="AC8" s="1068">
        <v>70000000</v>
      </c>
      <c r="AD8" s="159">
        <v>70000000</v>
      </c>
      <c r="AE8" s="1066">
        <f t="shared" ref="AE8:AE13" si="5">+AD8/AC8</f>
        <v>1</v>
      </c>
      <c r="AF8" s="192" t="s">
        <v>1594</v>
      </c>
      <c r="AG8" s="155">
        <v>150</v>
      </c>
      <c r="AH8" s="156">
        <v>0</v>
      </c>
      <c r="AI8" s="1067">
        <f t="shared" ref="AI8:AI13" si="6">+AH8/AG8</f>
        <v>0</v>
      </c>
      <c r="AJ8" s="1068">
        <v>26000000</v>
      </c>
      <c r="AK8" s="159">
        <v>2100000</v>
      </c>
      <c r="AL8" s="1066">
        <f t="shared" ref="AL8:AL13" si="7">+AK8/AJ8</f>
        <v>8.0769230769230774E-2</v>
      </c>
      <c r="AM8" s="192" t="s">
        <v>1595</v>
      </c>
    </row>
    <row r="9" spans="1:39" ht="48.75" customHeight="1">
      <c r="A9" s="1390"/>
      <c r="B9" s="1312"/>
      <c r="C9" s="1292" t="s">
        <v>797</v>
      </c>
      <c r="D9" s="1292" t="s">
        <v>798</v>
      </c>
      <c r="E9" s="1463">
        <v>7</v>
      </c>
      <c r="F9" s="1456">
        <v>7</v>
      </c>
      <c r="G9" s="1294" t="s">
        <v>452</v>
      </c>
      <c r="H9" s="1296" t="s">
        <v>384</v>
      </c>
      <c r="I9" s="1296" t="s">
        <v>801</v>
      </c>
      <c r="J9" s="68" t="s">
        <v>802</v>
      </c>
      <c r="K9" s="319" t="s">
        <v>1596</v>
      </c>
      <c r="L9" s="692">
        <v>2</v>
      </c>
      <c r="M9" s="139">
        <v>2</v>
      </c>
      <c r="N9" s="1064">
        <f t="shared" si="0"/>
        <v>1</v>
      </c>
      <c r="O9" s="137">
        <v>15519269</v>
      </c>
      <c r="P9" s="137">
        <v>10366666</v>
      </c>
      <c r="Q9" s="966">
        <f t="shared" si="1"/>
        <v>0.66798674602521546</v>
      </c>
      <c r="R9" s="741" t="s">
        <v>1597</v>
      </c>
      <c r="S9" s="209">
        <v>2</v>
      </c>
      <c r="T9" s="152">
        <v>2</v>
      </c>
      <c r="U9" s="1065">
        <f t="shared" si="2"/>
        <v>1</v>
      </c>
      <c r="V9" s="667">
        <v>17555000</v>
      </c>
      <c r="W9" s="76">
        <v>17555000</v>
      </c>
      <c r="X9" s="1066">
        <f t="shared" si="3"/>
        <v>1</v>
      </c>
      <c r="Y9" s="192" t="s">
        <v>1598</v>
      </c>
      <c r="Z9" s="155">
        <v>2</v>
      </c>
      <c r="AA9" s="156">
        <v>2</v>
      </c>
      <c r="AB9" s="1067">
        <f t="shared" si="4"/>
        <v>1</v>
      </c>
      <c r="AC9" s="1069">
        <v>27810000</v>
      </c>
      <c r="AD9" s="281">
        <v>21820000</v>
      </c>
      <c r="AE9" s="1066">
        <f t="shared" si="5"/>
        <v>0.78460985257101767</v>
      </c>
      <c r="AF9" s="192" t="s">
        <v>1599</v>
      </c>
      <c r="AG9" s="155">
        <v>2</v>
      </c>
      <c r="AH9" s="156">
        <v>0</v>
      </c>
      <c r="AI9" s="1067">
        <f t="shared" si="6"/>
        <v>0</v>
      </c>
      <c r="AJ9" s="1069">
        <v>28000000</v>
      </c>
      <c r="AK9" s="281">
        <v>14400000</v>
      </c>
      <c r="AL9" s="1066">
        <f t="shared" si="7"/>
        <v>0.51428571428571423</v>
      </c>
      <c r="AM9" s="192" t="s">
        <v>1600</v>
      </c>
    </row>
    <row r="10" spans="1:39" ht="48.75" customHeight="1">
      <c r="A10" s="1390"/>
      <c r="B10" s="1312"/>
      <c r="C10" s="1293"/>
      <c r="D10" s="1293"/>
      <c r="E10" s="1293"/>
      <c r="F10" s="1359"/>
      <c r="G10" s="1295"/>
      <c r="H10" s="1293"/>
      <c r="I10" s="1293"/>
      <c r="J10" s="68" t="s">
        <v>1601</v>
      </c>
      <c r="K10" s="319" t="s">
        <v>803</v>
      </c>
      <c r="L10" s="692">
        <v>1</v>
      </c>
      <c r="M10" s="139">
        <v>1</v>
      </c>
      <c r="N10" s="1064">
        <f t="shared" si="0"/>
        <v>1</v>
      </c>
      <c r="O10" s="137">
        <v>15000000</v>
      </c>
      <c r="P10" s="137">
        <v>14999999</v>
      </c>
      <c r="Q10" s="966">
        <f t="shared" si="1"/>
        <v>0.99999993333333337</v>
      </c>
      <c r="R10" s="693" t="s">
        <v>1602</v>
      </c>
      <c r="S10" s="209">
        <v>1</v>
      </c>
      <c r="T10" s="152">
        <v>0</v>
      </c>
      <c r="U10" s="1065">
        <f t="shared" si="2"/>
        <v>0</v>
      </c>
      <c r="V10" s="667">
        <v>20000000</v>
      </c>
      <c r="W10" s="76">
        <v>0</v>
      </c>
      <c r="X10" s="1066">
        <f t="shared" si="3"/>
        <v>0</v>
      </c>
      <c r="Y10" s="192" t="s">
        <v>1603</v>
      </c>
      <c r="Z10" s="155">
        <v>1</v>
      </c>
      <c r="AA10" s="156">
        <v>1</v>
      </c>
      <c r="AB10" s="1067">
        <f t="shared" si="4"/>
        <v>1</v>
      </c>
      <c r="AC10" s="1069">
        <v>20000000</v>
      </c>
      <c r="AD10" s="281">
        <v>7902471.1900000004</v>
      </c>
      <c r="AE10" s="1066">
        <f t="shared" si="5"/>
        <v>0.3951235595</v>
      </c>
      <c r="AF10" s="192" t="s">
        <v>1604</v>
      </c>
      <c r="AG10" s="155">
        <v>1</v>
      </c>
      <c r="AH10" s="156">
        <v>0</v>
      </c>
      <c r="AI10" s="1067">
        <f t="shared" si="6"/>
        <v>0</v>
      </c>
      <c r="AJ10" s="1069">
        <v>28000000</v>
      </c>
      <c r="AK10" s="281">
        <v>4450000</v>
      </c>
      <c r="AL10" s="1066">
        <f t="shared" si="7"/>
        <v>0.15892857142857142</v>
      </c>
      <c r="AM10" s="192" t="s">
        <v>1605</v>
      </c>
    </row>
    <row r="11" spans="1:39" ht="48.75" customHeight="1">
      <c r="A11" s="1390"/>
      <c r="B11" s="1312"/>
      <c r="C11" s="1292" t="s">
        <v>809</v>
      </c>
      <c r="D11" s="1292" t="s">
        <v>810</v>
      </c>
      <c r="E11" s="1512">
        <v>0.15</v>
      </c>
      <c r="F11" s="1456" t="s">
        <v>811</v>
      </c>
      <c r="G11" s="1495" t="s">
        <v>452</v>
      </c>
      <c r="H11" s="1296" t="s">
        <v>384</v>
      </c>
      <c r="I11" s="1296" t="s">
        <v>385</v>
      </c>
      <c r="J11" s="68" t="s">
        <v>815</v>
      </c>
      <c r="K11" s="319" t="s">
        <v>1127</v>
      </c>
      <c r="L11" s="692">
        <v>1</v>
      </c>
      <c r="M11" s="139">
        <v>1</v>
      </c>
      <c r="N11" s="1064">
        <f t="shared" si="0"/>
        <v>1</v>
      </c>
      <c r="O11" s="137">
        <v>15000000</v>
      </c>
      <c r="P11" s="137">
        <v>14933315</v>
      </c>
      <c r="Q11" s="966">
        <f t="shared" si="1"/>
        <v>0.99555433333333332</v>
      </c>
      <c r="R11" s="1496" t="s">
        <v>1606</v>
      </c>
      <c r="S11" s="209">
        <v>1</v>
      </c>
      <c r="T11" s="152">
        <v>1</v>
      </c>
      <c r="U11" s="1065">
        <f t="shared" si="2"/>
        <v>1</v>
      </c>
      <c r="V11" s="667">
        <v>33487387</v>
      </c>
      <c r="W11" s="76">
        <v>32310000</v>
      </c>
      <c r="X11" s="1066">
        <f t="shared" si="3"/>
        <v>0.96484088173257587</v>
      </c>
      <c r="Y11" s="192" t="s">
        <v>1607</v>
      </c>
      <c r="Z11" s="155">
        <v>1</v>
      </c>
      <c r="AA11" s="156">
        <v>1</v>
      </c>
      <c r="AB11" s="1067">
        <f t="shared" si="4"/>
        <v>1</v>
      </c>
      <c r="AC11" s="1068">
        <v>53655000</v>
      </c>
      <c r="AD11" s="159">
        <v>53647750.109999999</v>
      </c>
      <c r="AE11" s="1066">
        <f t="shared" si="5"/>
        <v>0.99986487950796754</v>
      </c>
      <c r="AF11" s="192" t="s">
        <v>1608</v>
      </c>
      <c r="AG11" s="155">
        <v>1</v>
      </c>
      <c r="AH11" s="198">
        <v>0.08</v>
      </c>
      <c r="AI11" s="1067">
        <f t="shared" si="6"/>
        <v>0.08</v>
      </c>
      <c r="AJ11" s="1068">
        <v>39000000</v>
      </c>
      <c r="AK11" s="159">
        <v>9600000</v>
      </c>
      <c r="AL11" s="1066">
        <f t="shared" si="7"/>
        <v>0.24615384615384617</v>
      </c>
      <c r="AM11" s="192" t="s">
        <v>1609</v>
      </c>
    </row>
    <row r="12" spans="1:39" ht="48.75" customHeight="1">
      <c r="A12" s="1390"/>
      <c r="B12" s="1312"/>
      <c r="C12" s="1293"/>
      <c r="D12" s="1293"/>
      <c r="E12" s="1293"/>
      <c r="F12" s="1359"/>
      <c r="G12" s="1295"/>
      <c r="H12" s="1293"/>
      <c r="I12" s="1293"/>
      <c r="J12" s="68" t="s">
        <v>1610</v>
      </c>
      <c r="K12" s="319" t="s">
        <v>816</v>
      </c>
      <c r="L12" s="692">
        <v>12</v>
      </c>
      <c r="M12" s="139">
        <v>12</v>
      </c>
      <c r="N12" s="1064">
        <f t="shared" si="0"/>
        <v>1</v>
      </c>
      <c r="O12" s="137">
        <v>35000000</v>
      </c>
      <c r="P12" s="137">
        <v>35000000</v>
      </c>
      <c r="Q12" s="966">
        <f t="shared" si="1"/>
        <v>1</v>
      </c>
      <c r="R12" s="1352"/>
      <c r="S12" s="209">
        <v>12</v>
      </c>
      <c r="T12" s="152">
        <v>12</v>
      </c>
      <c r="U12" s="1065">
        <f t="shared" si="2"/>
        <v>1</v>
      </c>
      <c r="V12" s="667">
        <v>44755000</v>
      </c>
      <c r="W12" s="76">
        <v>44755000</v>
      </c>
      <c r="X12" s="1066">
        <f t="shared" si="3"/>
        <v>1</v>
      </c>
      <c r="Y12" s="192" t="s">
        <v>1611</v>
      </c>
      <c r="Z12" s="155">
        <v>12</v>
      </c>
      <c r="AA12" s="156">
        <v>12</v>
      </c>
      <c r="AB12" s="1067">
        <f t="shared" si="4"/>
        <v>1</v>
      </c>
      <c r="AC12" s="1068">
        <v>51675000</v>
      </c>
      <c r="AD12" s="159">
        <v>46537083.5</v>
      </c>
      <c r="AE12" s="1066">
        <f t="shared" si="5"/>
        <v>0.90057249153362362</v>
      </c>
      <c r="AF12" s="192" t="s">
        <v>1153</v>
      </c>
      <c r="AG12" s="155">
        <v>12</v>
      </c>
      <c r="AH12" s="156">
        <v>12</v>
      </c>
      <c r="AI12" s="1067">
        <f t="shared" si="6"/>
        <v>1</v>
      </c>
      <c r="AJ12" s="1068">
        <v>78000000</v>
      </c>
      <c r="AK12" s="159">
        <v>15900000</v>
      </c>
      <c r="AL12" s="1066">
        <f t="shared" si="7"/>
        <v>0.20384615384615384</v>
      </c>
      <c r="AM12" s="192" t="s">
        <v>1612</v>
      </c>
    </row>
    <row r="13" spans="1:39" ht="63" customHeight="1">
      <c r="A13" s="1390"/>
      <c r="B13" s="1312"/>
      <c r="C13" s="1292" t="s">
        <v>821</v>
      </c>
      <c r="D13" s="132" t="s">
        <v>822</v>
      </c>
      <c r="E13" s="328" t="s">
        <v>78</v>
      </c>
      <c r="F13" s="157">
        <v>0.7</v>
      </c>
      <c r="G13" s="1495" t="s">
        <v>452</v>
      </c>
      <c r="H13" s="1296" t="s">
        <v>384</v>
      </c>
      <c r="I13" s="1296" t="s">
        <v>527</v>
      </c>
      <c r="J13" s="1296" t="s">
        <v>828</v>
      </c>
      <c r="K13" s="1497" t="s">
        <v>829</v>
      </c>
      <c r="L13" s="1308">
        <v>6</v>
      </c>
      <c r="M13" s="1311">
        <v>2</v>
      </c>
      <c r="N13" s="1498">
        <f t="shared" si="0"/>
        <v>0.33333333333333331</v>
      </c>
      <c r="O13" s="1490">
        <v>22138800</v>
      </c>
      <c r="P13" s="1490">
        <v>22138800</v>
      </c>
      <c r="Q13" s="1486">
        <f t="shared" si="1"/>
        <v>1</v>
      </c>
      <c r="R13" s="1496" t="s">
        <v>1613</v>
      </c>
      <c r="S13" s="1503">
        <v>6</v>
      </c>
      <c r="T13" s="1492">
        <v>6</v>
      </c>
      <c r="U13" s="1486">
        <f t="shared" si="2"/>
        <v>1</v>
      </c>
      <c r="V13" s="1493">
        <v>18000000</v>
      </c>
      <c r="W13" s="1494">
        <v>18000000</v>
      </c>
      <c r="X13" s="1486">
        <f t="shared" si="3"/>
        <v>1</v>
      </c>
      <c r="Y13" s="1487" t="s">
        <v>1614</v>
      </c>
      <c r="Z13" s="1488">
        <v>6</v>
      </c>
      <c r="AA13" s="1489">
        <v>5</v>
      </c>
      <c r="AB13" s="1486">
        <f t="shared" si="4"/>
        <v>0.83333333333333337</v>
      </c>
      <c r="AC13" s="1500">
        <v>27558000</v>
      </c>
      <c r="AD13" s="1501">
        <v>27558000</v>
      </c>
      <c r="AE13" s="1502">
        <f t="shared" si="5"/>
        <v>1</v>
      </c>
      <c r="AF13" s="1487" t="s">
        <v>1615</v>
      </c>
      <c r="AG13" s="1488">
        <v>6</v>
      </c>
      <c r="AH13" s="1489">
        <v>6</v>
      </c>
      <c r="AI13" s="1486">
        <f t="shared" si="6"/>
        <v>1</v>
      </c>
      <c r="AJ13" s="1500">
        <v>18000000</v>
      </c>
      <c r="AK13" s="1501">
        <v>18000000</v>
      </c>
      <c r="AL13" s="1502">
        <f t="shared" si="7"/>
        <v>1</v>
      </c>
      <c r="AM13" s="1487" t="s">
        <v>1616</v>
      </c>
    </row>
    <row r="14" spans="1:39" ht="63" customHeight="1">
      <c r="A14" s="1390"/>
      <c r="B14" s="1312"/>
      <c r="C14" s="1293"/>
      <c r="D14" s="132" t="s">
        <v>837</v>
      </c>
      <c r="E14" s="328" t="s">
        <v>78</v>
      </c>
      <c r="F14" s="157">
        <v>0.3</v>
      </c>
      <c r="G14" s="1295"/>
      <c r="H14" s="1293"/>
      <c r="I14" s="1293"/>
      <c r="J14" s="1293"/>
      <c r="K14" s="1359"/>
      <c r="L14" s="1310"/>
      <c r="M14" s="1293"/>
      <c r="N14" s="1293"/>
      <c r="O14" s="1293"/>
      <c r="P14" s="1293"/>
      <c r="Q14" s="1359"/>
      <c r="R14" s="1352"/>
      <c r="S14" s="1295"/>
      <c r="T14" s="1293"/>
      <c r="U14" s="1359"/>
      <c r="V14" s="1295"/>
      <c r="W14" s="1293"/>
      <c r="X14" s="1359"/>
      <c r="Y14" s="1352"/>
      <c r="Z14" s="1295"/>
      <c r="AA14" s="1293"/>
      <c r="AB14" s="1359"/>
      <c r="AC14" s="1295"/>
      <c r="AD14" s="1293"/>
      <c r="AE14" s="1356"/>
      <c r="AF14" s="1352"/>
      <c r="AG14" s="1295"/>
      <c r="AH14" s="1293"/>
      <c r="AI14" s="1359"/>
      <c r="AJ14" s="1295"/>
      <c r="AK14" s="1293"/>
      <c r="AL14" s="1356"/>
      <c r="AM14" s="1352"/>
    </row>
    <row r="15" spans="1:39" ht="63" customHeight="1">
      <c r="A15" s="1390"/>
      <c r="B15" s="1293"/>
      <c r="C15" s="132" t="s">
        <v>842</v>
      </c>
      <c r="D15" s="132" t="s">
        <v>843</v>
      </c>
      <c r="E15" s="553">
        <v>7.5999999999999998E-2</v>
      </c>
      <c r="F15" s="967" t="s">
        <v>844</v>
      </c>
      <c r="G15" s="854" t="s">
        <v>452</v>
      </c>
      <c r="H15" s="68" t="s">
        <v>384</v>
      </c>
      <c r="I15" s="68" t="s">
        <v>852</v>
      </c>
      <c r="J15" s="68" t="s">
        <v>853</v>
      </c>
      <c r="K15" s="319" t="s">
        <v>854</v>
      </c>
      <c r="L15" s="692">
        <v>75</v>
      </c>
      <c r="M15" s="139">
        <v>75</v>
      </c>
      <c r="N15" s="1064">
        <f>+M15/L15</f>
        <v>1</v>
      </c>
      <c r="O15" s="137">
        <v>40000000</v>
      </c>
      <c r="P15" s="137">
        <v>15424999</v>
      </c>
      <c r="Q15" s="966">
        <f>+P15/O15</f>
        <v>0.38562497499999998</v>
      </c>
      <c r="R15" s="741" t="s">
        <v>1592</v>
      </c>
      <c r="S15" s="209">
        <v>100</v>
      </c>
      <c r="T15" s="152">
        <v>100</v>
      </c>
      <c r="U15" s="1067">
        <f>+T15/S15</f>
        <v>1</v>
      </c>
      <c r="V15" s="667">
        <v>325000000</v>
      </c>
      <c r="W15" s="76">
        <v>324995000</v>
      </c>
      <c r="X15" s="1066">
        <f>+W15/V15</f>
        <v>0.99998461538461536</v>
      </c>
      <c r="Y15" s="192" t="s">
        <v>1617</v>
      </c>
      <c r="Z15" s="155">
        <v>70</v>
      </c>
      <c r="AA15" s="156">
        <v>70</v>
      </c>
      <c r="AB15" s="1067">
        <f>+AA15/Z15</f>
        <v>1</v>
      </c>
      <c r="AC15" s="1069">
        <v>50795000</v>
      </c>
      <c r="AD15" s="281">
        <v>45168500</v>
      </c>
      <c r="AE15" s="1066">
        <f>+AD15/AC15</f>
        <v>0.88923122354562456</v>
      </c>
      <c r="AF15" s="192" t="s">
        <v>1618</v>
      </c>
      <c r="AG15" s="155">
        <v>55</v>
      </c>
      <c r="AH15" s="156">
        <v>0</v>
      </c>
      <c r="AI15" s="1067">
        <f>+AH15/AG15</f>
        <v>0</v>
      </c>
      <c r="AJ15" s="1069">
        <v>36307909</v>
      </c>
      <c r="AK15" s="281">
        <v>6400000</v>
      </c>
      <c r="AL15" s="1066">
        <f>+AK15/AJ15</f>
        <v>0.17627013442167655</v>
      </c>
      <c r="AM15" s="192" t="s">
        <v>1619</v>
      </c>
    </row>
    <row r="16" spans="1:39" ht="63" customHeight="1">
      <c r="A16" s="1390"/>
      <c r="B16" s="1311" t="s">
        <v>859</v>
      </c>
      <c r="C16" s="981" t="s">
        <v>860</v>
      </c>
      <c r="D16" s="981" t="s">
        <v>861</v>
      </c>
      <c r="E16" s="819">
        <v>27.7</v>
      </c>
      <c r="F16" s="1033" t="s">
        <v>862</v>
      </c>
      <c r="G16" s="994"/>
      <c r="H16" s="995"/>
      <c r="I16" s="995"/>
      <c r="J16" s="995"/>
      <c r="K16" s="996"/>
      <c r="L16" s="1063"/>
      <c r="M16" s="995"/>
      <c r="N16" s="996"/>
      <c r="O16" s="994"/>
      <c r="P16" s="995"/>
      <c r="Q16" s="996"/>
      <c r="R16" s="997"/>
      <c r="S16" s="994"/>
      <c r="T16" s="995"/>
      <c r="U16" s="996"/>
      <c r="V16" s="994"/>
      <c r="W16" s="995"/>
      <c r="X16" s="996"/>
      <c r="Y16" s="997"/>
      <c r="Z16" s="994"/>
      <c r="AA16" s="995"/>
      <c r="AB16" s="996"/>
      <c r="AC16" s="994"/>
      <c r="AD16" s="995"/>
      <c r="AE16" s="996"/>
      <c r="AF16" s="997"/>
      <c r="AG16" s="994"/>
      <c r="AH16" s="995"/>
      <c r="AI16" s="996"/>
      <c r="AJ16" s="994"/>
      <c r="AK16" s="995"/>
      <c r="AL16" s="996"/>
      <c r="AM16" s="997"/>
    </row>
    <row r="17" spans="1:39" ht="87" customHeight="1">
      <c r="A17" s="1390"/>
      <c r="B17" s="1312"/>
      <c r="C17" s="132" t="s">
        <v>873</v>
      </c>
      <c r="D17" s="132" t="s">
        <v>874</v>
      </c>
      <c r="E17" s="139" t="s">
        <v>875</v>
      </c>
      <c r="F17" s="339" t="s">
        <v>876</v>
      </c>
      <c r="G17" s="97" t="s">
        <v>428</v>
      </c>
      <c r="H17" s="68" t="s">
        <v>384</v>
      </c>
      <c r="I17" s="68" t="s">
        <v>527</v>
      </c>
      <c r="J17" s="68" t="s">
        <v>887</v>
      </c>
      <c r="K17" s="319" t="s">
        <v>431</v>
      </c>
      <c r="L17" s="692">
        <v>14</v>
      </c>
      <c r="M17" s="139">
        <v>15</v>
      </c>
      <c r="N17" s="1070">
        <f>+M17/L17</f>
        <v>1.0714285714285714</v>
      </c>
      <c r="O17" s="137">
        <v>148013333</v>
      </c>
      <c r="P17" s="137">
        <v>148013333</v>
      </c>
      <c r="Q17" s="966">
        <f>+P17/O17</f>
        <v>1</v>
      </c>
      <c r="R17" s="741" t="s">
        <v>888</v>
      </c>
      <c r="S17" s="209">
        <v>14</v>
      </c>
      <c r="T17" s="152">
        <v>14</v>
      </c>
      <c r="U17" s="1067">
        <f>+T17/S17</f>
        <v>1</v>
      </c>
      <c r="V17" s="667">
        <v>30000000</v>
      </c>
      <c r="W17" s="76">
        <v>22420000</v>
      </c>
      <c r="X17" s="1066">
        <f>+W17/V17</f>
        <v>0.74733333333333329</v>
      </c>
      <c r="Y17" s="192" t="s">
        <v>889</v>
      </c>
      <c r="Z17" s="155">
        <v>14</v>
      </c>
      <c r="AA17" s="156">
        <v>14</v>
      </c>
      <c r="AB17" s="1067">
        <f>+AA17/Z17</f>
        <v>1</v>
      </c>
      <c r="AC17" s="1069">
        <v>361919168</v>
      </c>
      <c r="AD17" s="281">
        <v>346311182</v>
      </c>
      <c r="AE17" s="1066">
        <f>+AD17/AC17</f>
        <v>0.95687438693493021</v>
      </c>
      <c r="AF17" s="192" t="s">
        <v>1620</v>
      </c>
      <c r="AG17" s="155">
        <v>14</v>
      </c>
      <c r="AH17" s="156">
        <v>3</v>
      </c>
      <c r="AI17" s="1067">
        <f>+AH17/AG17</f>
        <v>0.21428571428571427</v>
      </c>
      <c r="AJ17" s="1069">
        <v>137351072</v>
      </c>
      <c r="AK17" s="281">
        <v>37351072</v>
      </c>
      <c r="AL17" s="1066">
        <f>+AK17/AJ17</f>
        <v>0.2719387002672975</v>
      </c>
      <c r="AM17" s="192" t="s">
        <v>1621</v>
      </c>
    </row>
    <row r="18" spans="1:39" ht="66.75" customHeight="1">
      <c r="A18" s="1390"/>
      <c r="B18" s="1312"/>
      <c r="C18" s="1457" t="s">
        <v>892</v>
      </c>
      <c r="D18" s="981" t="s">
        <v>893</v>
      </c>
      <c r="E18" s="1071" t="s">
        <v>894</v>
      </c>
      <c r="F18" s="1034" t="s">
        <v>895</v>
      </c>
      <c r="G18" s="1072" t="s">
        <v>1622</v>
      </c>
      <c r="H18" s="995"/>
      <c r="I18" s="995"/>
      <c r="J18" s="995"/>
      <c r="K18" s="996"/>
      <c r="L18" s="1063"/>
      <c r="M18" s="995"/>
      <c r="N18" s="996"/>
      <c r="O18" s="994"/>
      <c r="P18" s="995"/>
      <c r="Q18" s="996"/>
      <c r="R18" s="997"/>
      <c r="S18" s="994"/>
      <c r="T18" s="995"/>
      <c r="U18" s="996"/>
      <c r="V18" s="994"/>
      <c r="W18" s="995"/>
      <c r="X18" s="996"/>
      <c r="Y18" s="997"/>
      <c r="Z18" s="994"/>
      <c r="AA18" s="995"/>
      <c r="AB18" s="996"/>
      <c r="AC18" s="994"/>
      <c r="AD18" s="995"/>
      <c r="AE18" s="996"/>
      <c r="AF18" s="997"/>
      <c r="AG18" s="994"/>
      <c r="AH18" s="995"/>
      <c r="AI18" s="996"/>
      <c r="AJ18" s="994"/>
      <c r="AK18" s="995"/>
      <c r="AL18" s="996"/>
      <c r="AM18" s="997"/>
    </row>
    <row r="19" spans="1:39" ht="14.25" customHeight="1">
      <c r="A19" s="1390"/>
      <c r="B19" s="1293"/>
      <c r="C19" s="1293"/>
      <c r="D19" s="981" t="s">
        <v>906</v>
      </c>
      <c r="E19" s="1036">
        <v>1.0999999999999999E-2</v>
      </c>
      <c r="F19" s="1033" t="s">
        <v>907</v>
      </c>
      <c r="G19" s="994"/>
      <c r="H19" s="995"/>
      <c r="I19" s="995"/>
      <c r="J19" s="995"/>
      <c r="K19" s="996"/>
      <c r="L19" s="1063"/>
      <c r="M19" s="995"/>
      <c r="N19" s="996"/>
      <c r="O19" s="994"/>
      <c r="P19" s="995"/>
      <c r="Q19" s="996"/>
      <c r="R19" s="997"/>
      <c r="S19" s="994"/>
      <c r="T19" s="995"/>
      <c r="U19" s="996"/>
      <c r="V19" s="994"/>
      <c r="W19" s="995"/>
      <c r="X19" s="996"/>
      <c r="Y19" s="997"/>
      <c r="Z19" s="994"/>
      <c r="AA19" s="995"/>
      <c r="AB19" s="996"/>
      <c r="AC19" s="994"/>
      <c r="AD19" s="995"/>
      <c r="AE19" s="996"/>
      <c r="AF19" s="997"/>
      <c r="AG19" s="994"/>
      <c r="AH19" s="995"/>
      <c r="AI19" s="996"/>
      <c r="AJ19" s="994"/>
      <c r="AK19" s="995"/>
      <c r="AL19" s="996"/>
      <c r="AM19" s="997"/>
    </row>
    <row r="20" spans="1:39" ht="14.25" customHeight="1">
      <c r="A20" s="1390"/>
      <c r="B20" s="1311" t="s">
        <v>913</v>
      </c>
      <c r="C20" s="132" t="s">
        <v>914</v>
      </c>
      <c r="D20" s="132" t="s">
        <v>915</v>
      </c>
      <c r="E20" s="65" t="s">
        <v>78</v>
      </c>
      <c r="F20" s="157">
        <v>0.6</v>
      </c>
      <c r="G20" s="97" t="s">
        <v>428</v>
      </c>
      <c r="H20" s="68" t="s">
        <v>384</v>
      </c>
      <c r="I20" s="68" t="s">
        <v>527</v>
      </c>
      <c r="J20" s="68" t="s">
        <v>815</v>
      </c>
      <c r="K20" s="319" t="s">
        <v>920</v>
      </c>
      <c r="L20" s="692">
        <v>0.3</v>
      </c>
      <c r="M20" s="139">
        <v>0.3</v>
      </c>
      <c r="N20" s="1070">
        <f t="shared" ref="N20:N21" si="8">+M20/L20</f>
        <v>1</v>
      </c>
      <c r="O20" s="137">
        <v>47586667</v>
      </c>
      <c r="P20" s="137">
        <v>19400000</v>
      </c>
      <c r="Q20" s="963">
        <f t="shared" ref="Q20:Q21" si="9">+P20/O20</f>
        <v>0.4076772176542644</v>
      </c>
      <c r="R20" s="693" t="s">
        <v>921</v>
      </c>
      <c r="S20" s="209">
        <v>0.7</v>
      </c>
      <c r="T20" s="152">
        <v>0.7</v>
      </c>
      <c r="U20" s="1065">
        <f t="shared" ref="U20:U21" si="10">+T20/S20</f>
        <v>1</v>
      </c>
      <c r="V20" s="667">
        <v>18000000</v>
      </c>
      <c r="W20" s="76">
        <v>18000000</v>
      </c>
      <c r="X20" s="1066">
        <f t="shared" ref="X20:X21" si="11">+W20/V20</f>
        <v>1</v>
      </c>
      <c r="Y20" s="192" t="s">
        <v>922</v>
      </c>
      <c r="Z20" s="155">
        <v>2</v>
      </c>
      <c r="AA20" s="156">
        <v>2</v>
      </c>
      <c r="AB20" s="1065">
        <f>AA20/Z20</f>
        <v>1</v>
      </c>
      <c r="AC20" s="1069">
        <v>94000000</v>
      </c>
      <c r="AD20" s="281">
        <v>91872500</v>
      </c>
      <c r="AE20" s="1073">
        <f>AD20/AC20</f>
        <v>0.97736702127659569</v>
      </c>
      <c r="AF20" s="192" t="s">
        <v>1623</v>
      </c>
      <c r="AG20" s="155"/>
      <c r="AH20" s="156"/>
      <c r="AI20" s="1065"/>
      <c r="AJ20" s="1069"/>
      <c r="AK20" s="281"/>
      <c r="AL20" s="1073"/>
      <c r="AM20" s="192"/>
    </row>
    <row r="21" spans="1:39" ht="39" customHeight="1">
      <c r="A21" s="1390"/>
      <c r="B21" s="1312"/>
      <c r="C21" s="1292" t="s">
        <v>925</v>
      </c>
      <c r="D21" s="132" t="s">
        <v>926</v>
      </c>
      <c r="E21" s="148" t="s">
        <v>78</v>
      </c>
      <c r="F21" s="157" t="s">
        <v>927</v>
      </c>
      <c r="G21" s="1505" t="s">
        <v>428</v>
      </c>
      <c r="H21" s="1296" t="s">
        <v>384</v>
      </c>
      <c r="I21" s="1296" t="s">
        <v>527</v>
      </c>
      <c r="J21" s="1296" t="s">
        <v>932</v>
      </c>
      <c r="K21" s="1497" t="s">
        <v>933</v>
      </c>
      <c r="L21" s="1308">
        <v>1</v>
      </c>
      <c r="M21" s="1311">
        <v>1</v>
      </c>
      <c r="N21" s="1507">
        <f t="shared" si="8"/>
        <v>1</v>
      </c>
      <c r="O21" s="1490">
        <v>933596635.85000002</v>
      </c>
      <c r="P21" s="1490">
        <v>283654552</v>
      </c>
      <c r="Q21" s="1491">
        <f t="shared" si="9"/>
        <v>0.30382987803051004</v>
      </c>
      <c r="R21" s="1496" t="s">
        <v>1624</v>
      </c>
      <c r="S21" s="1503">
        <v>1</v>
      </c>
      <c r="T21" s="1492">
        <v>1</v>
      </c>
      <c r="U21" s="1491">
        <f t="shared" si="10"/>
        <v>1</v>
      </c>
      <c r="V21" s="1493">
        <v>1260231673.6099999</v>
      </c>
      <c r="W21" s="1494">
        <v>659325228.50999999</v>
      </c>
      <c r="X21" s="1486">
        <f t="shared" si="11"/>
        <v>0.52317779525515984</v>
      </c>
      <c r="Y21" s="1510" t="s">
        <v>1625</v>
      </c>
      <c r="Z21" s="1488">
        <v>1</v>
      </c>
      <c r="AA21" s="1489">
        <v>1</v>
      </c>
      <c r="AB21" s="1491">
        <f>+AA21/Z21</f>
        <v>1</v>
      </c>
      <c r="AC21" s="1484">
        <v>1511034344.1099999</v>
      </c>
      <c r="AD21" s="1485">
        <v>1240754039.95</v>
      </c>
      <c r="AE21" s="1491">
        <f>+AD21/AC21</f>
        <v>0.82112894705964135</v>
      </c>
      <c r="AF21" s="1487" t="s">
        <v>1626</v>
      </c>
      <c r="AG21" s="1488">
        <v>1</v>
      </c>
      <c r="AH21" s="1489">
        <v>0</v>
      </c>
      <c r="AI21" s="1491">
        <f>+AH21/AG21</f>
        <v>0</v>
      </c>
      <c r="AJ21" s="1484">
        <v>144105000</v>
      </c>
      <c r="AK21" s="1485">
        <v>144105000</v>
      </c>
      <c r="AL21" s="1491">
        <f>+AK21/AJ21</f>
        <v>1</v>
      </c>
      <c r="AM21" s="1487" t="s">
        <v>1627</v>
      </c>
    </row>
    <row r="22" spans="1:39" ht="39" customHeight="1">
      <c r="A22" s="1390"/>
      <c r="B22" s="1312"/>
      <c r="C22" s="1312"/>
      <c r="D22" s="132" t="s">
        <v>938</v>
      </c>
      <c r="E22" s="298">
        <v>2.2000000000000001E-3</v>
      </c>
      <c r="F22" s="967" t="s">
        <v>939</v>
      </c>
      <c r="G22" s="1390"/>
      <c r="H22" s="1312"/>
      <c r="I22" s="1312"/>
      <c r="J22" s="1312"/>
      <c r="K22" s="1454"/>
      <c r="L22" s="1309"/>
      <c r="M22" s="1312"/>
      <c r="N22" s="1312"/>
      <c r="O22" s="1312"/>
      <c r="P22" s="1312"/>
      <c r="Q22" s="1454"/>
      <c r="R22" s="1438"/>
      <c r="S22" s="1390"/>
      <c r="T22" s="1312"/>
      <c r="U22" s="1454"/>
      <c r="V22" s="1390"/>
      <c r="W22" s="1312"/>
      <c r="X22" s="1454"/>
      <c r="Y22" s="1438"/>
      <c r="Z22" s="1390"/>
      <c r="AA22" s="1312"/>
      <c r="AB22" s="1454"/>
      <c r="AC22" s="1390"/>
      <c r="AD22" s="1312"/>
      <c r="AE22" s="1454"/>
      <c r="AF22" s="1438"/>
      <c r="AG22" s="1390"/>
      <c r="AH22" s="1312"/>
      <c r="AI22" s="1454"/>
      <c r="AJ22" s="1390"/>
      <c r="AK22" s="1312"/>
      <c r="AL22" s="1454"/>
      <c r="AM22" s="1438"/>
    </row>
    <row r="23" spans="1:39" ht="39" customHeight="1">
      <c r="A23" s="1390"/>
      <c r="B23" s="1312"/>
      <c r="C23" s="1312"/>
      <c r="D23" s="132" t="s">
        <v>947</v>
      </c>
      <c r="E23" s="148">
        <v>233</v>
      </c>
      <c r="F23" s="967" t="s">
        <v>948</v>
      </c>
      <c r="G23" s="1390"/>
      <c r="H23" s="1312"/>
      <c r="I23" s="1312"/>
      <c r="J23" s="1312"/>
      <c r="K23" s="1454"/>
      <c r="L23" s="1309"/>
      <c r="M23" s="1312"/>
      <c r="N23" s="1312"/>
      <c r="O23" s="1312"/>
      <c r="P23" s="1312"/>
      <c r="Q23" s="1454"/>
      <c r="R23" s="1438"/>
      <c r="S23" s="1390"/>
      <c r="T23" s="1312"/>
      <c r="U23" s="1454"/>
      <c r="V23" s="1390"/>
      <c r="W23" s="1312"/>
      <c r="X23" s="1454"/>
      <c r="Y23" s="1438"/>
      <c r="Z23" s="1390"/>
      <c r="AA23" s="1312"/>
      <c r="AB23" s="1454"/>
      <c r="AC23" s="1390"/>
      <c r="AD23" s="1312"/>
      <c r="AE23" s="1454"/>
      <c r="AF23" s="1438"/>
      <c r="AG23" s="1390"/>
      <c r="AH23" s="1312"/>
      <c r="AI23" s="1454"/>
      <c r="AJ23" s="1390"/>
      <c r="AK23" s="1312"/>
      <c r="AL23" s="1454"/>
      <c r="AM23" s="1438"/>
    </row>
    <row r="24" spans="1:39" ht="39" customHeight="1">
      <c r="A24" s="1390"/>
      <c r="B24" s="1312"/>
      <c r="C24" s="1293"/>
      <c r="D24" s="132" t="s">
        <v>955</v>
      </c>
      <c r="E24" s="298" t="s">
        <v>956</v>
      </c>
      <c r="F24" s="339" t="s">
        <v>957</v>
      </c>
      <c r="G24" s="1390"/>
      <c r="H24" s="1312"/>
      <c r="I24" s="1312"/>
      <c r="J24" s="1312"/>
      <c r="K24" s="1454"/>
      <c r="L24" s="1309"/>
      <c r="M24" s="1312"/>
      <c r="N24" s="1312"/>
      <c r="O24" s="1312"/>
      <c r="P24" s="1312"/>
      <c r="Q24" s="1454"/>
      <c r="R24" s="1438"/>
      <c r="S24" s="1390"/>
      <c r="T24" s="1312"/>
      <c r="U24" s="1454"/>
      <c r="V24" s="1390"/>
      <c r="W24" s="1312"/>
      <c r="X24" s="1454"/>
      <c r="Y24" s="1438"/>
      <c r="Z24" s="1390"/>
      <c r="AA24" s="1312"/>
      <c r="AB24" s="1454"/>
      <c r="AC24" s="1390"/>
      <c r="AD24" s="1312"/>
      <c r="AE24" s="1454"/>
      <c r="AF24" s="1438"/>
      <c r="AG24" s="1390"/>
      <c r="AH24" s="1312"/>
      <c r="AI24" s="1454"/>
      <c r="AJ24" s="1390"/>
      <c r="AK24" s="1312"/>
      <c r="AL24" s="1454"/>
      <c r="AM24" s="1438"/>
    </row>
    <row r="25" spans="1:39" ht="39" customHeight="1">
      <c r="A25" s="1390"/>
      <c r="B25" s="1312"/>
      <c r="C25" s="1292" t="s">
        <v>966</v>
      </c>
      <c r="D25" s="132" t="s">
        <v>967</v>
      </c>
      <c r="E25" s="148">
        <v>1104</v>
      </c>
      <c r="F25" s="967" t="s">
        <v>968</v>
      </c>
      <c r="G25" s="1390"/>
      <c r="H25" s="1312"/>
      <c r="I25" s="1312"/>
      <c r="J25" s="1312"/>
      <c r="K25" s="1454"/>
      <c r="L25" s="1309"/>
      <c r="M25" s="1312"/>
      <c r="N25" s="1312"/>
      <c r="O25" s="1312"/>
      <c r="P25" s="1312"/>
      <c r="Q25" s="1454"/>
      <c r="R25" s="1438"/>
      <c r="S25" s="1390"/>
      <c r="T25" s="1312"/>
      <c r="U25" s="1454"/>
      <c r="V25" s="1390"/>
      <c r="W25" s="1312"/>
      <c r="X25" s="1454"/>
      <c r="Y25" s="1438"/>
      <c r="Z25" s="1390"/>
      <c r="AA25" s="1312"/>
      <c r="AB25" s="1454"/>
      <c r="AC25" s="1390"/>
      <c r="AD25" s="1312"/>
      <c r="AE25" s="1454"/>
      <c r="AF25" s="1438"/>
      <c r="AG25" s="1390"/>
      <c r="AH25" s="1312"/>
      <c r="AI25" s="1454"/>
      <c r="AJ25" s="1390"/>
      <c r="AK25" s="1312"/>
      <c r="AL25" s="1454"/>
      <c r="AM25" s="1438"/>
    </row>
    <row r="26" spans="1:39" ht="39" customHeight="1">
      <c r="A26" s="1390"/>
      <c r="B26" s="1312"/>
      <c r="C26" s="1312"/>
      <c r="D26" s="132" t="s">
        <v>974</v>
      </c>
      <c r="E26" s="328">
        <v>2.1000000000000001E-2</v>
      </c>
      <c r="F26" s="967" t="s">
        <v>975</v>
      </c>
      <c r="G26" s="1390"/>
      <c r="H26" s="1312"/>
      <c r="I26" s="1312"/>
      <c r="J26" s="1312"/>
      <c r="K26" s="1454"/>
      <c r="L26" s="1309"/>
      <c r="M26" s="1312"/>
      <c r="N26" s="1312"/>
      <c r="O26" s="1312"/>
      <c r="P26" s="1312"/>
      <c r="Q26" s="1454"/>
      <c r="R26" s="1438"/>
      <c r="S26" s="1390"/>
      <c r="T26" s="1312"/>
      <c r="U26" s="1454"/>
      <c r="V26" s="1390"/>
      <c r="W26" s="1312"/>
      <c r="X26" s="1454"/>
      <c r="Y26" s="1438"/>
      <c r="Z26" s="1390"/>
      <c r="AA26" s="1312"/>
      <c r="AB26" s="1454"/>
      <c r="AC26" s="1390"/>
      <c r="AD26" s="1312"/>
      <c r="AE26" s="1454"/>
      <c r="AF26" s="1438"/>
      <c r="AG26" s="1390"/>
      <c r="AH26" s="1312"/>
      <c r="AI26" s="1454"/>
      <c r="AJ26" s="1390"/>
      <c r="AK26" s="1312"/>
      <c r="AL26" s="1454"/>
      <c r="AM26" s="1438"/>
    </row>
    <row r="27" spans="1:39" ht="39" customHeight="1">
      <c r="A27" s="1295"/>
      <c r="B27" s="1293"/>
      <c r="C27" s="1293"/>
      <c r="D27" s="132" t="s">
        <v>980</v>
      </c>
      <c r="E27" s="298">
        <v>0.28199999999999997</v>
      </c>
      <c r="F27" s="967" t="s">
        <v>981</v>
      </c>
      <c r="G27" s="1295"/>
      <c r="H27" s="1293"/>
      <c r="I27" s="1293"/>
      <c r="J27" s="1293"/>
      <c r="K27" s="1359"/>
      <c r="L27" s="1310"/>
      <c r="M27" s="1293"/>
      <c r="N27" s="1293"/>
      <c r="O27" s="1293"/>
      <c r="P27" s="1293"/>
      <c r="Q27" s="1359"/>
      <c r="R27" s="1352"/>
      <c r="S27" s="1295"/>
      <c r="T27" s="1293"/>
      <c r="U27" s="1359"/>
      <c r="V27" s="1295"/>
      <c r="W27" s="1293"/>
      <c r="X27" s="1359"/>
      <c r="Y27" s="1352"/>
      <c r="Z27" s="1295"/>
      <c r="AA27" s="1293"/>
      <c r="AB27" s="1359"/>
      <c r="AC27" s="1295"/>
      <c r="AD27" s="1293"/>
      <c r="AE27" s="1359"/>
      <c r="AF27" s="1352"/>
      <c r="AG27" s="1295"/>
      <c r="AH27" s="1293"/>
      <c r="AI27" s="1359"/>
      <c r="AJ27" s="1295"/>
      <c r="AK27" s="1293"/>
      <c r="AL27" s="1359"/>
      <c r="AM27" s="1352"/>
    </row>
    <row r="28" spans="1:39" ht="61.5" customHeight="1">
      <c r="A28" s="1409" t="s">
        <v>988</v>
      </c>
      <c r="B28" s="1311" t="s">
        <v>989</v>
      </c>
      <c r="C28" s="981" t="s">
        <v>990</v>
      </c>
      <c r="D28" s="981" t="s">
        <v>991</v>
      </c>
      <c r="E28" s="819" t="s">
        <v>78</v>
      </c>
      <c r="F28" s="1033" t="s">
        <v>992</v>
      </c>
      <c r="G28" s="1074" t="s">
        <v>998</v>
      </c>
      <c r="H28" s="1075"/>
      <c r="I28" s="1075"/>
      <c r="J28" s="1075"/>
      <c r="K28" s="1076"/>
      <c r="L28" s="1077" t="s">
        <v>1628</v>
      </c>
      <c r="M28" s="1043" t="s">
        <v>1629</v>
      </c>
      <c r="N28" s="1078">
        <v>1</v>
      </c>
      <c r="O28" s="822" t="s">
        <v>1630</v>
      </c>
      <c r="P28" s="822"/>
      <c r="Q28" s="983">
        <v>1</v>
      </c>
      <c r="R28" s="1079" t="s">
        <v>1631</v>
      </c>
      <c r="S28" s="1080" t="s">
        <v>1632</v>
      </c>
      <c r="T28" s="1043" t="s">
        <v>1633</v>
      </c>
      <c r="U28" s="1081"/>
      <c r="V28" s="821" t="s">
        <v>1634</v>
      </c>
      <c r="W28" s="822"/>
      <c r="X28" s="1082"/>
      <c r="Y28" s="989" t="s">
        <v>1631</v>
      </c>
      <c r="Z28" s="824"/>
      <c r="AA28" s="825"/>
      <c r="AB28" s="1083"/>
      <c r="AC28" s="1084"/>
      <c r="AD28" s="827"/>
      <c r="AE28" s="1085"/>
      <c r="AF28" s="989"/>
      <c r="AG28" s="824"/>
      <c r="AH28" s="825"/>
      <c r="AI28" s="1083"/>
      <c r="AJ28" s="1084"/>
      <c r="AK28" s="827"/>
      <c r="AL28" s="1085"/>
      <c r="AM28" s="989"/>
    </row>
    <row r="29" spans="1:39" ht="42" customHeight="1">
      <c r="A29" s="1390"/>
      <c r="B29" s="1312"/>
      <c r="C29" s="1292" t="s">
        <v>1000</v>
      </c>
      <c r="D29" s="981" t="s">
        <v>1001</v>
      </c>
      <c r="E29" s="819">
        <v>7</v>
      </c>
      <c r="F29" s="1033" t="s">
        <v>1002</v>
      </c>
      <c r="G29" s="1074" t="s">
        <v>1005</v>
      </c>
      <c r="H29" s="995"/>
      <c r="I29" s="995"/>
      <c r="J29" s="995"/>
      <c r="K29" s="996"/>
      <c r="L29" s="1063"/>
      <c r="M29" s="995"/>
      <c r="N29" s="996"/>
      <c r="O29" s="994"/>
      <c r="P29" s="995"/>
      <c r="Q29" s="996"/>
      <c r="R29" s="997"/>
      <c r="S29" s="994"/>
      <c r="T29" s="995"/>
      <c r="U29" s="996"/>
      <c r="V29" s="994"/>
      <c r="W29" s="995"/>
      <c r="X29" s="996"/>
      <c r="Y29" s="997"/>
      <c r="Z29" s="994"/>
      <c r="AA29" s="995"/>
      <c r="AB29" s="996"/>
      <c r="AC29" s="994"/>
      <c r="AD29" s="995"/>
      <c r="AE29" s="996"/>
      <c r="AF29" s="997"/>
      <c r="AG29" s="994"/>
      <c r="AH29" s="995"/>
      <c r="AI29" s="996"/>
      <c r="AJ29" s="994"/>
      <c r="AK29" s="995"/>
      <c r="AL29" s="996"/>
      <c r="AM29" s="997"/>
    </row>
    <row r="30" spans="1:39" ht="54" customHeight="1">
      <c r="A30" s="1390"/>
      <c r="B30" s="1312"/>
      <c r="C30" s="1293"/>
      <c r="D30" s="981" t="s">
        <v>1010</v>
      </c>
      <c r="E30" s="819" t="s">
        <v>78</v>
      </c>
      <c r="F30" s="1033" t="s">
        <v>1011</v>
      </c>
      <c r="G30" s="1074" t="s">
        <v>1014</v>
      </c>
      <c r="H30" s="1075"/>
      <c r="I30" s="1075"/>
      <c r="J30" s="1075"/>
      <c r="K30" s="1076"/>
      <c r="L30" s="1077" t="s">
        <v>1635</v>
      </c>
      <c r="M30" s="1043">
        <v>2800</v>
      </c>
      <c r="N30" s="1078">
        <v>28</v>
      </c>
      <c r="O30" s="822" t="s">
        <v>1635</v>
      </c>
      <c r="P30" s="822">
        <v>0</v>
      </c>
      <c r="Q30" s="983">
        <v>0</v>
      </c>
      <c r="R30" s="1079" t="s">
        <v>1015</v>
      </c>
      <c r="S30" s="1080" t="s">
        <v>1636</v>
      </c>
      <c r="T30" s="1043">
        <v>150</v>
      </c>
      <c r="U30" s="1081">
        <v>1.5</v>
      </c>
      <c r="V30" s="821" t="s">
        <v>1636</v>
      </c>
      <c r="W30" s="822"/>
      <c r="X30" s="1082">
        <v>0</v>
      </c>
      <c r="Y30" s="989" t="s">
        <v>1016</v>
      </c>
      <c r="Z30" s="824"/>
      <c r="AA30" s="825"/>
      <c r="AB30" s="1083"/>
      <c r="AC30" s="1084"/>
      <c r="AD30" s="827"/>
      <c r="AE30" s="1085"/>
      <c r="AF30" s="989"/>
      <c r="AG30" s="994"/>
      <c r="AH30" s="995"/>
      <c r="AI30" s="996"/>
      <c r="AJ30" s="994"/>
      <c r="AK30" s="995"/>
      <c r="AL30" s="996"/>
      <c r="AM30" s="997"/>
    </row>
    <row r="31" spans="1:39" ht="52.5" customHeight="1">
      <c r="A31" s="1390"/>
      <c r="B31" s="1312"/>
      <c r="C31" s="1457" t="s">
        <v>1019</v>
      </c>
      <c r="D31" s="981" t="s">
        <v>1020</v>
      </c>
      <c r="E31" s="819">
        <v>0</v>
      </c>
      <c r="F31" s="1034" t="s">
        <v>1021</v>
      </c>
      <c r="G31" s="1074" t="s">
        <v>1027</v>
      </c>
      <c r="H31" s="1075"/>
      <c r="I31" s="1075"/>
      <c r="J31" s="1075"/>
      <c r="K31" s="1076"/>
      <c r="L31" s="1086"/>
      <c r="M31" s="1032"/>
      <c r="N31" s="1078"/>
      <c r="O31" s="822"/>
      <c r="P31" s="822"/>
      <c r="Q31" s="983"/>
      <c r="R31" s="1079"/>
      <c r="S31" s="836"/>
      <c r="T31" s="819"/>
      <c r="U31" s="1083"/>
      <c r="V31" s="821"/>
      <c r="W31" s="822"/>
      <c r="X31" s="1085"/>
      <c r="Y31" s="989"/>
      <c r="Z31" s="824"/>
      <c r="AA31" s="825"/>
      <c r="AB31" s="1083"/>
      <c r="AC31" s="1084"/>
      <c r="AD31" s="827"/>
      <c r="AE31" s="1085"/>
      <c r="AF31" s="989"/>
      <c r="AG31" s="824"/>
      <c r="AH31" s="825"/>
      <c r="AI31" s="1083"/>
      <c r="AJ31" s="1084"/>
      <c r="AK31" s="827"/>
      <c r="AL31" s="1085"/>
      <c r="AM31" s="989"/>
    </row>
    <row r="32" spans="1:39" ht="36.75" customHeight="1">
      <c r="A32" s="1390"/>
      <c r="B32" s="1312"/>
      <c r="C32" s="1293"/>
      <c r="D32" s="981" t="s">
        <v>1029</v>
      </c>
      <c r="E32" s="819" t="s">
        <v>78</v>
      </c>
      <c r="F32" s="1034" t="s">
        <v>1030</v>
      </c>
      <c r="G32" s="1074"/>
      <c r="H32" s="1075"/>
      <c r="I32" s="1075"/>
      <c r="J32" s="1075"/>
      <c r="K32" s="1076"/>
      <c r="L32" s="1086"/>
      <c r="M32" s="1032"/>
      <c r="N32" s="1078"/>
      <c r="O32" s="822"/>
      <c r="P32" s="822"/>
      <c r="Q32" s="983"/>
      <c r="R32" s="1079"/>
      <c r="S32" s="836"/>
      <c r="T32" s="819"/>
      <c r="U32" s="1083"/>
      <c r="V32" s="821"/>
      <c r="W32" s="822"/>
      <c r="X32" s="1085"/>
      <c r="Y32" s="989"/>
      <c r="Z32" s="824"/>
      <c r="AA32" s="825"/>
      <c r="AB32" s="1083"/>
      <c r="AC32" s="1084"/>
      <c r="AD32" s="827"/>
      <c r="AE32" s="1085"/>
      <c r="AF32" s="989"/>
      <c r="AG32" s="824"/>
      <c r="AH32" s="825"/>
      <c r="AI32" s="1083"/>
      <c r="AJ32" s="1084"/>
      <c r="AK32" s="827"/>
      <c r="AL32" s="1085"/>
      <c r="AM32" s="989"/>
    </row>
    <row r="33" spans="1:39" ht="48.75" customHeight="1">
      <c r="A33" s="1390"/>
      <c r="B33" s="1312"/>
      <c r="C33" s="981" t="s">
        <v>1035</v>
      </c>
      <c r="D33" s="981" t="s">
        <v>1036</v>
      </c>
      <c r="E33" s="819">
        <v>0</v>
      </c>
      <c r="F33" s="1034" t="s">
        <v>1037</v>
      </c>
      <c r="G33" s="1074" t="s">
        <v>1042</v>
      </c>
      <c r="H33" s="1075"/>
      <c r="I33" s="1075"/>
      <c r="J33" s="1075"/>
      <c r="K33" s="1076"/>
      <c r="L33" s="1086"/>
      <c r="M33" s="1032"/>
      <c r="N33" s="1078"/>
      <c r="O33" s="822"/>
      <c r="P33" s="822"/>
      <c r="Q33" s="983"/>
      <c r="R33" s="1079"/>
      <c r="S33" s="836"/>
      <c r="T33" s="819"/>
      <c r="U33" s="1083"/>
      <c r="V33" s="821"/>
      <c r="W33" s="822"/>
      <c r="X33" s="1085"/>
      <c r="Y33" s="989"/>
      <c r="Z33" s="824"/>
      <c r="AA33" s="825"/>
      <c r="AB33" s="1083"/>
      <c r="AC33" s="1084"/>
      <c r="AD33" s="827"/>
      <c r="AE33" s="1085"/>
      <c r="AF33" s="989"/>
      <c r="AG33" s="824"/>
      <c r="AH33" s="825"/>
      <c r="AI33" s="1083"/>
      <c r="AJ33" s="1084"/>
      <c r="AK33" s="827"/>
      <c r="AL33" s="1085"/>
      <c r="AM33" s="989"/>
    </row>
    <row r="34" spans="1:39" ht="47.25" customHeight="1">
      <c r="A34" s="1390"/>
      <c r="B34" s="1312"/>
      <c r="C34" s="981" t="s">
        <v>1044</v>
      </c>
      <c r="D34" s="981" t="s">
        <v>1045</v>
      </c>
      <c r="E34" s="819">
        <v>0</v>
      </c>
      <c r="F34" s="1087" t="s">
        <v>1046</v>
      </c>
      <c r="G34" s="1074" t="s">
        <v>1027</v>
      </c>
      <c r="H34" s="1075"/>
      <c r="I34" s="1075"/>
      <c r="J34" s="1075"/>
      <c r="K34" s="1076"/>
      <c r="L34" s="1086"/>
      <c r="M34" s="1032"/>
      <c r="N34" s="1078"/>
      <c r="O34" s="822"/>
      <c r="P34" s="822"/>
      <c r="Q34" s="983"/>
      <c r="R34" s="1079"/>
      <c r="S34" s="836"/>
      <c r="T34" s="819"/>
      <c r="U34" s="1083"/>
      <c r="V34" s="821"/>
      <c r="W34" s="822"/>
      <c r="X34" s="1085"/>
      <c r="Y34" s="989"/>
      <c r="Z34" s="824"/>
      <c r="AA34" s="825"/>
      <c r="AB34" s="1083"/>
      <c r="AC34" s="1084"/>
      <c r="AD34" s="827"/>
      <c r="AE34" s="1085"/>
      <c r="AF34" s="989"/>
      <c r="AG34" s="824"/>
      <c r="AH34" s="825"/>
      <c r="AI34" s="1083"/>
      <c r="AJ34" s="1084"/>
      <c r="AK34" s="827"/>
      <c r="AL34" s="1085"/>
      <c r="AM34" s="989"/>
    </row>
    <row r="35" spans="1:39" ht="41.25" customHeight="1">
      <c r="A35" s="1390"/>
      <c r="B35" s="1312"/>
      <c r="C35" s="1457" t="s">
        <v>1051</v>
      </c>
      <c r="D35" s="981" t="s">
        <v>1052</v>
      </c>
      <c r="E35" s="1035">
        <v>0.36599999999999999</v>
      </c>
      <c r="F35" s="1034" t="s">
        <v>1053</v>
      </c>
      <c r="G35" s="1074" t="s">
        <v>1057</v>
      </c>
      <c r="H35" s="1075"/>
      <c r="I35" s="1075"/>
      <c r="J35" s="1075"/>
      <c r="K35" s="1076"/>
      <c r="L35" s="1086"/>
      <c r="M35" s="1032"/>
      <c r="N35" s="1078"/>
      <c r="O35" s="822"/>
      <c r="P35" s="822"/>
      <c r="Q35" s="983"/>
      <c r="R35" s="1079"/>
      <c r="S35" s="836"/>
      <c r="T35" s="819"/>
      <c r="U35" s="1083"/>
      <c r="V35" s="821"/>
      <c r="W35" s="822"/>
      <c r="X35" s="1085"/>
      <c r="Y35" s="989"/>
      <c r="Z35" s="824"/>
      <c r="AA35" s="825"/>
      <c r="AB35" s="1083"/>
      <c r="AC35" s="1084"/>
      <c r="AD35" s="827"/>
      <c r="AE35" s="1085"/>
      <c r="AF35" s="989"/>
      <c r="AG35" s="824"/>
      <c r="AH35" s="825"/>
      <c r="AI35" s="1083"/>
      <c r="AJ35" s="1084"/>
      <c r="AK35" s="827"/>
      <c r="AL35" s="1085"/>
      <c r="AM35" s="989"/>
    </row>
    <row r="36" spans="1:39" ht="26.25" customHeight="1">
      <c r="A36" s="1295"/>
      <c r="B36" s="1293"/>
      <c r="C36" s="1293"/>
      <c r="D36" s="981" t="s">
        <v>1063</v>
      </c>
      <c r="E36" s="1035">
        <v>0.23</v>
      </c>
      <c r="F36" s="1034" t="s">
        <v>1053</v>
      </c>
      <c r="G36" s="1074"/>
      <c r="H36" s="1075"/>
      <c r="I36" s="1075"/>
      <c r="J36" s="1075"/>
      <c r="K36" s="1076"/>
      <c r="L36" s="1086"/>
      <c r="M36" s="1032"/>
      <c r="N36" s="1078"/>
      <c r="O36" s="822"/>
      <c r="P36" s="822"/>
      <c r="Q36" s="983"/>
      <c r="R36" s="1079"/>
      <c r="S36" s="836"/>
      <c r="T36" s="819"/>
      <c r="U36" s="1083"/>
      <c r="V36" s="821"/>
      <c r="W36" s="822"/>
      <c r="X36" s="1085"/>
      <c r="Y36" s="989"/>
      <c r="Z36" s="824"/>
      <c r="AA36" s="825"/>
      <c r="AB36" s="1083"/>
      <c r="AC36" s="1084"/>
      <c r="AD36" s="827"/>
      <c r="AE36" s="1085"/>
      <c r="AF36" s="989"/>
      <c r="AG36" s="824"/>
      <c r="AH36" s="825"/>
      <c r="AI36" s="1083"/>
      <c r="AJ36" s="1084"/>
      <c r="AK36" s="827"/>
      <c r="AL36" s="1085"/>
      <c r="AM36" s="989"/>
    </row>
    <row r="37" spans="1:39" ht="36.75" customHeight="1">
      <c r="A37" s="1409" t="s">
        <v>1065</v>
      </c>
      <c r="B37" s="1509" t="s">
        <v>1066</v>
      </c>
      <c r="C37" s="981" t="s">
        <v>1067</v>
      </c>
      <c r="D37" s="1062" t="s">
        <v>1068</v>
      </c>
      <c r="E37" s="1088">
        <v>0.14219999999999999</v>
      </c>
      <c r="F37" s="1034" t="s">
        <v>1069</v>
      </c>
      <c r="G37" s="1089"/>
      <c r="H37" s="1090"/>
      <c r="I37" s="1090"/>
      <c r="J37" s="1090"/>
      <c r="K37" s="1091"/>
      <c r="L37" s="1086"/>
      <c r="M37" s="1032"/>
      <c r="N37" s="1078"/>
      <c r="O37" s="822"/>
      <c r="P37" s="822"/>
      <c r="Q37" s="983"/>
      <c r="R37" s="1079"/>
      <c r="S37" s="836"/>
      <c r="T37" s="819"/>
      <c r="U37" s="1083"/>
      <c r="V37" s="821"/>
      <c r="W37" s="822"/>
      <c r="X37" s="1085"/>
      <c r="Y37" s="989"/>
      <c r="Z37" s="824"/>
      <c r="AA37" s="825"/>
      <c r="AB37" s="1083"/>
      <c r="AC37" s="1084"/>
      <c r="AD37" s="827"/>
      <c r="AE37" s="1085"/>
      <c r="AF37" s="989"/>
      <c r="AG37" s="824"/>
      <c r="AH37" s="825"/>
      <c r="AI37" s="1083"/>
      <c r="AJ37" s="1084"/>
      <c r="AK37" s="827"/>
      <c r="AL37" s="1085"/>
      <c r="AM37" s="989"/>
    </row>
    <row r="38" spans="1:39" ht="49.5" customHeight="1">
      <c r="A38" s="1390"/>
      <c r="B38" s="1312"/>
      <c r="C38" s="981" t="s">
        <v>1083</v>
      </c>
      <c r="D38" s="981" t="s">
        <v>1084</v>
      </c>
      <c r="E38" s="1032">
        <v>0.4</v>
      </c>
      <c r="F38" s="1034" t="s">
        <v>1085</v>
      </c>
      <c r="G38" s="1074" t="s">
        <v>1089</v>
      </c>
      <c r="H38" s="1075"/>
      <c r="I38" s="1075"/>
      <c r="J38" s="1075"/>
      <c r="K38" s="1076"/>
      <c r="L38" s="1086"/>
      <c r="M38" s="1032"/>
      <c r="N38" s="1078"/>
      <c r="O38" s="822"/>
      <c r="P38" s="822"/>
      <c r="Q38" s="983"/>
      <c r="R38" s="1079"/>
      <c r="S38" s="836"/>
      <c r="T38" s="819"/>
      <c r="U38" s="1083"/>
      <c r="V38" s="821"/>
      <c r="W38" s="822"/>
      <c r="X38" s="1085"/>
      <c r="Y38" s="989"/>
      <c r="Z38" s="824"/>
      <c r="AA38" s="825"/>
      <c r="AB38" s="1083"/>
      <c r="AC38" s="1084"/>
      <c r="AD38" s="827"/>
      <c r="AE38" s="1085"/>
      <c r="AF38" s="989"/>
      <c r="AG38" s="824"/>
      <c r="AH38" s="825"/>
      <c r="AI38" s="1083"/>
      <c r="AJ38" s="1084"/>
      <c r="AK38" s="827"/>
      <c r="AL38" s="1085"/>
      <c r="AM38" s="989"/>
    </row>
    <row r="39" spans="1:39" ht="84" customHeight="1">
      <c r="A39" s="1390"/>
      <c r="B39" s="1312"/>
      <c r="C39" s="981" t="s">
        <v>1093</v>
      </c>
      <c r="D39" s="981" t="s">
        <v>1094</v>
      </c>
      <c r="E39" s="1043">
        <v>0</v>
      </c>
      <c r="F39" s="1034">
        <v>1</v>
      </c>
      <c r="G39" s="1074" t="s">
        <v>1637</v>
      </c>
      <c r="H39" s="1075"/>
      <c r="I39" s="1075"/>
      <c r="J39" s="1075"/>
      <c r="K39" s="1076"/>
      <c r="L39" s="1077">
        <v>0</v>
      </c>
      <c r="M39" s="1043">
        <v>0</v>
      </c>
      <c r="N39" s="1078">
        <v>0</v>
      </c>
      <c r="O39" s="822">
        <v>0</v>
      </c>
      <c r="P39" s="822">
        <v>0</v>
      </c>
      <c r="Q39" s="983">
        <v>0</v>
      </c>
      <c r="R39" s="1079"/>
      <c r="S39" s="836">
        <v>0</v>
      </c>
      <c r="T39" s="819">
        <v>0</v>
      </c>
      <c r="U39" s="1083">
        <v>0</v>
      </c>
      <c r="V39" s="821">
        <v>0</v>
      </c>
      <c r="W39" s="822">
        <v>0</v>
      </c>
      <c r="X39" s="1085">
        <v>0</v>
      </c>
      <c r="Y39" s="989" t="s">
        <v>1638</v>
      </c>
      <c r="Z39" s="824"/>
      <c r="AA39" s="825"/>
      <c r="AB39" s="1083"/>
      <c r="AC39" s="1084"/>
      <c r="AD39" s="827"/>
      <c r="AE39" s="1085"/>
      <c r="AF39" s="989"/>
      <c r="AG39" s="824"/>
      <c r="AH39" s="825"/>
      <c r="AI39" s="1083"/>
      <c r="AJ39" s="1084"/>
      <c r="AK39" s="827"/>
      <c r="AL39" s="1085"/>
      <c r="AM39" s="989"/>
    </row>
    <row r="40" spans="1:39" ht="36.75" customHeight="1">
      <c r="A40" s="1390"/>
      <c r="B40" s="1312"/>
      <c r="C40" s="1457" t="s">
        <v>1103</v>
      </c>
      <c r="D40" s="981" t="s">
        <v>1104</v>
      </c>
      <c r="E40" s="1043">
        <v>12</v>
      </c>
      <c r="F40" s="1033" t="s">
        <v>1105</v>
      </c>
      <c r="G40" s="1074" t="s">
        <v>1110</v>
      </c>
      <c r="H40" s="1075"/>
      <c r="I40" s="1075"/>
      <c r="J40" s="1075"/>
      <c r="K40" s="1076"/>
      <c r="L40" s="1086"/>
      <c r="M40" s="1032"/>
      <c r="N40" s="1078"/>
      <c r="O40" s="822"/>
      <c r="P40" s="822"/>
      <c r="Q40" s="983"/>
      <c r="R40" s="1079"/>
      <c r="S40" s="836"/>
      <c r="T40" s="819"/>
      <c r="U40" s="1083"/>
      <c r="V40" s="821"/>
      <c r="W40" s="822"/>
      <c r="X40" s="1085"/>
      <c r="Y40" s="989"/>
      <c r="Z40" s="824"/>
      <c r="AA40" s="825"/>
      <c r="AB40" s="1083"/>
      <c r="AC40" s="1084"/>
      <c r="AD40" s="827"/>
      <c r="AE40" s="1085"/>
      <c r="AF40" s="989"/>
      <c r="AG40" s="824"/>
      <c r="AH40" s="825"/>
      <c r="AI40" s="1083"/>
      <c r="AJ40" s="1084"/>
      <c r="AK40" s="827"/>
      <c r="AL40" s="1085"/>
      <c r="AM40" s="989"/>
    </row>
    <row r="41" spans="1:39" ht="36.75" customHeight="1">
      <c r="A41" s="1390"/>
      <c r="B41" s="1293"/>
      <c r="C41" s="1293"/>
      <c r="D41" s="981" t="s">
        <v>1113</v>
      </c>
      <c r="E41" s="1043">
        <v>8</v>
      </c>
      <c r="F41" s="1033" t="s">
        <v>1114</v>
      </c>
      <c r="G41" s="1074"/>
      <c r="H41" s="1075"/>
      <c r="I41" s="1075"/>
      <c r="J41" s="1075"/>
      <c r="K41" s="1076"/>
      <c r="L41" s="1086"/>
      <c r="M41" s="1032"/>
      <c r="N41" s="1078"/>
      <c r="O41" s="822"/>
      <c r="P41" s="822"/>
      <c r="Q41" s="983"/>
      <c r="R41" s="1079"/>
      <c r="S41" s="836"/>
      <c r="T41" s="819"/>
      <c r="U41" s="1083"/>
      <c r="V41" s="821"/>
      <c r="W41" s="822"/>
      <c r="X41" s="1085"/>
      <c r="Y41" s="989"/>
      <c r="Z41" s="824"/>
      <c r="AA41" s="825"/>
      <c r="AB41" s="1083"/>
      <c r="AC41" s="1084"/>
      <c r="AD41" s="827"/>
      <c r="AE41" s="1085"/>
      <c r="AF41" s="989"/>
      <c r="AG41" s="824"/>
      <c r="AH41" s="825"/>
      <c r="AI41" s="1083"/>
      <c r="AJ41" s="1084"/>
      <c r="AK41" s="827"/>
      <c r="AL41" s="1085"/>
      <c r="AM41" s="989"/>
    </row>
    <row r="42" spans="1:39" ht="50.25" customHeight="1">
      <c r="A42" s="1390"/>
      <c r="B42" s="1311" t="s">
        <v>1119</v>
      </c>
      <c r="C42" s="969" t="s">
        <v>1120</v>
      </c>
      <c r="D42" s="969" t="s">
        <v>1121</v>
      </c>
      <c r="E42" s="1003" t="s">
        <v>78</v>
      </c>
      <c r="F42" s="1004">
        <v>0.8</v>
      </c>
      <c r="G42" s="1092" t="s">
        <v>452</v>
      </c>
      <c r="H42" s="969" t="s">
        <v>384</v>
      </c>
      <c r="I42" s="969" t="s">
        <v>385</v>
      </c>
      <c r="J42" s="969" t="s">
        <v>815</v>
      </c>
      <c r="K42" s="993" t="s">
        <v>1127</v>
      </c>
      <c r="L42" s="1093"/>
      <c r="M42" s="1094"/>
      <c r="N42" s="1095"/>
      <c r="O42" s="1096"/>
      <c r="P42" s="1096"/>
      <c r="Q42" s="1097"/>
      <c r="R42" s="1098"/>
      <c r="S42" s="1099"/>
      <c r="T42" s="970"/>
      <c r="U42" s="1100"/>
      <c r="V42" s="1101"/>
      <c r="W42" s="1096"/>
      <c r="X42" s="1102"/>
      <c r="Y42" s="1103"/>
      <c r="Z42" s="1104"/>
      <c r="AA42" s="1105"/>
      <c r="AB42" s="1100"/>
      <c r="AC42" s="1106"/>
      <c r="AD42" s="1107"/>
      <c r="AE42" s="1102"/>
      <c r="AF42" s="1103"/>
      <c r="AG42" s="1104"/>
      <c r="AH42" s="1105"/>
      <c r="AI42" s="1100"/>
      <c r="AJ42" s="1106"/>
      <c r="AK42" s="1107"/>
      <c r="AL42" s="1102"/>
      <c r="AM42" s="1103"/>
    </row>
    <row r="43" spans="1:39" ht="78" customHeight="1">
      <c r="A43" s="1390"/>
      <c r="B43" s="1312"/>
      <c r="C43" s="132" t="s">
        <v>1133</v>
      </c>
      <c r="D43" s="132" t="s">
        <v>1134</v>
      </c>
      <c r="E43" s="139">
        <v>1</v>
      </c>
      <c r="F43" s="339">
        <v>15</v>
      </c>
      <c r="G43" s="854" t="s">
        <v>452</v>
      </c>
      <c r="H43" s="68" t="s">
        <v>384</v>
      </c>
      <c r="I43" s="68" t="s">
        <v>385</v>
      </c>
      <c r="J43" s="68" t="s">
        <v>1139</v>
      </c>
      <c r="K43" s="319" t="s">
        <v>1140</v>
      </c>
      <c r="L43" s="692">
        <v>25</v>
      </c>
      <c r="M43" s="139">
        <v>0</v>
      </c>
      <c r="N43" s="1070">
        <f>+M43/L43</f>
        <v>0</v>
      </c>
      <c r="O43" s="137">
        <v>10000000</v>
      </c>
      <c r="P43" s="137">
        <v>0</v>
      </c>
      <c r="Q43" s="963">
        <f>+P43/O43</f>
        <v>0</v>
      </c>
      <c r="R43" s="693"/>
      <c r="S43" s="209">
        <v>50</v>
      </c>
      <c r="T43" s="152">
        <v>50</v>
      </c>
      <c r="U43" s="1067">
        <f>+T43/S43</f>
        <v>1</v>
      </c>
      <c r="V43" s="667">
        <v>45000000</v>
      </c>
      <c r="W43" s="76">
        <v>0</v>
      </c>
      <c r="X43" s="1066">
        <f>+W43/V43</f>
        <v>0</v>
      </c>
      <c r="Y43" s="192" t="s">
        <v>1639</v>
      </c>
      <c r="Z43" s="155">
        <v>25</v>
      </c>
      <c r="AA43" s="156">
        <v>25</v>
      </c>
      <c r="AB43" s="1067">
        <f>+AA43/Z43</f>
        <v>1</v>
      </c>
      <c r="AC43" s="1069">
        <v>90000000</v>
      </c>
      <c r="AD43" s="281">
        <v>90000000</v>
      </c>
      <c r="AE43" s="1066">
        <f>+AD43/AC43</f>
        <v>1</v>
      </c>
      <c r="AF43" s="192" t="s">
        <v>1640</v>
      </c>
      <c r="AG43" s="155">
        <v>25</v>
      </c>
      <c r="AH43" s="156">
        <v>0</v>
      </c>
      <c r="AI43" s="1067">
        <f>+AH43/AG43</f>
        <v>0</v>
      </c>
      <c r="AJ43" s="1069">
        <v>65000000</v>
      </c>
      <c r="AK43" s="281">
        <v>0</v>
      </c>
      <c r="AL43" s="1066">
        <f>+AK43/AJ43</f>
        <v>0</v>
      </c>
      <c r="AM43" s="192" t="s">
        <v>1641</v>
      </c>
    </row>
    <row r="44" spans="1:39" ht="90" customHeight="1">
      <c r="A44" s="1390"/>
      <c r="B44" s="1312"/>
      <c r="C44" s="969" t="s">
        <v>1144</v>
      </c>
      <c r="D44" s="969" t="s">
        <v>1145</v>
      </c>
      <c r="E44" s="970">
        <v>0</v>
      </c>
      <c r="F44" s="1108" t="s">
        <v>1146</v>
      </c>
      <c r="G44" s="972" t="s">
        <v>452</v>
      </c>
      <c r="H44" s="973" t="s">
        <v>384</v>
      </c>
      <c r="I44" s="973" t="s">
        <v>385</v>
      </c>
      <c r="J44" s="973" t="s">
        <v>1150</v>
      </c>
      <c r="K44" s="974" t="s">
        <v>816</v>
      </c>
      <c r="L44" s="1109"/>
      <c r="M44" s="976"/>
      <c r="N44" s="977"/>
      <c r="O44" s="975"/>
      <c r="P44" s="976"/>
      <c r="Q44" s="977"/>
      <c r="R44" s="978"/>
      <c r="S44" s="975"/>
      <c r="T44" s="976"/>
      <c r="U44" s="977"/>
      <c r="V44" s="975"/>
      <c r="W44" s="976"/>
      <c r="X44" s="977"/>
      <c r="Y44" s="978"/>
      <c r="Z44" s="975"/>
      <c r="AA44" s="976"/>
      <c r="AB44" s="977"/>
      <c r="AC44" s="975"/>
      <c r="AD44" s="976"/>
      <c r="AE44" s="977"/>
      <c r="AF44" s="978"/>
      <c r="AG44" s="975"/>
      <c r="AH44" s="976"/>
      <c r="AI44" s="977"/>
      <c r="AJ44" s="975"/>
      <c r="AK44" s="976"/>
      <c r="AL44" s="977"/>
      <c r="AM44" s="978"/>
    </row>
    <row r="45" spans="1:39" ht="54" customHeight="1">
      <c r="A45" s="1390"/>
      <c r="B45" s="1312"/>
      <c r="C45" s="1292" t="s">
        <v>1156</v>
      </c>
      <c r="D45" s="132" t="s">
        <v>1157</v>
      </c>
      <c r="E45" s="148" t="s">
        <v>78</v>
      </c>
      <c r="F45" s="967" t="s">
        <v>1158</v>
      </c>
      <c r="G45" s="1505" t="s">
        <v>428</v>
      </c>
      <c r="H45" s="1296" t="s">
        <v>384</v>
      </c>
      <c r="I45" s="1296" t="s">
        <v>527</v>
      </c>
      <c r="J45" s="68" t="s">
        <v>1159</v>
      </c>
      <c r="K45" s="319" t="s">
        <v>1160</v>
      </c>
      <c r="L45" s="692">
        <v>1</v>
      </c>
      <c r="M45" s="139">
        <v>2</v>
      </c>
      <c r="N45" s="1070">
        <f t="shared" ref="N45:N46" si="12">+M45/L45</f>
        <v>2</v>
      </c>
      <c r="O45" s="137">
        <v>105167437</v>
      </c>
      <c r="P45" s="137">
        <v>55000000</v>
      </c>
      <c r="Q45" s="963">
        <f t="shared" ref="Q45:Q46" si="13">+P45/O45</f>
        <v>0.5229755670474312</v>
      </c>
      <c r="R45" s="693" t="s">
        <v>1161</v>
      </c>
      <c r="S45" s="209">
        <v>1</v>
      </c>
      <c r="T45" s="152">
        <v>3</v>
      </c>
      <c r="U45" s="1065">
        <f t="shared" ref="U45:U46" si="14">+T45/S45</f>
        <v>3</v>
      </c>
      <c r="V45" s="667">
        <v>1598856036</v>
      </c>
      <c r="W45" s="76">
        <v>1598856036</v>
      </c>
      <c r="X45" s="1066">
        <f t="shared" ref="X45:X46" si="15">+W45/V45</f>
        <v>1</v>
      </c>
      <c r="Y45" s="192" t="s">
        <v>1162</v>
      </c>
      <c r="Z45" s="155">
        <v>2</v>
      </c>
      <c r="AA45" s="156">
        <v>1</v>
      </c>
      <c r="AB45" s="1067">
        <f t="shared" ref="AB45:AB46" si="16">+AA45/Z45</f>
        <v>0.5</v>
      </c>
      <c r="AC45" s="1069">
        <v>133000000</v>
      </c>
      <c r="AD45" s="281">
        <v>19000000</v>
      </c>
      <c r="AE45" s="1066">
        <f t="shared" ref="AE45:AE46" si="17">+AD45/AC45</f>
        <v>0.14285714285714285</v>
      </c>
      <c r="AF45" s="192" t="s">
        <v>1163</v>
      </c>
      <c r="AG45" s="155">
        <v>2</v>
      </c>
      <c r="AH45" s="156">
        <v>0</v>
      </c>
      <c r="AI45" s="1067">
        <f t="shared" ref="AI45:AI46" si="18">+AH45/AG45</f>
        <v>0</v>
      </c>
      <c r="AJ45" s="1069">
        <v>350709524</v>
      </c>
      <c r="AK45" s="281">
        <v>0</v>
      </c>
      <c r="AL45" s="1066">
        <f t="shared" ref="AL45:AL46" si="19">+AK45/AJ45</f>
        <v>0</v>
      </c>
      <c r="AM45" s="192" t="s">
        <v>1642</v>
      </c>
    </row>
    <row r="46" spans="1:39" ht="41.25" customHeight="1">
      <c r="A46" s="1390"/>
      <c r="B46" s="1312"/>
      <c r="C46" s="1312"/>
      <c r="D46" s="132" t="s">
        <v>1165</v>
      </c>
      <c r="E46" s="148" t="s">
        <v>78</v>
      </c>
      <c r="F46" s="967" t="s">
        <v>1166</v>
      </c>
      <c r="G46" s="1390"/>
      <c r="H46" s="1312"/>
      <c r="I46" s="1312"/>
      <c r="J46" s="1296" t="s">
        <v>1171</v>
      </c>
      <c r="K46" s="1497" t="s">
        <v>1172</v>
      </c>
      <c r="L46" s="1308">
        <v>1</v>
      </c>
      <c r="M46" s="1311">
        <v>1</v>
      </c>
      <c r="N46" s="1507">
        <f t="shared" si="12"/>
        <v>1</v>
      </c>
      <c r="O46" s="1490">
        <v>30000000</v>
      </c>
      <c r="P46" s="1490">
        <v>18666666</v>
      </c>
      <c r="Q46" s="1491">
        <f t="shared" si="13"/>
        <v>0.62222219999999995</v>
      </c>
      <c r="R46" s="1496" t="s">
        <v>1643</v>
      </c>
      <c r="S46" s="1503">
        <v>1</v>
      </c>
      <c r="T46" s="1492">
        <v>1</v>
      </c>
      <c r="U46" s="1486">
        <f t="shared" si="14"/>
        <v>1</v>
      </c>
      <c r="V46" s="1493">
        <v>27000000</v>
      </c>
      <c r="W46" s="1494">
        <v>27000000</v>
      </c>
      <c r="X46" s="1486">
        <f t="shared" si="15"/>
        <v>1</v>
      </c>
      <c r="Y46" s="1487" t="s">
        <v>1644</v>
      </c>
      <c r="Z46" s="1488">
        <v>1</v>
      </c>
      <c r="AA46" s="1489">
        <v>1</v>
      </c>
      <c r="AB46" s="1486">
        <f t="shared" si="16"/>
        <v>1</v>
      </c>
      <c r="AC46" s="1484">
        <v>104087500</v>
      </c>
      <c r="AD46" s="1485">
        <v>103026666</v>
      </c>
      <c r="AE46" s="1486">
        <f t="shared" si="17"/>
        <v>0.98980824786837995</v>
      </c>
      <c r="AF46" s="1487" t="s">
        <v>1645</v>
      </c>
      <c r="AG46" s="1488">
        <v>1</v>
      </c>
      <c r="AH46" s="1508">
        <v>0.25</v>
      </c>
      <c r="AI46" s="1486">
        <f t="shared" si="18"/>
        <v>0.25</v>
      </c>
      <c r="AJ46" s="1484">
        <v>54000000</v>
      </c>
      <c r="AK46" s="1485">
        <v>29230000</v>
      </c>
      <c r="AL46" s="1486">
        <f t="shared" si="19"/>
        <v>0.54129629629629628</v>
      </c>
      <c r="AM46" s="1487" t="s">
        <v>1646</v>
      </c>
    </row>
    <row r="47" spans="1:39" ht="28.5" customHeight="1">
      <c r="A47" s="1390"/>
      <c r="B47" s="1312"/>
      <c r="C47" s="1293"/>
      <c r="D47" s="861" t="s">
        <v>1178</v>
      </c>
      <c r="E47" s="148">
        <v>4.03</v>
      </c>
      <c r="F47" s="339" t="s">
        <v>1179</v>
      </c>
      <c r="G47" s="1295"/>
      <c r="H47" s="1293"/>
      <c r="I47" s="1293"/>
      <c r="J47" s="1293"/>
      <c r="K47" s="1359"/>
      <c r="L47" s="1310"/>
      <c r="M47" s="1293"/>
      <c r="N47" s="1293"/>
      <c r="O47" s="1293"/>
      <c r="P47" s="1293"/>
      <c r="Q47" s="1359"/>
      <c r="R47" s="1352"/>
      <c r="S47" s="1295"/>
      <c r="T47" s="1293"/>
      <c r="U47" s="1359"/>
      <c r="V47" s="1295"/>
      <c r="W47" s="1293"/>
      <c r="X47" s="1359"/>
      <c r="Y47" s="1352"/>
      <c r="Z47" s="1295"/>
      <c r="AA47" s="1293"/>
      <c r="AB47" s="1359"/>
      <c r="AC47" s="1295"/>
      <c r="AD47" s="1293"/>
      <c r="AE47" s="1359"/>
      <c r="AF47" s="1352"/>
      <c r="AG47" s="1295"/>
      <c r="AH47" s="1293"/>
      <c r="AI47" s="1359"/>
      <c r="AJ47" s="1295"/>
      <c r="AK47" s="1293"/>
      <c r="AL47" s="1359"/>
      <c r="AM47" s="1352"/>
    </row>
    <row r="48" spans="1:39" ht="27" customHeight="1">
      <c r="A48" s="1390"/>
      <c r="B48" s="1312"/>
      <c r="C48" s="1292" t="s">
        <v>1189</v>
      </c>
      <c r="D48" s="132" t="s">
        <v>1190</v>
      </c>
      <c r="E48" s="148">
        <v>5</v>
      </c>
      <c r="F48" s="967" t="s">
        <v>1191</v>
      </c>
      <c r="G48" s="1506" t="s">
        <v>1193</v>
      </c>
      <c r="H48" s="1296" t="s">
        <v>384</v>
      </c>
      <c r="I48" s="1296" t="s">
        <v>527</v>
      </c>
      <c r="J48" s="1296" t="s">
        <v>1194</v>
      </c>
      <c r="K48" s="1497" t="s">
        <v>1195</v>
      </c>
      <c r="L48" s="1308">
        <v>7</v>
      </c>
      <c r="M48" s="1311">
        <v>7</v>
      </c>
      <c r="N48" s="1507">
        <f>+M48/L48</f>
        <v>1</v>
      </c>
      <c r="O48" s="1490">
        <v>45000000</v>
      </c>
      <c r="P48" s="1490">
        <v>8750000</v>
      </c>
      <c r="Q48" s="1491">
        <f>+P48/O48</f>
        <v>0.19444444444444445</v>
      </c>
      <c r="R48" s="1496" t="s">
        <v>1196</v>
      </c>
      <c r="S48" s="1503">
        <v>5</v>
      </c>
      <c r="T48" s="1492">
        <v>4</v>
      </c>
      <c r="U48" s="1486">
        <f>+T48/S48</f>
        <v>0.8</v>
      </c>
      <c r="V48" s="1493">
        <v>18000000</v>
      </c>
      <c r="W48" s="1494">
        <v>16195000</v>
      </c>
      <c r="X48" s="1486">
        <f>+W48/V48</f>
        <v>0.8997222222222222</v>
      </c>
      <c r="Y48" s="1487" t="s">
        <v>1197</v>
      </c>
      <c r="Z48" s="1488">
        <v>7</v>
      </c>
      <c r="AA48" s="1489">
        <v>7</v>
      </c>
      <c r="AB48" s="1486">
        <f>+AA48/Z48</f>
        <v>1</v>
      </c>
      <c r="AC48" s="1484">
        <v>53092500</v>
      </c>
      <c r="AD48" s="1485">
        <v>53092500</v>
      </c>
      <c r="AE48" s="1486">
        <f>+AD48/AC48</f>
        <v>1</v>
      </c>
      <c r="AF48" s="1487" t="s">
        <v>1198</v>
      </c>
      <c r="AG48" s="1488">
        <v>7</v>
      </c>
      <c r="AH48" s="1489">
        <v>4</v>
      </c>
      <c r="AI48" s="1486">
        <f>+AH48/AG48</f>
        <v>0.5714285714285714</v>
      </c>
      <c r="AJ48" s="1484">
        <v>50000000</v>
      </c>
      <c r="AK48" s="1485">
        <v>18318928</v>
      </c>
      <c r="AL48" s="1486">
        <f>+AK48/AJ48</f>
        <v>0.36637856000000002</v>
      </c>
      <c r="AM48" s="1487" t="s">
        <v>1647</v>
      </c>
    </row>
    <row r="49" spans="1:39" ht="14.25" customHeight="1">
      <c r="A49" s="1390"/>
      <c r="B49" s="1312"/>
      <c r="C49" s="1293"/>
      <c r="D49" s="132" t="s">
        <v>1200</v>
      </c>
      <c r="E49" s="328">
        <v>0.54800000000000004</v>
      </c>
      <c r="F49" s="339" t="s">
        <v>1201</v>
      </c>
      <c r="G49" s="1295"/>
      <c r="H49" s="1293"/>
      <c r="I49" s="1293"/>
      <c r="J49" s="1293"/>
      <c r="K49" s="1359"/>
      <c r="L49" s="1310"/>
      <c r="M49" s="1293"/>
      <c r="N49" s="1293"/>
      <c r="O49" s="1293"/>
      <c r="P49" s="1293"/>
      <c r="Q49" s="1359"/>
      <c r="R49" s="1352"/>
      <c r="S49" s="1295"/>
      <c r="T49" s="1293"/>
      <c r="U49" s="1359"/>
      <c r="V49" s="1295"/>
      <c r="W49" s="1293"/>
      <c r="X49" s="1359"/>
      <c r="Y49" s="1352"/>
      <c r="Z49" s="1295"/>
      <c r="AA49" s="1293"/>
      <c r="AB49" s="1359"/>
      <c r="AC49" s="1295"/>
      <c r="AD49" s="1293"/>
      <c r="AE49" s="1359"/>
      <c r="AF49" s="1352"/>
      <c r="AG49" s="1295"/>
      <c r="AH49" s="1293"/>
      <c r="AI49" s="1359"/>
      <c r="AJ49" s="1295"/>
      <c r="AK49" s="1293"/>
      <c r="AL49" s="1359"/>
      <c r="AM49" s="1352"/>
    </row>
    <row r="50" spans="1:39" ht="63" customHeight="1">
      <c r="A50" s="1295"/>
      <c r="B50" s="1293"/>
      <c r="C50" s="132" t="s">
        <v>1207</v>
      </c>
      <c r="D50" s="132" t="s">
        <v>1208</v>
      </c>
      <c r="E50" s="328" t="s">
        <v>78</v>
      </c>
      <c r="F50" s="967" t="s">
        <v>1209</v>
      </c>
      <c r="G50" s="601" t="s">
        <v>104</v>
      </c>
      <c r="H50" s="68" t="s">
        <v>56</v>
      </c>
      <c r="I50" s="68" t="s">
        <v>105</v>
      </c>
      <c r="J50" s="68" t="s">
        <v>1212</v>
      </c>
      <c r="K50" s="1000" t="s">
        <v>1213</v>
      </c>
      <c r="L50" s="692"/>
      <c r="M50" s="139"/>
      <c r="N50" s="1070"/>
      <c r="O50" s="137"/>
      <c r="P50" s="137"/>
      <c r="Q50" s="963"/>
      <c r="R50" s="693"/>
      <c r="S50" s="209">
        <v>18</v>
      </c>
      <c r="T50" s="152">
        <v>24</v>
      </c>
      <c r="U50" s="1065">
        <f>+T50/S50</f>
        <v>1.3333333333333333</v>
      </c>
      <c r="V50" s="154">
        <v>7500000</v>
      </c>
      <c r="W50" s="76">
        <v>7500000</v>
      </c>
      <c r="X50" s="1067">
        <f>+W50/V50</f>
        <v>1</v>
      </c>
      <c r="Y50" s="691" t="s">
        <v>1648</v>
      </c>
      <c r="Z50" s="155">
        <v>18</v>
      </c>
      <c r="AA50" s="156">
        <v>18</v>
      </c>
      <c r="AB50" s="1067">
        <f>+AA50/Z50</f>
        <v>1</v>
      </c>
      <c r="AC50" s="1069">
        <v>17514678</v>
      </c>
      <c r="AD50" s="281">
        <v>17514000</v>
      </c>
      <c r="AE50" s="1066">
        <f>+AD50/AC50</f>
        <v>0.99996128961091946</v>
      </c>
      <c r="AF50" s="192" t="s">
        <v>1649</v>
      </c>
      <c r="AG50" s="155">
        <v>18</v>
      </c>
      <c r="AH50" s="156">
        <v>0</v>
      </c>
      <c r="AI50" s="1067">
        <f>+AH50/AG50</f>
        <v>0</v>
      </c>
      <c r="AJ50" s="1069">
        <v>32514678</v>
      </c>
      <c r="AK50" s="281">
        <v>0</v>
      </c>
      <c r="AL50" s="1066">
        <f>+AK50/AJ50</f>
        <v>0</v>
      </c>
      <c r="AM50" s="192" t="s">
        <v>1650</v>
      </c>
    </row>
    <row r="51" spans="1:39" ht="22.5" customHeight="1">
      <c r="A51" s="1409" t="s">
        <v>1218</v>
      </c>
      <c r="B51" s="1311" t="s">
        <v>1219</v>
      </c>
      <c r="C51" s="1457" t="s">
        <v>1220</v>
      </c>
      <c r="D51" s="1062" t="s">
        <v>1221</v>
      </c>
      <c r="E51" s="1035">
        <v>0.63600000000000001</v>
      </c>
      <c r="F51" s="1034" t="s">
        <v>1222</v>
      </c>
      <c r="G51" s="1504" t="s">
        <v>1226</v>
      </c>
      <c r="H51" s="1075"/>
      <c r="I51" s="1075"/>
      <c r="J51" s="1075"/>
      <c r="K51" s="1076"/>
      <c r="L51" s="1077">
        <v>0</v>
      </c>
      <c r="M51" s="1043">
        <v>0</v>
      </c>
      <c r="N51" s="1078">
        <v>0</v>
      </c>
      <c r="O51" s="822">
        <v>0</v>
      </c>
      <c r="P51" s="822">
        <v>0</v>
      </c>
      <c r="Q51" s="983">
        <v>0</v>
      </c>
      <c r="R51" s="1110" t="s">
        <v>1227</v>
      </c>
      <c r="S51" s="836">
        <v>0</v>
      </c>
      <c r="T51" s="819">
        <v>0</v>
      </c>
      <c r="U51" s="1083">
        <v>0</v>
      </c>
      <c r="V51" s="821">
        <v>0</v>
      </c>
      <c r="W51" s="822">
        <v>0</v>
      </c>
      <c r="X51" s="1085">
        <v>0</v>
      </c>
      <c r="Y51" s="1111" t="s">
        <v>1228</v>
      </c>
      <c r="Z51" s="824"/>
      <c r="AA51" s="825"/>
      <c r="AB51" s="1083"/>
      <c r="AC51" s="1084"/>
      <c r="AD51" s="827"/>
      <c r="AE51" s="1085"/>
      <c r="AF51" s="989"/>
      <c r="AG51" s="824"/>
      <c r="AH51" s="825"/>
      <c r="AI51" s="1083"/>
      <c r="AJ51" s="1084"/>
      <c r="AK51" s="827"/>
      <c r="AL51" s="1085"/>
      <c r="AM51" s="989"/>
    </row>
    <row r="52" spans="1:39" ht="22.5" customHeight="1">
      <c r="A52" s="1390"/>
      <c r="B52" s="1312"/>
      <c r="C52" s="1312"/>
      <c r="D52" s="1062" t="s">
        <v>1232</v>
      </c>
      <c r="E52" s="1035">
        <v>0.55000000000000004</v>
      </c>
      <c r="F52" s="1034" t="s">
        <v>1233</v>
      </c>
      <c r="G52" s="1390"/>
      <c r="H52" s="1075"/>
      <c r="I52" s="1075"/>
      <c r="J52" s="1075"/>
      <c r="K52" s="1076"/>
      <c r="L52" s="1077">
        <v>0</v>
      </c>
      <c r="M52" s="1043">
        <v>0</v>
      </c>
      <c r="N52" s="1078">
        <v>0</v>
      </c>
      <c r="O52" s="822">
        <v>0</v>
      </c>
      <c r="P52" s="822">
        <v>0</v>
      </c>
      <c r="Q52" s="983">
        <v>0</v>
      </c>
      <c r="R52" s="1112" t="s">
        <v>1651</v>
      </c>
      <c r="S52" s="836">
        <v>0</v>
      </c>
      <c r="T52" s="819">
        <v>0</v>
      </c>
      <c r="U52" s="1083">
        <v>0</v>
      </c>
      <c r="V52" s="821">
        <v>0</v>
      </c>
      <c r="W52" s="822">
        <v>0</v>
      </c>
      <c r="X52" s="1085">
        <v>0</v>
      </c>
      <c r="Y52" s="1111" t="s">
        <v>1652</v>
      </c>
      <c r="Z52" s="824"/>
      <c r="AA52" s="825"/>
      <c r="AB52" s="1083"/>
      <c r="AC52" s="1084"/>
      <c r="AD52" s="827"/>
      <c r="AE52" s="1085"/>
      <c r="AF52" s="989"/>
      <c r="AG52" s="824"/>
      <c r="AH52" s="825"/>
      <c r="AI52" s="1083"/>
      <c r="AJ52" s="1084"/>
      <c r="AK52" s="827"/>
      <c r="AL52" s="1085"/>
      <c r="AM52" s="989"/>
    </row>
    <row r="53" spans="1:39" ht="22.5" customHeight="1">
      <c r="A53" s="1390"/>
      <c r="B53" s="1312"/>
      <c r="C53" s="1312"/>
      <c r="D53" s="1062" t="s">
        <v>1239</v>
      </c>
      <c r="E53" s="1035">
        <v>0.10199999999999999</v>
      </c>
      <c r="F53" s="1034" t="s">
        <v>1240</v>
      </c>
      <c r="G53" s="1390"/>
      <c r="H53" s="1075"/>
      <c r="I53" s="1075"/>
      <c r="J53" s="1075"/>
      <c r="K53" s="1076"/>
      <c r="L53" s="1077">
        <v>0</v>
      </c>
      <c r="M53" s="1043">
        <v>0</v>
      </c>
      <c r="N53" s="1078">
        <v>0</v>
      </c>
      <c r="O53" s="822">
        <v>0</v>
      </c>
      <c r="P53" s="822">
        <v>0</v>
      </c>
      <c r="Q53" s="983">
        <v>0</v>
      </c>
      <c r="R53" s="1112" t="s">
        <v>1243</v>
      </c>
      <c r="S53" s="836">
        <v>0</v>
      </c>
      <c r="T53" s="819">
        <v>0</v>
      </c>
      <c r="U53" s="1083">
        <v>0</v>
      </c>
      <c r="V53" s="821">
        <v>0</v>
      </c>
      <c r="W53" s="822">
        <v>0</v>
      </c>
      <c r="X53" s="1085">
        <v>0</v>
      </c>
      <c r="Y53" s="1111" t="s">
        <v>1243</v>
      </c>
      <c r="Z53" s="824"/>
      <c r="AA53" s="825"/>
      <c r="AB53" s="1083"/>
      <c r="AC53" s="1084"/>
      <c r="AD53" s="827"/>
      <c r="AE53" s="1085"/>
      <c r="AF53" s="989"/>
      <c r="AG53" s="824"/>
      <c r="AH53" s="825"/>
      <c r="AI53" s="1083"/>
      <c r="AJ53" s="1084"/>
      <c r="AK53" s="827"/>
      <c r="AL53" s="1085"/>
      <c r="AM53" s="989"/>
    </row>
    <row r="54" spans="1:39" ht="41.25" customHeight="1">
      <c r="A54" s="1390"/>
      <c r="B54" s="1312"/>
      <c r="C54" s="1293"/>
      <c r="D54" s="981" t="s">
        <v>1245</v>
      </c>
      <c r="E54" s="817">
        <v>0.23</v>
      </c>
      <c r="F54" s="1034" t="s">
        <v>1246</v>
      </c>
      <c r="G54" s="1295"/>
      <c r="H54" s="1075"/>
      <c r="I54" s="1075"/>
      <c r="J54" s="1075"/>
      <c r="K54" s="1076"/>
      <c r="L54" s="1077">
        <v>0</v>
      </c>
      <c r="M54" s="1043">
        <v>0</v>
      </c>
      <c r="N54" s="1078">
        <v>0</v>
      </c>
      <c r="O54" s="822">
        <v>0</v>
      </c>
      <c r="P54" s="822">
        <v>0</v>
      </c>
      <c r="Q54" s="983">
        <v>0</v>
      </c>
      <c r="R54" s="1113" t="s">
        <v>1249</v>
      </c>
      <c r="S54" s="836">
        <v>0</v>
      </c>
      <c r="T54" s="819">
        <v>0</v>
      </c>
      <c r="U54" s="1083">
        <v>0</v>
      </c>
      <c r="V54" s="821">
        <v>0</v>
      </c>
      <c r="W54" s="822">
        <v>0</v>
      </c>
      <c r="X54" s="1085">
        <v>0</v>
      </c>
      <c r="Y54" s="1114" t="s">
        <v>1250</v>
      </c>
      <c r="Z54" s="824"/>
      <c r="AA54" s="825"/>
      <c r="AB54" s="1083"/>
      <c r="AC54" s="1084"/>
      <c r="AD54" s="827"/>
      <c r="AE54" s="1085"/>
      <c r="AF54" s="989"/>
      <c r="AG54" s="824"/>
      <c r="AH54" s="825"/>
      <c r="AI54" s="1083"/>
      <c r="AJ54" s="1084"/>
      <c r="AK54" s="827"/>
      <c r="AL54" s="1085"/>
      <c r="AM54" s="989"/>
    </row>
    <row r="55" spans="1:39" ht="51" customHeight="1">
      <c r="A55" s="1390"/>
      <c r="B55" s="1312"/>
      <c r="C55" s="1292" t="s">
        <v>1251</v>
      </c>
      <c r="D55" s="132" t="s">
        <v>1252</v>
      </c>
      <c r="E55" s="148">
        <v>0</v>
      </c>
      <c r="F55" s="1115">
        <v>2</v>
      </c>
      <c r="G55" s="1505" t="s">
        <v>428</v>
      </c>
      <c r="H55" s="1296" t="s">
        <v>384</v>
      </c>
      <c r="I55" s="1296" t="s">
        <v>503</v>
      </c>
      <c r="J55" s="1296" t="s">
        <v>1254</v>
      </c>
      <c r="K55" s="1497" t="s">
        <v>1255</v>
      </c>
      <c r="L55" s="1308">
        <v>1</v>
      </c>
      <c r="M55" s="1311">
        <v>1</v>
      </c>
      <c r="N55" s="1507">
        <f>+M55/L55</f>
        <v>1</v>
      </c>
      <c r="O55" s="1490">
        <v>19000000</v>
      </c>
      <c r="P55" s="1490">
        <v>12040000</v>
      </c>
      <c r="Q55" s="1491">
        <f>+P55/O55</f>
        <v>0.63368421052631574</v>
      </c>
      <c r="R55" s="1496" t="s">
        <v>1653</v>
      </c>
      <c r="S55" s="1503">
        <v>3</v>
      </c>
      <c r="T55" s="1492">
        <v>3</v>
      </c>
      <c r="U55" s="1486">
        <f>+T55/S55</f>
        <v>1</v>
      </c>
      <c r="V55" s="1493">
        <v>27850000</v>
      </c>
      <c r="W55" s="1494">
        <v>21165451</v>
      </c>
      <c r="X55" s="1486">
        <f>+W55/V55</f>
        <v>0.75998028725314182</v>
      </c>
      <c r="Y55" s="1487" t="s">
        <v>1257</v>
      </c>
      <c r="Z55" s="1488">
        <v>4</v>
      </c>
      <c r="AA55" s="1489">
        <v>4</v>
      </c>
      <c r="AB55" s="1486">
        <f>+AA55/Z55</f>
        <v>1</v>
      </c>
      <c r="AC55" s="1484">
        <v>66600000</v>
      </c>
      <c r="AD55" s="1485">
        <v>66558796</v>
      </c>
      <c r="AE55" s="1486">
        <f>+AD55/AC55</f>
        <v>0.99938132132132129</v>
      </c>
      <c r="AF55" s="1487" t="s">
        <v>1258</v>
      </c>
      <c r="AG55" s="1488">
        <v>4</v>
      </c>
      <c r="AH55" s="1489">
        <v>0</v>
      </c>
      <c r="AI55" s="1486">
        <f>+AH55/AG55</f>
        <v>0</v>
      </c>
      <c r="AJ55" s="1484">
        <v>55000000</v>
      </c>
      <c r="AK55" s="1485">
        <v>21600000</v>
      </c>
      <c r="AL55" s="1486">
        <f>+AK55/AJ55</f>
        <v>0.3927272727272727</v>
      </c>
      <c r="AM55" s="1487" t="s">
        <v>1654</v>
      </c>
    </row>
    <row r="56" spans="1:39" ht="80.25" customHeight="1">
      <c r="A56" s="1390"/>
      <c r="B56" s="1312"/>
      <c r="C56" s="1312"/>
      <c r="D56" s="132" t="s">
        <v>1260</v>
      </c>
      <c r="E56" s="148">
        <v>0</v>
      </c>
      <c r="F56" s="1115">
        <v>10</v>
      </c>
      <c r="G56" s="1390"/>
      <c r="H56" s="1312"/>
      <c r="I56" s="1312"/>
      <c r="J56" s="1312"/>
      <c r="K56" s="1454"/>
      <c r="L56" s="1309"/>
      <c r="M56" s="1312"/>
      <c r="N56" s="1312"/>
      <c r="O56" s="1312"/>
      <c r="P56" s="1312"/>
      <c r="Q56" s="1454"/>
      <c r="R56" s="1438"/>
      <c r="S56" s="1390"/>
      <c r="T56" s="1312"/>
      <c r="U56" s="1454"/>
      <c r="V56" s="1390"/>
      <c r="W56" s="1312"/>
      <c r="X56" s="1454"/>
      <c r="Y56" s="1438"/>
      <c r="Z56" s="1390"/>
      <c r="AA56" s="1312"/>
      <c r="AB56" s="1454"/>
      <c r="AC56" s="1390"/>
      <c r="AD56" s="1312"/>
      <c r="AE56" s="1454"/>
      <c r="AF56" s="1438"/>
      <c r="AG56" s="1390"/>
      <c r="AH56" s="1312"/>
      <c r="AI56" s="1454"/>
      <c r="AJ56" s="1390"/>
      <c r="AK56" s="1312"/>
      <c r="AL56" s="1454"/>
      <c r="AM56" s="1438"/>
    </row>
    <row r="57" spans="1:39" ht="14.25" customHeight="1">
      <c r="A57" s="1390"/>
      <c r="B57" s="1312"/>
      <c r="C57" s="1293"/>
      <c r="D57" s="132" t="s">
        <v>1263</v>
      </c>
      <c r="E57" s="148">
        <v>2</v>
      </c>
      <c r="F57" s="1115">
        <v>20</v>
      </c>
      <c r="G57" s="1295"/>
      <c r="H57" s="1293"/>
      <c r="I57" s="1293"/>
      <c r="J57" s="1293"/>
      <c r="K57" s="1359"/>
      <c r="L57" s="1310"/>
      <c r="M57" s="1293"/>
      <c r="N57" s="1293"/>
      <c r="O57" s="1293"/>
      <c r="P57" s="1293"/>
      <c r="Q57" s="1359"/>
      <c r="R57" s="1352"/>
      <c r="S57" s="1295"/>
      <c r="T57" s="1293"/>
      <c r="U57" s="1359"/>
      <c r="V57" s="1295"/>
      <c r="W57" s="1293"/>
      <c r="X57" s="1359"/>
      <c r="Y57" s="1352"/>
      <c r="Z57" s="1295"/>
      <c r="AA57" s="1293"/>
      <c r="AB57" s="1359"/>
      <c r="AC57" s="1295"/>
      <c r="AD57" s="1293"/>
      <c r="AE57" s="1359"/>
      <c r="AF57" s="1352"/>
      <c r="AG57" s="1295"/>
      <c r="AH57" s="1293"/>
      <c r="AI57" s="1359"/>
      <c r="AJ57" s="1295"/>
      <c r="AK57" s="1293"/>
      <c r="AL57" s="1359"/>
      <c r="AM57" s="1352"/>
    </row>
    <row r="58" spans="1:39" ht="42" customHeight="1">
      <c r="A58" s="1390"/>
      <c r="B58" s="1312"/>
      <c r="C58" s="1457" t="s">
        <v>1266</v>
      </c>
      <c r="D58" s="981" t="s">
        <v>1267</v>
      </c>
      <c r="E58" s="819">
        <v>0</v>
      </c>
      <c r="F58" s="1087">
        <v>1</v>
      </c>
      <c r="G58" s="994"/>
      <c r="H58" s="995"/>
      <c r="I58" s="995"/>
      <c r="J58" s="995"/>
      <c r="K58" s="996"/>
      <c r="L58" s="1063"/>
      <c r="M58" s="995"/>
      <c r="N58" s="996"/>
      <c r="O58" s="994"/>
      <c r="P58" s="995"/>
      <c r="Q58" s="996"/>
      <c r="R58" s="997"/>
      <c r="S58" s="994"/>
      <c r="T58" s="995"/>
      <c r="U58" s="996"/>
      <c r="V58" s="994"/>
      <c r="W58" s="995"/>
      <c r="X58" s="996"/>
      <c r="Y58" s="997"/>
      <c r="Z58" s="994"/>
      <c r="AA58" s="995"/>
      <c r="AB58" s="996"/>
      <c r="AC58" s="994"/>
      <c r="AD58" s="995"/>
      <c r="AE58" s="996"/>
      <c r="AF58" s="997"/>
      <c r="AG58" s="994"/>
      <c r="AH58" s="995"/>
      <c r="AI58" s="996"/>
      <c r="AJ58" s="994"/>
      <c r="AK58" s="995"/>
      <c r="AL58" s="996"/>
      <c r="AM58" s="997"/>
    </row>
    <row r="59" spans="1:39" ht="42.75" customHeight="1">
      <c r="A59" s="1391"/>
      <c r="B59" s="1341"/>
      <c r="C59" s="1341"/>
      <c r="D59" s="1046" t="s">
        <v>1273</v>
      </c>
      <c r="E59" s="1116">
        <v>2</v>
      </c>
      <c r="F59" s="1117">
        <v>18</v>
      </c>
      <c r="G59" s="1049"/>
      <c r="H59" s="1050"/>
      <c r="I59" s="1050"/>
      <c r="J59" s="1050"/>
      <c r="K59" s="1051"/>
      <c r="L59" s="1118"/>
      <c r="M59" s="1050"/>
      <c r="N59" s="1051"/>
      <c r="O59" s="1049"/>
      <c r="P59" s="1050"/>
      <c r="Q59" s="1051"/>
      <c r="R59" s="1052"/>
      <c r="S59" s="1049"/>
      <c r="T59" s="1050"/>
      <c r="U59" s="1051"/>
      <c r="V59" s="1049"/>
      <c r="W59" s="1050"/>
      <c r="X59" s="1051"/>
      <c r="Y59" s="1052"/>
      <c r="Z59" s="1049"/>
      <c r="AA59" s="1050"/>
      <c r="AB59" s="1051"/>
      <c r="AC59" s="1049"/>
      <c r="AD59" s="1050"/>
      <c r="AE59" s="1051"/>
      <c r="AF59" s="1052"/>
      <c r="AG59" s="1049"/>
      <c r="AH59" s="1050"/>
      <c r="AI59" s="1051"/>
      <c r="AJ59" s="1049"/>
      <c r="AK59" s="1050"/>
      <c r="AL59" s="1051"/>
      <c r="AM59" s="1052"/>
    </row>
    <row r="60" spans="1:39" ht="14.25" customHeight="1">
      <c r="A60" s="1011"/>
      <c r="B60" s="1010"/>
      <c r="C60" s="1013"/>
      <c r="D60" s="1014"/>
      <c r="E60" s="1012"/>
      <c r="F60" s="1012"/>
      <c r="G60" s="1013"/>
      <c r="H60" s="1013"/>
      <c r="I60" s="1013"/>
      <c r="J60" s="1013"/>
      <c r="K60" s="1013"/>
      <c r="L60" s="1013"/>
      <c r="M60" s="1013"/>
      <c r="N60" s="1013"/>
      <c r="O60" s="1013"/>
      <c r="P60" s="1013"/>
      <c r="Q60" s="1013"/>
      <c r="R60" s="1013"/>
      <c r="S60" s="1013"/>
      <c r="T60" s="1013"/>
      <c r="U60" s="1013"/>
      <c r="V60" s="1013"/>
      <c r="W60" s="1013"/>
      <c r="X60" s="1013"/>
      <c r="Y60" s="1013"/>
      <c r="Z60" s="1013"/>
      <c r="AA60" s="1013"/>
      <c r="AB60" s="1013"/>
      <c r="AC60" s="1013"/>
      <c r="AD60" s="1013"/>
      <c r="AE60" s="1013"/>
      <c r="AF60" s="1013"/>
      <c r="AG60" s="1013"/>
      <c r="AH60" s="1013"/>
      <c r="AI60" s="1013"/>
      <c r="AJ60" s="1013"/>
      <c r="AK60" s="1013"/>
      <c r="AL60" s="1013"/>
      <c r="AM60" s="1013"/>
    </row>
    <row r="61" spans="1:39" ht="14.25" customHeight="1">
      <c r="A61" s="1119"/>
      <c r="B61" s="1120"/>
      <c r="D61" s="1121"/>
      <c r="E61" s="1122"/>
      <c r="F61" s="1122"/>
    </row>
    <row r="62" spans="1:39" ht="14.25" customHeight="1">
      <c r="A62" s="1119"/>
      <c r="B62" s="1120"/>
      <c r="D62" s="1123"/>
      <c r="E62" s="1122"/>
      <c r="F62" s="1122"/>
    </row>
    <row r="63" spans="1:39" ht="14.25" customHeight="1">
      <c r="A63" s="1119"/>
      <c r="B63" s="1120"/>
      <c r="D63" s="1123"/>
      <c r="E63" s="1124"/>
      <c r="F63" s="1122"/>
    </row>
    <row r="64" spans="1:39" ht="14.25" customHeight="1">
      <c r="A64" s="1119"/>
      <c r="B64" s="1120"/>
      <c r="D64" s="1123"/>
      <c r="E64" s="1122"/>
      <c r="F64" s="1122"/>
    </row>
    <row r="65" spans="1:6" ht="14.25" customHeight="1">
      <c r="A65" s="1119"/>
      <c r="B65" s="1120"/>
      <c r="D65" s="1123"/>
      <c r="E65" s="1122"/>
      <c r="F65" s="1122"/>
    </row>
    <row r="66" spans="1:6" ht="14.25" customHeight="1">
      <c r="A66" s="1119"/>
      <c r="B66" s="1120"/>
      <c r="D66" s="1123"/>
      <c r="E66" s="1124"/>
      <c r="F66" s="1122"/>
    </row>
    <row r="67" spans="1:6" ht="14.25" customHeight="1">
      <c r="A67" s="1119"/>
      <c r="B67" s="1120"/>
      <c r="D67" s="1123"/>
      <c r="E67" s="1122"/>
      <c r="F67" s="1122"/>
    </row>
    <row r="68" spans="1:6" ht="14.25" customHeight="1">
      <c r="A68" s="1119"/>
      <c r="B68" s="1120"/>
      <c r="D68" s="1125"/>
      <c r="E68" s="1124"/>
      <c r="F68" s="1125"/>
    </row>
    <row r="69" spans="1:6" ht="14.25" customHeight="1">
      <c r="A69" s="1119"/>
      <c r="B69" s="1120"/>
      <c r="D69" s="1123"/>
      <c r="E69" s="1122"/>
      <c r="F69" s="1122"/>
    </row>
    <row r="70" spans="1:6" ht="14.25" customHeight="1">
      <c r="A70" s="1119"/>
      <c r="B70" s="1120"/>
      <c r="D70" s="1123"/>
      <c r="E70" s="1122"/>
      <c r="F70" s="1122"/>
    </row>
    <row r="71" spans="1:6" ht="14.25" customHeight="1">
      <c r="A71" s="1119"/>
      <c r="B71" s="1120"/>
      <c r="C71" s="1126"/>
      <c r="D71" s="1123"/>
      <c r="E71" s="1122"/>
      <c r="F71" s="1122"/>
    </row>
    <row r="72" spans="1:6" ht="14.25" customHeight="1">
      <c r="A72" s="1119"/>
      <c r="B72" s="1120"/>
      <c r="D72" s="1123"/>
      <c r="E72" s="1122"/>
      <c r="F72" s="1122"/>
    </row>
    <row r="73" spans="1:6" ht="14.25" customHeight="1">
      <c r="A73" s="1119"/>
      <c r="B73" s="1120"/>
      <c r="D73" s="1123"/>
      <c r="E73" s="1122"/>
      <c r="F73" s="1122"/>
    </row>
    <row r="74" spans="1:6" ht="14.25" customHeight="1">
      <c r="A74" s="1119"/>
      <c r="B74" s="1120"/>
      <c r="D74" s="1123"/>
      <c r="E74" s="1122"/>
      <c r="F74" s="1122"/>
    </row>
    <row r="75" spans="1:6" ht="14.25" customHeight="1">
      <c r="A75" s="1119"/>
      <c r="B75" s="1120"/>
      <c r="D75" s="1123"/>
      <c r="E75" s="1122"/>
      <c r="F75" s="1122"/>
    </row>
    <row r="76" spans="1:6" ht="14.25" customHeight="1">
      <c r="A76" s="1119"/>
      <c r="B76" s="1120"/>
      <c r="D76" s="1123"/>
      <c r="E76" s="1122"/>
      <c r="F76" s="1122"/>
    </row>
    <row r="77" spans="1:6" ht="14.25" customHeight="1">
      <c r="A77" s="1119"/>
      <c r="B77" s="1120"/>
      <c r="D77" s="1123"/>
      <c r="E77" s="1122"/>
      <c r="F77" s="1122"/>
    </row>
    <row r="78" spans="1:6" ht="14.25" customHeight="1">
      <c r="A78" s="1119"/>
      <c r="B78" s="1120"/>
      <c r="D78" s="1123"/>
      <c r="E78" s="1122"/>
      <c r="F78" s="1122"/>
    </row>
    <row r="79" spans="1:6" ht="14.25" customHeight="1">
      <c r="A79" s="1119"/>
      <c r="B79" s="1120"/>
      <c r="D79" s="1123"/>
      <c r="E79" s="1122"/>
      <c r="F79" s="1122"/>
    </row>
    <row r="80" spans="1:6" ht="14.25" customHeight="1">
      <c r="A80" s="1119"/>
      <c r="B80" s="1120"/>
      <c r="D80" s="1123"/>
      <c r="E80" s="1122"/>
      <c r="F80" s="1122"/>
    </row>
    <row r="81" spans="1:6" ht="14.25" customHeight="1">
      <c r="A81" s="1119"/>
      <c r="B81" s="1120"/>
      <c r="D81" s="1123"/>
      <c r="E81" s="1122"/>
      <c r="F81" s="1122"/>
    </row>
    <row r="82" spans="1:6" ht="14.25" customHeight="1">
      <c r="A82" s="1119"/>
      <c r="B82" s="1120"/>
      <c r="D82" s="1123"/>
      <c r="E82" s="1122"/>
      <c r="F82" s="1122"/>
    </row>
    <row r="83" spans="1:6" ht="14.25" customHeight="1">
      <c r="A83" s="1119"/>
      <c r="B83" s="1120"/>
      <c r="D83" s="1123"/>
      <c r="E83" s="1122"/>
      <c r="F83" s="1122"/>
    </row>
    <row r="84" spans="1:6" ht="14.25" customHeight="1">
      <c r="A84" s="1119"/>
      <c r="B84" s="1120"/>
      <c r="D84" s="1123"/>
      <c r="E84" s="1122"/>
      <c r="F84" s="1122"/>
    </row>
    <row r="85" spans="1:6" ht="14.25" customHeight="1">
      <c r="A85" s="1119"/>
      <c r="B85" s="1120"/>
      <c r="D85" s="1123"/>
      <c r="E85" s="1122"/>
      <c r="F85" s="1122"/>
    </row>
    <row r="86" spans="1:6" ht="14.25" customHeight="1">
      <c r="A86" s="1119"/>
      <c r="B86" s="1120"/>
      <c r="D86" s="1123"/>
      <c r="E86" s="1122"/>
      <c r="F86" s="1122"/>
    </row>
    <row r="87" spans="1:6" ht="14.25" customHeight="1">
      <c r="A87" s="1119"/>
      <c r="B87" s="1120"/>
      <c r="D87" s="1123"/>
      <c r="E87" s="1122"/>
      <c r="F87" s="1122"/>
    </row>
    <row r="88" spans="1:6" ht="14.25" customHeight="1">
      <c r="A88" s="1119"/>
      <c r="B88" s="1120"/>
      <c r="D88" s="1123"/>
      <c r="E88" s="1122"/>
      <c r="F88" s="1122"/>
    </row>
    <row r="89" spans="1:6" ht="14.25" customHeight="1">
      <c r="A89" s="1119"/>
      <c r="B89" s="1120"/>
      <c r="D89" s="1123"/>
      <c r="E89" s="1122"/>
      <c r="F89" s="1122"/>
    </row>
    <row r="90" spans="1:6" ht="14.25" customHeight="1">
      <c r="A90" s="1119"/>
      <c r="B90" s="1120"/>
      <c r="D90" s="1123"/>
      <c r="E90" s="1122"/>
      <c r="F90" s="1122"/>
    </row>
    <row r="91" spans="1:6" ht="14.25" customHeight="1">
      <c r="A91" s="1119"/>
      <c r="B91" s="1120"/>
      <c r="D91" s="1123"/>
      <c r="E91" s="1122"/>
      <c r="F91" s="1122"/>
    </row>
    <row r="92" spans="1:6" ht="14.25" customHeight="1">
      <c r="A92" s="1119"/>
      <c r="B92" s="1120"/>
      <c r="D92" s="1123"/>
      <c r="E92" s="1122"/>
      <c r="F92" s="1122"/>
    </row>
    <row r="93" spans="1:6" ht="14.25" customHeight="1">
      <c r="A93" s="1119"/>
      <c r="B93" s="1120"/>
      <c r="D93" s="1123"/>
      <c r="E93" s="1122"/>
      <c r="F93" s="1122"/>
    </row>
    <row r="94" spans="1:6" ht="14.25" customHeight="1">
      <c r="A94" s="1119"/>
      <c r="B94" s="1120"/>
      <c r="D94" s="1123"/>
      <c r="E94" s="1122"/>
      <c r="F94" s="1122"/>
    </row>
    <row r="95" spans="1:6" ht="14.25" customHeight="1">
      <c r="A95" s="1119"/>
      <c r="B95" s="1120"/>
      <c r="D95" s="1123"/>
      <c r="E95" s="1122"/>
      <c r="F95" s="1122"/>
    </row>
    <row r="96" spans="1:6" ht="14.25" customHeight="1">
      <c r="A96" s="1119"/>
      <c r="B96" s="1120"/>
      <c r="D96" s="1123"/>
      <c r="E96" s="1122"/>
      <c r="F96" s="1122"/>
    </row>
    <row r="97" spans="1:6" ht="14.25" customHeight="1">
      <c r="A97" s="1119"/>
      <c r="B97" s="1120"/>
      <c r="D97" s="1123"/>
      <c r="E97" s="1122"/>
      <c r="F97" s="1122"/>
    </row>
    <row r="98" spans="1:6" ht="14.25" customHeight="1">
      <c r="A98" s="1119"/>
      <c r="B98" s="1120"/>
      <c r="D98" s="1123"/>
      <c r="E98" s="1122"/>
      <c r="F98" s="1122"/>
    </row>
    <row r="99" spans="1:6" ht="14.25" customHeight="1">
      <c r="A99" s="1119"/>
      <c r="B99" s="1120"/>
      <c r="D99" s="1123"/>
      <c r="E99" s="1122"/>
      <c r="F99" s="1122"/>
    </row>
    <row r="100" spans="1:6" ht="14.25" customHeight="1">
      <c r="A100" s="1119"/>
      <c r="B100" s="1120"/>
      <c r="D100" s="1123"/>
      <c r="E100" s="1122"/>
      <c r="F100" s="1122"/>
    </row>
    <row r="101" spans="1:6" ht="14.25" customHeight="1">
      <c r="A101" s="1119"/>
      <c r="B101" s="1120"/>
      <c r="D101" s="1123"/>
      <c r="E101" s="1122"/>
      <c r="F101" s="1122"/>
    </row>
    <row r="102" spans="1:6" ht="14.25" customHeight="1">
      <c r="A102" s="1119"/>
      <c r="B102" s="1120"/>
      <c r="D102" s="1123"/>
      <c r="E102" s="1122"/>
      <c r="F102" s="1122"/>
    </row>
    <row r="103" spans="1:6" ht="14.25" customHeight="1">
      <c r="A103" s="1119"/>
      <c r="B103" s="1120"/>
      <c r="D103" s="1123"/>
      <c r="E103" s="1122"/>
      <c r="F103" s="1122"/>
    </row>
    <row r="104" spans="1:6" ht="14.25" customHeight="1">
      <c r="A104" s="1119"/>
      <c r="B104" s="1120"/>
      <c r="D104" s="1123"/>
      <c r="E104" s="1122"/>
      <c r="F104" s="1122"/>
    </row>
    <row r="105" spans="1:6" ht="14.25" customHeight="1">
      <c r="A105" s="1119"/>
      <c r="B105" s="1120"/>
      <c r="D105" s="1123"/>
      <c r="E105" s="1122"/>
      <c r="F105" s="1122"/>
    </row>
    <row r="106" spans="1:6" ht="14.25" customHeight="1">
      <c r="A106" s="1119"/>
      <c r="B106" s="1120"/>
      <c r="D106" s="1123"/>
      <c r="E106" s="1122"/>
      <c r="F106" s="1122"/>
    </row>
    <row r="107" spans="1:6" ht="14.25" customHeight="1">
      <c r="A107" s="1119"/>
      <c r="B107" s="1120"/>
      <c r="D107" s="1123"/>
      <c r="E107" s="1122"/>
      <c r="F107" s="1122"/>
    </row>
    <row r="108" spans="1:6" ht="14.25" customHeight="1">
      <c r="A108" s="1119"/>
      <c r="B108" s="1120"/>
      <c r="D108" s="1123"/>
      <c r="E108" s="1122"/>
      <c r="F108" s="1122"/>
    </row>
    <row r="109" spans="1:6" ht="14.25" customHeight="1">
      <c r="A109" s="1119"/>
      <c r="B109" s="1120"/>
      <c r="D109" s="1123"/>
      <c r="E109" s="1122"/>
      <c r="F109" s="1122"/>
    </row>
    <row r="110" spans="1:6" ht="14.25" customHeight="1">
      <c r="A110" s="1119"/>
      <c r="B110" s="1120"/>
      <c r="D110" s="1123"/>
      <c r="E110" s="1122"/>
      <c r="F110" s="1122"/>
    </row>
    <row r="111" spans="1:6" ht="14.25" customHeight="1">
      <c r="A111" s="1119"/>
      <c r="B111" s="1120"/>
      <c r="D111" s="1123"/>
      <c r="E111" s="1122"/>
      <c r="F111" s="1122"/>
    </row>
    <row r="112" spans="1:6" ht="14.25" customHeight="1">
      <c r="A112" s="1119"/>
      <c r="B112" s="1120"/>
      <c r="D112" s="1123"/>
      <c r="E112" s="1122"/>
      <c r="F112" s="1122"/>
    </row>
    <row r="113" spans="1:6" ht="14.25" customHeight="1">
      <c r="A113" s="1119"/>
      <c r="B113" s="1120"/>
      <c r="D113" s="1123"/>
      <c r="E113" s="1122"/>
      <c r="F113" s="1122"/>
    </row>
    <row r="114" spans="1:6" ht="14.25" customHeight="1">
      <c r="A114" s="1119"/>
      <c r="B114" s="1120"/>
      <c r="D114" s="1123"/>
      <c r="E114" s="1122"/>
      <c r="F114" s="1122"/>
    </row>
    <row r="115" spans="1:6" ht="14.25" customHeight="1">
      <c r="A115" s="1119"/>
      <c r="B115" s="1120"/>
      <c r="D115" s="1123"/>
      <c r="E115" s="1122"/>
      <c r="F115" s="1122"/>
    </row>
    <row r="116" spans="1:6" ht="14.25" customHeight="1">
      <c r="A116" s="1119"/>
      <c r="B116" s="1120"/>
      <c r="D116" s="1123"/>
      <c r="E116" s="1122"/>
      <c r="F116" s="1122"/>
    </row>
    <row r="117" spans="1:6" ht="14.25" customHeight="1">
      <c r="A117" s="1119"/>
      <c r="B117" s="1120"/>
      <c r="D117" s="1123"/>
      <c r="E117" s="1122"/>
      <c r="F117" s="1122"/>
    </row>
    <row r="118" spans="1:6" ht="14.25" customHeight="1">
      <c r="A118" s="1119"/>
      <c r="B118" s="1120"/>
      <c r="D118" s="1123"/>
      <c r="E118" s="1122"/>
      <c r="F118" s="1122"/>
    </row>
    <row r="119" spans="1:6" ht="14.25" customHeight="1">
      <c r="A119" s="1119"/>
      <c r="B119" s="1120"/>
      <c r="D119" s="1123"/>
      <c r="E119" s="1122"/>
      <c r="F119" s="1122"/>
    </row>
    <row r="120" spans="1:6" ht="14.25" customHeight="1">
      <c r="A120" s="1119"/>
      <c r="B120" s="1120"/>
      <c r="D120" s="1123"/>
      <c r="E120" s="1122"/>
      <c r="F120" s="1122"/>
    </row>
    <row r="121" spans="1:6" ht="14.25" customHeight="1">
      <c r="A121" s="1119"/>
      <c r="B121" s="1120"/>
      <c r="D121" s="1123"/>
      <c r="E121" s="1122"/>
      <c r="F121" s="1122"/>
    </row>
    <row r="122" spans="1:6" ht="14.25" customHeight="1">
      <c r="A122" s="1119"/>
      <c r="B122" s="1120"/>
      <c r="D122" s="1123"/>
      <c r="E122" s="1122"/>
      <c r="F122" s="1122"/>
    </row>
    <row r="123" spans="1:6" ht="14.25" customHeight="1">
      <c r="A123" s="1119"/>
      <c r="B123" s="1120"/>
      <c r="D123" s="1123"/>
      <c r="E123" s="1122"/>
      <c r="F123" s="1122"/>
    </row>
    <row r="124" spans="1:6" ht="14.25" customHeight="1">
      <c r="A124" s="1119"/>
      <c r="B124" s="1120"/>
      <c r="D124" s="1123"/>
      <c r="E124" s="1122"/>
      <c r="F124" s="1122"/>
    </row>
    <row r="125" spans="1:6" ht="14.25" customHeight="1">
      <c r="A125" s="1119"/>
      <c r="B125" s="1120"/>
      <c r="D125" s="1123"/>
      <c r="E125" s="1122"/>
      <c r="F125" s="1122"/>
    </row>
    <row r="126" spans="1:6" ht="14.25" customHeight="1">
      <c r="A126" s="1119"/>
      <c r="B126" s="1120"/>
      <c r="D126" s="1123"/>
      <c r="E126" s="1122"/>
      <c r="F126" s="1122"/>
    </row>
    <row r="127" spans="1:6" ht="14.25" customHeight="1">
      <c r="A127" s="1119"/>
      <c r="B127" s="1120"/>
      <c r="D127" s="1123"/>
      <c r="E127" s="1122"/>
      <c r="F127" s="1122"/>
    </row>
    <row r="128" spans="1:6" ht="14.25" customHeight="1">
      <c r="A128" s="1119"/>
      <c r="B128" s="1120"/>
      <c r="D128" s="1123"/>
      <c r="E128" s="1122"/>
      <c r="F128" s="1122"/>
    </row>
    <row r="129" spans="1:6" ht="14.25" customHeight="1">
      <c r="A129" s="1119"/>
      <c r="B129" s="1120"/>
      <c r="D129" s="1123"/>
      <c r="E129" s="1122"/>
      <c r="F129" s="1122"/>
    </row>
    <row r="130" spans="1:6" ht="14.25" customHeight="1">
      <c r="A130" s="1119"/>
      <c r="B130" s="1120"/>
      <c r="D130" s="1123"/>
      <c r="E130" s="1122"/>
      <c r="F130" s="1122"/>
    </row>
    <row r="131" spans="1:6" ht="14.25" customHeight="1">
      <c r="A131" s="1119"/>
      <c r="B131" s="1120"/>
      <c r="D131" s="1123"/>
      <c r="E131" s="1122"/>
      <c r="F131" s="1122"/>
    </row>
    <row r="132" spans="1:6" ht="14.25" customHeight="1">
      <c r="A132" s="1119"/>
      <c r="B132" s="1120"/>
      <c r="D132" s="1123"/>
      <c r="E132" s="1122"/>
      <c r="F132" s="1122"/>
    </row>
    <row r="133" spans="1:6" ht="14.25" customHeight="1">
      <c r="A133" s="1119"/>
      <c r="B133" s="1120"/>
      <c r="D133" s="1123"/>
      <c r="E133" s="1122"/>
      <c r="F133" s="1122"/>
    </row>
    <row r="134" spans="1:6" ht="14.25" customHeight="1">
      <c r="A134" s="1119"/>
      <c r="B134" s="1120"/>
      <c r="D134" s="1123"/>
      <c r="E134" s="1122"/>
      <c r="F134" s="1122"/>
    </row>
    <row r="135" spans="1:6" ht="14.25" customHeight="1">
      <c r="A135" s="1119"/>
      <c r="B135" s="1120"/>
      <c r="D135" s="1123"/>
      <c r="E135" s="1122"/>
      <c r="F135" s="1122"/>
    </row>
    <row r="136" spans="1:6" ht="14.25" customHeight="1">
      <c r="A136" s="1119"/>
      <c r="B136" s="1120"/>
      <c r="D136" s="1123"/>
      <c r="E136" s="1122"/>
      <c r="F136" s="1122"/>
    </row>
    <row r="137" spans="1:6" ht="14.25" customHeight="1">
      <c r="A137" s="1119"/>
      <c r="B137" s="1120"/>
      <c r="D137" s="1123"/>
      <c r="E137" s="1122"/>
      <c r="F137" s="1122"/>
    </row>
    <row r="138" spans="1:6" ht="14.25" customHeight="1">
      <c r="A138" s="1119"/>
      <c r="B138" s="1120"/>
      <c r="D138" s="1123"/>
      <c r="E138" s="1122"/>
      <c r="F138" s="1122"/>
    </row>
    <row r="139" spans="1:6" ht="14.25" customHeight="1">
      <c r="A139" s="1119"/>
      <c r="B139" s="1120"/>
      <c r="D139" s="1123"/>
      <c r="E139" s="1122"/>
      <c r="F139" s="1122"/>
    </row>
    <row r="140" spans="1:6" ht="14.25" customHeight="1">
      <c r="A140" s="1119"/>
      <c r="B140" s="1120"/>
      <c r="D140" s="1123"/>
      <c r="E140" s="1122"/>
      <c r="F140" s="1122"/>
    </row>
    <row r="141" spans="1:6" ht="14.25" customHeight="1">
      <c r="A141" s="1119"/>
      <c r="B141" s="1120"/>
      <c r="D141" s="1123"/>
      <c r="E141" s="1122"/>
      <c r="F141" s="1122"/>
    </row>
    <row r="142" spans="1:6" ht="14.25" customHeight="1">
      <c r="A142" s="1119"/>
      <c r="B142" s="1120"/>
      <c r="D142" s="1123"/>
      <c r="E142" s="1122"/>
      <c r="F142" s="1122"/>
    </row>
    <row r="143" spans="1:6" ht="14.25" customHeight="1">
      <c r="A143" s="1119"/>
      <c r="B143" s="1120"/>
      <c r="D143" s="1123"/>
      <c r="E143" s="1122"/>
      <c r="F143" s="1122"/>
    </row>
    <row r="144" spans="1:6" ht="14.25" customHeight="1">
      <c r="A144" s="1119"/>
      <c r="B144" s="1120"/>
      <c r="D144" s="1123"/>
      <c r="E144" s="1122"/>
      <c r="F144" s="1122"/>
    </row>
    <row r="145" spans="1:6" ht="14.25" customHeight="1">
      <c r="A145" s="1119"/>
      <c r="B145" s="1120"/>
      <c r="D145" s="1123"/>
      <c r="E145" s="1122"/>
      <c r="F145" s="1122"/>
    </row>
    <row r="146" spans="1:6" ht="14.25" customHeight="1">
      <c r="A146" s="1119"/>
      <c r="B146" s="1120"/>
      <c r="D146" s="1123"/>
      <c r="E146" s="1122"/>
      <c r="F146" s="1122"/>
    </row>
    <row r="147" spans="1:6" ht="14.25" customHeight="1">
      <c r="A147" s="1119"/>
      <c r="B147" s="1120"/>
      <c r="D147" s="1123"/>
      <c r="E147" s="1122"/>
      <c r="F147" s="1122"/>
    </row>
    <row r="148" spans="1:6" ht="14.25" customHeight="1">
      <c r="A148" s="1119"/>
      <c r="B148" s="1120"/>
      <c r="D148" s="1123"/>
      <c r="E148" s="1122"/>
      <c r="F148" s="1122"/>
    </row>
    <row r="149" spans="1:6" ht="14.25" customHeight="1">
      <c r="A149" s="1119"/>
      <c r="B149" s="1120"/>
      <c r="D149" s="1123"/>
      <c r="E149" s="1122"/>
      <c r="F149" s="1122"/>
    </row>
    <row r="150" spans="1:6" ht="14.25" customHeight="1">
      <c r="A150" s="1119"/>
      <c r="B150" s="1120"/>
      <c r="D150" s="1123"/>
      <c r="E150" s="1122"/>
      <c r="F150" s="1122"/>
    </row>
    <row r="151" spans="1:6" ht="14.25" customHeight="1">
      <c r="A151" s="1119"/>
      <c r="B151" s="1120"/>
      <c r="D151" s="1123"/>
      <c r="E151" s="1122"/>
      <c r="F151" s="1122"/>
    </row>
    <row r="152" spans="1:6" ht="14.25" customHeight="1">
      <c r="A152" s="1119"/>
      <c r="B152" s="1120"/>
      <c r="D152" s="1123"/>
      <c r="E152" s="1122"/>
      <c r="F152" s="1122"/>
    </row>
    <row r="153" spans="1:6" ht="14.25" customHeight="1">
      <c r="A153" s="1119"/>
      <c r="B153" s="1120"/>
      <c r="D153" s="1123"/>
      <c r="E153" s="1122"/>
      <c r="F153" s="1122"/>
    </row>
    <row r="154" spans="1:6" ht="14.25" customHeight="1">
      <c r="A154" s="1119"/>
      <c r="B154" s="1120"/>
      <c r="D154" s="1123"/>
      <c r="E154" s="1122"/>
      <c r="F154" s="1122"/>
    </row>
    <row r="155" spans="1:6" ht="14.25" customHeight="1">
      <c r="A155" s="1119"/>
      <c r="B155" s="1120"/>
      <c r="D155" s="1123"/>
      <c r="E155" s="1122"/>
      <c r="F155" s="1122"/>
    </row>
    <row r="156" spans="1:6" ht="14.25" customHeight="1">
      <c r="A156" s="1119"/>
      <c r="B156" s="1120"/>
      <c r="D156" s="1123"/>
      <c r="E156" s="1122"/>
      <c r="F156" s="1122"/>
    </row>
    <row r="157" spans="1:6" ht="14.25" customHeight="1">
      <c r="A157" s="1119"/>
      <c r="B157" s="1120"/>
      <c r="D157" s="1123"/>
      <c r="E157" s="1122"/>
      <c r="F157" s="1122"/>
    </row>
    <row r="158" spans="1:6" ht="14.25" customHeight="1">
      <c r="A158" s="1119"/>
      <c r="B158" s="1120"/>
      <c r="D158" s="1123"/>
      <c r="E158" s="1122"/>
      <c r="F158" s="1122"/>
    </row>
    <row r="159" spans="1:6" ht="14.25" customHeight="1">
      <c r="A159" s="1119"/>
      <c r="B159" s="1120"/>
      <c r="D159" s="1123"/>
      <c r="E159" s="1122"/>
      <c r="F159" s="1122"/>
    </row>
    <row r="160" spans="1:6" ht="14.25" customHeight="1">
      <c r="A160" s="1119"/>
      <c r="B160" s="1120"/>
      <c r="D160" s="1123"/>
      <c r="E160" s="1122"/>
      <c r="F160" s="1122"/>
    </row>
    <row r="161" spans="1:6" ht="14.25" customHeight="1">
      <c r="A161" s="1119"/>
      <c r="B161" s="1120"/>
      <c r="D161" s="1123"/>
      <c r="E161" s="1122"/>
      <c r="F161" s="1122"/>
    </row>
    <row r="162" spans="1:6" ht="14.25" customHeight="1">
      <c r="A162" s="1119"/>
      <c r="B162" s="1120"/>
      <c r="D162" s="1123"/>
      <c r="E162" s="1122"/>
      <c r="F162" s="1122"/>
    </row>
    <row r="163" spans="1:6" ht="14.25" customHeight="1">
      <c r="A163" s="1119"/>
      <c r="B163" s="1120"/>
      <c r="D163" s="1123"/>
      <c r="E163" s="1122"/>
      <c r="F163" s="1122"/>
    </row>
    <row r="164" spans="1:6" ht="14.25" customHeight="1">
      <c r="A164" s="1119"/>
      <c r="B164" s="1120"/>
      <c r="D164" s="1123"/>
      <c r="E164" s="1122"/>
      <c r="F164" s="1122"/>
    </row>
    <row r="165" spans="1:6" ht="14.25" customHeight="1">
      <c r="A165" s="1119"/>
      <c r="B165" s="1120"/>
      <c r="D165" s="1123"/>
      <c r="E165" s="1122"/>
      <c r="F165" s="1122"/>
    </row>
    <row r="166" spans="1:6" ht="14.25" customHeight="1">
      <c r="A166" s="1119"/>
      <c r="B166" s="1120"/>
      <c r="D166" s="1123"/>
      <c r="E166" s="1122"/>
      <c r="F166" s="1122"/>
    </row>
    <row r="167" spans="1:6" ht="14.25" customHeight="1">
      <c r="A167" s="1119"/>
      <c r="B167" s="1120"/>
      <c r="D167" s="1123"/>
      <c r="E167" s="1122"/>
      <c r="F167" s="1122"/>
    </row>
    <row r="168" spans="1:6" ht="14.25" customHeight="1">
      <c r="A168" s="1119"/>
      <c r="B168" s="1120"/>
      <c r="D168" s="1123"/>
      <c r="E168" s="1122"/>
      <c r="F168" s="1122"/>
    </row>
    <row r="169" spans="1:6" ht="14.25" customHeight="1">
      <c r="A169" s="1119"/>
      <c r="B169" s="1120"/>
      <c r="D169" s="1123"/>
      <c r="E169" s="1122"/>
      <c r="F169" s="1122"/>
    </row>
    <row r="170" spans="1:6" ht="14.25" customHeight="1">
      <c r="A170" s="1119"/>
      <c r="B170" s="1120"/>
      <c r="D170" s="1123"/>
      <c r="E170" s="1122"/>
      <c r="F170" s="1122"/>
    </row>
    <row r="171" spans="1:6" ht="14.25" customHeight="1">
      <c r="A171" s="1119"/>
      <c r="B171" s="1120"/>
      <c r="D171" s="1123"/>
      <c r="E171" s="1122"/>
      <c r="F171" s="1122"/>
    </row>
    <row r="172" spans="1:6" ht="14.25" customHeight="1">
      <c r="A172" s="1119"/>
      <c r="B172" s="1120"/>
      <c r="D172" s="1123"/>
      <c r="E172" s="1122"/>
      <c r="F172" s="1122"/>
    </row>
    <row r="173" spans="1:6" ht="14.25" customHeight="1">
      <c r="A173" s="1119"/>
      <c r="B173" s="1120"/>
      <c r="D173" s="1123"/>
      <c r="E173" s="1122"/>
      <c r="F173" s="1122"/>
    </row>
    <row r="174" spans="1:6" ht="14.25" customHeight="1">
      <c r="A174" s="1119"/>
      <c r="B174" s="1120"/>
      <c r="D174" s="1123"/>
      <c r="E174" s="1122"/>
      <c r="F174" s="1122"/>
    </row>
    <row r="175" spans="1:6" ht="14.25" customHeight="1">
      <c r="A175" s="1119"/>
      <c r="B175" s="1120"/>
      <c r="D175" s="1123"/>
      <c r="E175" s="1122"/>
      <c r="F175" s="1122"/>
    </row>
    <row r="176" spans="1:6" ht="14.25" customHeight="1">
      <c r="A176" s="1119"/>
      <c r="B176" s="1120"/>
      <c r="D176" s="1123"/>
      <c r="E176" s="1122"/>
      <c r="F176" s="1122"/>
    </row>
    <row r="177" spans="1:6" ht="14.25" customHeight="1">
      <c r="A177" s="1119"/>
      <c r="B177" s="1120"/>
      <c r="D177" s="1123"/>
      <c r="E177" s="1122"/>
      <c r="F177" s="1122"/>
    </row>
    <row r="178" spans="1:6" ht="14.25" customHeight="1">
      <c r="A178" s="1119"/>
      <c r="B178" s="1120"/>
      <c r="D178" s="1123"/>
      <c r="E178" s="1122"/>
      <c r="F178" s="1122"/>
    </row>
    <row r="179" spans="1:6" ht="14.25" customHeight="1">
      <c r="A179" s="1119"/>
      <c r="B179" s="1120"/>
      <c r="D179" s="1123"/>
      <c r="E179" s="1122"/>
      <c r="F179" s="1122"/>
    </row>
    <row r="180" spans="1:6" ht="14.25" customHeight="1">
      <c r="A180" s="1119"/>
      <c r="B180" s="1120"/>
      <c r="D180" s="1123"/>
      <c r="E180" s="1122"/>
      <c r="F180" s="1122"/>
    </row>
    <row r="181" spans="1:6" ht="14.25" customHeight="1">
      <c r="A181" s="1119"/>
      <c r="B181" s="1120"/>
      <c r="D181" s="1123"/>
      <c r="E181" s="1122"/>
      <c r="F181" s="1122"/>
    </row>
    <row r="182" spans="1:6" ht="14.25" customHeight="1">
      <c r="A182" s="1119"/>
      <c r="B182" s="1120"/>
      <c r="D182" s="1123"/>
      <c r="E182" s="1122"/>
      <c r="F182" s="1122"/>
    </row>
    <row r="183" spans="1:6" ht="14.25" customHeight="1">
      <c r="A183" s="1119"/>
      <c r="B183" s="1120"/>
      <c r="D183" s="1123"/>
      <c r="E183" s="1122"/>
      <c r="F183" s="1122"/>
    </row>
    <row r="184" spans="1:6" ht="14.25" customHeight="1">
      <c r="A184" s="1119"/>
      <c r="B184" s="1120"/>
      <c r="D184" s="1123"/>
      <c r="E184" s="1122"/>
      <c r="F184" s="1122"/>
    </row>
    <row r="185" spans="1:6" ht="14.25" customHeight="1">
      <c r="A185" s="1119"/>
      <c r="B185" s="1120"/>
      <c r="D185" s="1123"/>
      <c r="E185" s="1122"/>
      <c r="F185" s="1122"/>
    </row>
    <row r="186" spans="1:6" ht="14.25" customHeight="1">
      <c r="A186" s="1119"/>
      <c r="B186" s="1120"/>
      <c r="D186" s="1123"/>
      <c r="E186" s="1122"/>
      <c r="F186" s="1122"/>
    </row>
    <row r="187" spans="1:6" ht="14.25" customHeight="1">
      <c r="A187" s="1119"/>
      <c r="B187" s="1120"/>
      <c r="D187" s="1123"/>
      <c r="E187" s="1122"/>
      <c r="F187" s="1122"/>
    </row>
    <row r="188" spans="1:6" ht="14.25" customHeight="1">
      <c r="A188" s="1119"/>
      <c r="B188" s="1120"/>
      <c r="D188" s="1123"/>
      <c r="E188" s="1122"/>
      <c r="F188" s="1122"/>
    </row>
    <row r="189" spans="1:6" ht="14.25" customHeight="1">
      <c r="A189" s="1119"/>
      <c r="B189" s="1120"/>
      <c r="D189" s="1123"/>
      <c r="E189" s="1122"/>
      <c r="F189" s="1122"/>
    </row>
    <row r="190" spans="1:6" ht="14.25" customHeight="1">
      <c r="A190" s="1119"/>
      <c r="B190" s="1120"/>
      <c r="D190" s="1123"/>
      <c r="E190" s="1122"/>
      <c r="F190" s="1122"/>
    </row>
    <row r="191" spans="1:6" ht="14.25" customHeight="1">
      <c r="A191" s="1119"/>
      <c r="B191" s="1120"/>
      <c r="D191" s="1123"/>
      <c r="E191" s="1122"/>
      <c r="F191" s="1122"/>
    </row>
    <row r="192" spans="1:6" ht="14.25" customHeight="1">
      <c r="A192" s="1119"/>
      <c r="B192" s="1120"/>
      <c r="D192" s="1123"/>
      <c r="E192" s="1122"/>
      <c r="F192" s="1122"/>
    </row>
    <row r="193" spans="1:6" ht="14.25" customHeight="1">
      <c r="A193" s="1119"/>
      <c r="B193" s="1120"/>
      <c r="D193" s="1123"/>
      <c r="E193" s="1122"/>
      <c r="F193" s="1122"/>
    </row>
    <row r="194" spans="1:6" ht="14.25" customHeight="1">
      <c r="A194" s="1119"/>
      <c r="B194" s="1120"/>
      <c r="D194" s="1123"/>
      <c r="E194" s="1122"/>
      <c r="F194" s="1122"/>
    </row>
    <row r="195" spans="1:6" ht="14.25" customHeight="1">
      <c r="A195" s="1119"/>
      <c r="B195" s="1120"/>
      <c r="D195" s="1123"/>
      <c r="E195" s="1122"/>
      <c r="F195" s="1122"/>
    </row>
    <row r="196" spans="1:6" ht="14.25" customHeight="1">
      <c r="A196" s="1119"/>
      <c r="B196" s="1120"/>
      <c r="D196" s="1123"/>
      <c r="E196" s="1122"/>
      <c r="F196" s="1122"/>
    </row>
    <row r="197" spans="1:6" ht="14.25" customHeight="1">
      <c r="A197" s="1119"/>
      <c r="B197" s="1120"/>
      <c r="D197" s="1123"/>
      <c r="E197" s="1122"/>
      <c r="F197" s="1122"/>
    </row>
    <row r="198" spans="1:6" ht="14.25" customHeight="1">
      <c r="A198" s="1119"/>
      <c r="B198" s="1120"/>
      <c r="D198" s="1123"/>
      <c r="E198" s="1122"/>
      <c r="F198" s="1122"/>
    </row>
    <row r="199" spans="1:6" ht="14.25" customHeight="1">
      <c r="A199" s="1119"/>
      <c r="B199" s="1120"/>
      <c r="D199" s="1123"/>
      <c r="E199" s="1122"/>
      <c r="F199" s="1122"/>
    </row>
    <row r="200" spans="1:6" ht="14.25" customHeight="1">
      <c r="A200" s="1119"/>
      <c r="B200" s="1120"/>
      <c r="D200" s="1123"/>
      <c r="E200" s="1122"/>
      <c r="F200" s="1122"/>
    </row>
    <row r="201" spans="1:6" ht="14.25" customHeight="1">
      <c r="A201" s="1119"/>
      <c r="B201" s="1120"/>
      <c r="D201" s="1123"/>
      <c r="E201" s="1122"/>
      <c r="F201" s="1122"/>
    </row>
    <row r="202" spans="1:6" ht="14.25" customHeight="1">
      <c r="A202" s="1119"/>
      <c r="B202" s="1120"/>
      <c r="D202" s="1123"/>
      <c r="E202" s="1122"/>
      <c r="F202" s="1122"/>
    </row>
    <row r="203" spans="1:6" ht="14.25" customHeight="1">
      <c r="A203" s="1119"/>
      <c r="B203" s="1120"/>
      <c r="D203" s="1123"/>
      <c r="E203" s="1122"/>
      <c r="F203" s="1122"/>
    </row>
    <row r="204" spans="1:6" ht="14.25" customHeight="1">
      <c r="A204" s="1119"/>
      <c r="B204" s="1120"/>
      <c r="D204" s="1123"/>
      <c r="E204" s="1122"/>
      <c r="F204" s="1122"/>
    </row>
    <row r="205" spans="1:6" ht="14.25" customHeight="1">
      <c r="A205" s="1119"/>
      <c r="B205" s="1120"/>
      <c r="D205" s="1123"/>
      <c r="E205" s="1122"/>
      <c r="F205" s="1122"/>
    </row>
    <row r="206" spans="1:6" ht="14.25" customHeight="1">
      <c r="A206" s="1119"/>
      <c r="B206" s="1120"/>
      <c r="D206" s="1123"/>
      <c r="E206" s="1122"/>
      <c r="F206" s="1122"/>
    </row>
    <row r="207" spans="1:6" ht="14.25" customHeight="1">
      <c r="A207" s="1119"/>
      <c r="B207" s="1120"/>
      <c r="D207" s="1123"/>
      <c r="E207" s="1122"/>
      <c r="F207" s="1122"/>
    </row>
    <row r="208" spans="1:6" ht="14.25" customHeight="1">
      <c r="A208" s="1119"/>
      <c r="B208" s="1120"/>
      <c r="D208" s="1123"/>
      <c r="E208" s="1122"/>
      <c r="F208" s="1122"/>
    </row>
    <row r="209" spans="1:6" ht="14.25" customHeight="1">
      <c r="A209" s="1119"/>
      <c r="B209" s="1120"/>
      <c r="D209" s="1123"/>
      <c r="E209" s="1122"/>
      <c r="F209" s="1122"/>
    </row>
    <row r="210" spans="1:6" ht="14.25" customHeight="1">
      <c r="A210" s="1119"/>
      <c r="B210" s="1120"/>
      <c r="D210" s="1123"/>
      <c r="E210" s="1122"/>
      <c r="F210" s="1122"/>
    </row>
    <row r="211" spans="1:6" ht="14.25" customHeight="1">
      <c r="A211" s="1119"/>
      <c r="B211" s="1120"/>
      <c r="D211" s="1123"/>
      <c r="E211" s="1122"/>
      <c r="F211" s="1122"/>
    </row>
    <row r="212" spans="1:6" ht="14.25" customHeight="1">
      <c r="A212" s="1119"/>
      <c r="B212" s="1120"/>
      <c r="D212" s="1123"/>
      <c r="E212" s="1122"/>
      <c r="F212" s="1122"/>
    </row>
    <row r="213" spans="1:6" ht="14.25" customHeight="1">
      <c r="A213" s="1119"/>
      <c r="B213" s="1120"/>
      <c r="D213" s="1123"/>
      <c r="E213" s="1122"/>
      <c r="F213" s="1122"/>
    </row>
    <row r="214" spans="1:6" ht="14.25" customHeight="1">
      <c r="A214" s="1119"/>
      <c r="B214" s="1120"/>
      <c r="D214" s="1123"/>
      <c r="E214" s="1122"/>
      <c r="F214" s="1122"/>
    </row>
    <row r="215" spans="1:6" ht="14.25" customHeight="1">
      <c r="A215" s="1119"/>
      <c r="B215" s="1120"/>
      <c r="D215" s="1123"/>
      <c r="E215" s="1122"/>
      <c r="F215" s="1122"/>
    </row>
    <row r="216" spans="1:6" ht="14.25" customHeight="1">
      <c r="A216" s="1119"/>
      <c r="B216" s="1120"/>
      <c r="D216" s="1123"/>
      <c r="E216" s="1122"/>
      <c r="F216" s="1122"/>
    </row>
    <row r="217" spans="1:6" ht="14.25" customHeight="1">
      <c r="A217" s="1119"/>
      <c r="B217" s="1120"/>
      <c r="D217" s="1123"/>
      <c r="E217" s="1122"/>
      <c r="F217" s="1122"/>
    </row>
    <row r="218" spans="1:6" ht="14.25" customHeight="1">
      <c r="A218" s="1119"/>
      <c r="B218" s="1120"/>
      <c r="D218" s="1123"/>
      <c r="E218" s="1122"/>
      <c r="F218" s="1122"/>
    </row>
    <row r="219" spans="1:6" ht="14.25" customHeight="1">
      <c r="A219" s="1119"/>
      <c r="B219" s="1120"/>
      <c r="D219" s="1123"/>
      <c r="E219" s="1122"/>
      <c r="F219" s="1122"/>
    </row>
    <row r="220" spans="1:6" ht="14.25" customHeight="1">
      <c r="A220" s="1119"/>
      <c r="B220" s="1120"/>
      <c r="D220" s="1123"/>
      <c r="E220" s="1122"/>
      <c r="F220" s="1122"/>
    </row>
    <row r="221" spans="1:6" ht="14.25" customHeight="1">
      <c r="A221" s="1119"/>
      <c r="B221" s="1120"/>
      <c r="D221" s="1123"/>
      <c r="E221" s="1122"/>
      <c r="F221" s="1122"/>
    </row>
    <row r="222" spans="1:6" ht="14.25" customHeight="1">
      <c r="A222" s="1119"/>
      <c r="B222" s="1120"/>
      <c r="D222" s="1123"/>
      <c r="E222" s="1122"/>
      <c r="F222" s="1122"/>
    </row>
    <row r="223" spans="1:6" ht="14.25" customHeight="1">
      <c r="A223" s="1119"/>
      <c r="B223" s="1120"/>
      <c r="D223" s="1123"/>
      <c r="E223" s="1122"/>
      <c r="F223" s="1122"/>
    </row>
    <row r="224" spans="1:6" ht="14.25" customHeight="1">
      <c r="A224" s="1119"/>
      <c r="B224" s="1120"/>
      <c r="D224" s="1123"/>
      <c r="E224" s="1122"/>
      <c r="F224" s="1122"/>
    </row>
    <row r="225" spans="1:6" ht="14.25" customHeight="1">
      <c r="A225" s="1119"/>
      <c r="B225" s="1120"/>
      <c r="D225" s="1123"/>
      <c r="E225" s="1122"/>
      <c r="F225" s="1122"/>
    </row>
    <row r="226" spans="1:6" ht="14.25" customHeight="1">
      <c r="A226" s="1119"/>
      <c r="B226" s="1120"/>
      <c r="D226" s="1123"/>
      <c r="E226" s="1122"/>
      <c r="F226" s="1122"/>
    </row>
    <row r="227" spans="1:6" ht="14.25" customHeight="1">
      <c r="A227" s="1119"/>
      <c r="B227" s="1120"/>
      <c r="D227" s="1123"/>
      <c r="E227" s="1122"/>
      <c r="F227" s="1122"/>
    </row>
    <row r="228" spans="1:6" ht="14.25" customHeight="1">
      <c r="A228" s="1119"/>
      <c r="B228" s="1120"/>
      <c r="D228" s="1123"/>
      <c r="E228" s="1122"/>
      <c r="F228" s="1122"/>
    </row>
    <row r="229" spans="1:6" ht="14.25" customHeight="1">
      <c r="A229" s="1119"/>
      <c r="B229" s="1120"/>
      <c r="D229" s="1123"/>
      <c r="E229" s="1122"/>
      <c r="F229" s="1122"/>
    </row>
    <row r="230" spans="1:6" ht="14.25" customHeight="1">
      <c r="A230" s="1119"/>
      <c r="B230" s="1120"/>
      <c r="D230" s="1123"/>
      <c r="E230" s="1122"/>
      <c r="F230" s="1122"/>
    </row>
    <row r="231" spans="1:6" ht="14.25" customHeight="1">
      <c r="A231" s="1119"/>
      <c r="B231" s="1120"/>
      <c r="D231" s="1123"/>
      <c r="E231" s="1122"/>
      <c r="F231" s="1122"/>
    </row>
    <row r="232" spans="1:6" ht="14.25" customHeight="1">
      <c r="A232" s="1119"/>
      <c r="B232" s="1120"/>
      <c r="D232" s="1123"/>
      <c r="E232" s="1122"/>
      <c r="F232" s="1122"/>
    </row>
    <row r="233" spans="1:6" ht="14.25" customHeight="1">
      <c r="A233" s="1119"/>
      <c r="B233" s="1120"/>
      <c r="D233" s="1123"/>
      <c r="E233" s="1122"/>
      <c r="F233" s="1122"/>
    </row>
    <row r="234" spans="1:6" ht="14.25" customHeight="1">
      <c r="A234" s="1119"/>
      <c r="B234" s="1120"/>
      <c r="D234" s="1123"/>
      <c r="E234" s="1122"/>
      <c r="F234" s="1122"/>
    </row>
    <row r="235" spans="1:6" ht="14.25" customHeight="1">
      <c r="A235" s="1119"/>
      <c r="B235" s="1120"/>
      <c r="D235" s="1123"/>
      <c r="E235" s="1122"/>
      <c r="F235" s="1122"/>
    </row>
    <row r="236" spans="1:6" ht="14.25" customHeight="1">
      <c r="A236" s="1119"/>
      <c r="B236" s="1120"/>
      <c r="D236" s="1123"/>
      <c r="E236" s="1122"/>
      <c r="F236" s="1122"/>
    </row>
    <row r="237" spans="1:6" ht="14.25" customHeight="1">
      <c r="A237" s="1119"/>
      <c r="B237" s="1120"/>
      <c r="D237" s="1123"/>
      <c r="E237" s="1122"/>
      <c r="F237" s="1122"/>
    </row>
    <row r="238" spans="1:6" ht="14.25" customHeight="1">
      <c r="A238" s="1119"/>
      <c r="B238" s="1120"/>
      <c r="D238" s="1123"/>
      <c r="E238" s="1122"/>
      <c r="F238" s="1122"/>
    </row>
    <row r="239" spans="1:6" ht="14.25" customHeight="1">
      <c r="A239" s="1119"/>
      <c r="B239" s="1120"/>
      <c r="D239" s="1123"/>
      <c r="E239" s="1122"/>
      <c r="F239" s="1122"/>
    </row>
    <row r="240" spans="1:6" ht="14.25" customHeight="1">
      <c r="A240" s="1119"/>
      <c r="B240" s="1120"/>
      <c r="D240" s="1123"/>
      <c r="E240" s="1122"/>
      <c r="F240" s="1122"/>
    </row>
    <row r="241" spans="1:6" ht="14.25" customHeight="1">
      <c r="A241" s="1119"/>
      <c r="B241" s="1120"/>
      <c r="D241" s="1123"/>
      <c r="E241" s="1122"/>
      <c r="F241" s="1122"/>
    </row>
    <row r="242" spans="1:6" ht="14.25" customHeight="1">
      <c r="A242" s="1119"/>
      <c r="B242" s="1120"/>
      <c r="D242" s="1123"/>
      <c r="E242" s="1122"/>
      <c r="F242" s="1122"/>
    </row>
    <row r="243" spans="1:6" ht="14.25" customHeight="1">
      <c r="A243" s="1119"/>
      <c r="B243" s="1120"/>
      <c r="D243" s="1123"/>
      <c r="E243" s="1122"/>
      <c r="F243" s="1122"/>
    </row>
    <row r="244" spans="1:6" ht="14.25" customHeight="1">
      <c r="A244" s="1119"/>
      <c r="B244" s="1120"/>
      <c r="D244" s="1123"/>
      <c r="E244" s="1122"/>
      <c r="F244" s="1122"/>
    </row>
    <row r="245" spans="1:6" ht="14.25" customHeight="1">
      <c r="A245" s="1119"/>
      <c r="B245" s="1120"/>
      <c r="D245" s="1123"/>
      <c r="E245" s="1122"/>
      <c r="F245" s="1122"/>
    </row>
    <row r="246" spans="1:6" ht="14.25" customHeight="1">
      <c r="A246" s="1119"/>
      <c r="B246" s="1120"/>
      <c r="D246" s="1123"/>
      <c r="E246" s="1122"/>
      <c r="F246" s="1122"/>
    </row>
    <row r="247" spans="1:6" ht="14.25" customHeight="1">
      <c r="A247" s="1119"/>
      <c r="B247" s="1120"/>
      <c r="D247" s="1123"/>
      <c r="E247" s="1122"/>
      <c r="F247" s="1122"/>
    </row>
    <row r="248" spans="1:6" ht="14.25" customHeight="1">
      <c r="A248" s="1119"/>
      <c r="B248" s="1120"/>
      <c r="D248" s="1123"/>
      <c r="E248" s="1122"/>
      <c r="F248" s="1122"/>
    </row>
    <row r="249" spans="1:6" ht="14.25" customHeight="1">
      <c r="A249" s="1119"/>
      <c r="B249" s="1120"/>
      <c r="D249" s="1123"/>
      <c r="E249" s="1122"/>
      <c r="F249" s="1122"/>
    </row>
    <row r="250" spans="1:6" ht="14.25" customHeight="1">
      <c r="A250" s="1119"/>
      <c r="B250" s="1120"/>
      <c r="D250" s="1123"/>
      <c r="E250" s="1122"/>
      <c r="F250" s="1122"/>
    </row>
    <row r="251" spans="1:6" ht="14.25" customHeight="1">
      <c r="A251" s="1119"/>
      <c r="B251" s="1120"/>
      <c r="D251" s="1123"/>
      <c r="E251" s="1122"/>
      <c r="F251" s="1122"/>
    </row>
    <row r="252" spans="1:6" ht="14.25" customHeight="1">
      <c r="A252" s="1119"/>
      <c r="B252" s="1120"/>
      <c r="D252" s="1123"/>
      <c r="E252" s="1122"/>
      <c r="F252" s="1122"/>
    </row>
    <row r="253" spans="1:6" ht="14.25" customHeight="1">
      <c r="A253" s="1119"/>
      <c r="B253" s="1120"/>
      <c r="D253" s="1123"/>
      <c r="E253" s="1122"/>
      <c r="F253" s="1122"/>
    </row>
    <row r="254" spans="1:6" ht="14.25" customHeight="1">
      <c r="A254" s="1119"/>
      <c r="B254" s="1120"/>
      <c r="D254" s="1123"/>
      <c r="E254" s="1122"/>
      <c r="F254" s="1122"/>
    </row>
    <row r="255" spans="1:6" ht="14.25" customHeight="1">
      <c r="A255" s="1119"/>
      <c r="B255" s="1120"/>
      <c r="D255" s="1123"/>
      <c r="E255" s="1122"/>
      <c r="F255" s="1122"/>
    </row>
    <row r="256" spans="1:6" ht="14.25" customHeight="1">
      <c r="A256" s="1119"/>
      <c r="B256" s="1120"/>
      <c r="D256" s="1123"/>
      <c r="E256" s="1122"/>
      <c r="F256" s="1122"/>
    </row>
    <row r="257" spans="1:6" ht="14.25" customHeight="1">
      <c r="A257" s="1119"/>
      <c r="B257" s="1120"/>
      <c r="D257" s="1123"/>
      <c r="E257" s="1122"/>
      <c r="F257" s="1122"/>
    </row>
    <row r="258" spans="1:6" ht="14.25" customHeight="1">
      <c r="A258" s="1119"/>
      <c r="B258" s="1120"/>
      <c r="D258" s="1123"/>
      <c r="E258" s="1122"/>
      <c r="F258" s="1122"/>
    </row>
    <row r="259" spans="1:6" ht="14.25" customHeight="1">
      <c r="A259" s="1119"/>
      <c r="B259" s="1120"/>
      <c r="D259" s="1123"/>
      <c r="E259" s="1122"/>
      <c r="F259" s="1122"/>
    </row>
    <row r="260" spans="1:6" ht="15.75" customHeight="1"/>
    <row r="261" spans="1:6" ht="15.75" customHeight="1"/>
    <row r="262" spans="1:6" ht="15.75" customHeight="1"/>
    <row r="263" spans="1:6" ht="15.75" customHeight="1"/>
    <row r="264" spans="1:6" ht="15.75" customHeight="1"/>
    <row r="265" spans="1:6" ht="15.75" customHeight="1"/>
    <row r="266" spans="1:6" ht="15.75" customHeight="1"/>
    <row r="267" spans="1:6" ht="15.75" customHeight="1"/>
    <row r="268" spans="1:6" ht="15.75" customHeight="1"/>
    <row r="269" spans="1:6" ht="15.75" customHeight="1"/>
    <row r="270" spans="1:6" ht="15.75" customHeight="1"/>
    <row r="271" spans="1:6" ht="15.75" customHeight="1"/>
    <row r="272" spans="1: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6">
    <mergeCell ref="B3:B15"/>
    <mergeCell ref="B16:B19"/>
    <mergeCell ref="A3:A27"/>
    <mergeCell ref="C3:C7"/>
    <mergeCell ref="C9:C10"/>
    <mergeCell ref="D9:D10"/>
    <mergeCell ref="E9:E10"/>
    <mergeCell ref="F9:F10"/>
    <mergeCell ref="C13:C14"/>
    <mergeCell ref="C18:C19"/>
    <mergeCell ref="B20:B27"/>
    <mergeCell ref="C21:C24"/>
    <mergeCell ref="C25:C27"/>
    <mergeCell ref="C11:C12"/>
    <mergeCell ref="D11:D12"/>
    <mergeCell ref="E11:E12"/>
    <mergeCell ref="F11:F12"/>
    <mergeCell ref="G21:G27"/>
    <mergeCell ref="H21:H27"/>
    <mergeCell ref="I21:I27"/>
    <mergeCell ref="J21:J27"/>
    <mergeCell ref="K21:K27"/>
    <mergeCell ref="L21:L27"/>
    <mergeCell ref="M21:M27"/>
    <mergeCell ref="N21:N27"/>
    <mergeCell ref="O21:O27"/>
    <mergeCell ref="AI21:AI27"/>
    <mergeCell ref="AJ21:AJ27"/>
    <mergeCell ref="AK21:AK27"/>
    <mergeCell ref="AL21:AL27"/>
    <mergeCell ref="AM21:AM27"/>
    <mergeCell ref="AB21:AB27"/>
    <mergeCell ref="AC21:AC27"/>
    <mergeCell ref="AD21:AD27"/>
    <mergeCell ref="AE21:AE27"/>
    <mergeCell ref="AF21:AF27"/>
    <mergeCell ref="AG21:AG27"/>
    <mergeCell ref="AH21:AH27"/>
    <mergeCell ref="K46:K47"/>
    <mergeCell ref="L46:L47"/>
    <mergeCell ref="M46:M47"/>
    <mergeCell ref="N46:N47"/>
    <mergeCell ref="O46:O47"/>
    <mergeCell ref="P46:P47"/>
    <mergeCell ref="Q46:Q47"/>
    <mergeCell ref="Y21:Y27"/>
    <mergeCell ref="Z21:Z27"/>
    <mergeCell ref="P21:P27"/>
    <mergeCell ref="Q21:Q27"/>
    <mergeCell ref="R21:R27"/>
    <mergeCell ref="S21:S27"/>
    <mergeCell ref="T21:T27"/>
    <mergeCell ref="U21:U27"/>
    <mergeCell ref="V21:V27"/>
    <mergeCell ref="W21:W27"/>
    <mergeCell ref="X21:X27"/>
    <mergeCell ref="T55:T57"/>
    <mergeCell ref="U55:U57"/>
    <mergeCell ref="M55:M57"/>
    <mergeCell ref="N55:N57"/>
    <mergeCell ref="O55:O57"/>
    <mergeCell ref="P55:P57"/>
    <mergeCell ref="Q55:Q57"/>
    <mergeCell ref="R55:R57"/>
    <mergeCell ref="S55:S57"/>
    <mergeCell ref="AC55:AC57"/>
    <mergeCell ref="AD55:AD57"/>
    <mergeCell ref="V55:V57"/>
    <mergeCell ref="W55:W57"/>
    <mergeCell ref="X55:X57"/>
    <mergeCell ref="Y55:Y57"/>
    <mergeCell ref="Z55:Z57"/>
    <mergeCell ref="AA55:AA57"/>
    <mergeCell ref="AB55:AB57"/>
    <mergeCell ref="AL55:AL57"/>
    <mergeCell ref="AM55:AM57"/>
    <mergeCell ref="AE55:AE57"/>
    <mergeCell ref="AF55:AF57"/>
    <mergeCell ref="AG55:AG57"/>
    <mergeCell ref="AH55:AH57"/>
    <mergeCell ref="AI55:AI57"/>
    <mergeCell ref="AJ55:AJ57"/>
    <mergeCell ref="AK55:AK57"/>
    <mergeCell ref="B28:B36"/>
    <mergeCell ref="B37:B41"/>
    <mergeCell ref="A37:A50"/>
    <mergeCell ref="B42:B50"/>
    <mergeCell ref="C48:C49"/>
    <mergeCell ref="A51:A59"/>
    <mergeCell ref="B51:B59"/>
    <mergeCell ref="C51:C54"/>
    <mergeCell ref="C55:C57"/>
    <mergeCell ref="C58:C59"/>
    <mergeCell ref="A28:A36"/>
    <mergeCell ref="C29:C30"/>
    <mergeCell ref="C40:C41"/>
    <mergeCell ref="C31:C32"/>
    <mergeCell ref="C35:C36"/>
    <mergeCell ref="C45:C47"/>
    <mergeCell ref="AL46:AL47"/>
    <mergeCell ref="AL48:AL49"/>
    <mergeCell ref="AM48:AM49"/>
    <mergeCell ref="AF46:AF47"/>
    <mergeCell ref="AG46:AG47"/>
    <mergeCell ref="AH46:AH47"/>
    <mergeCell ref="AI46:AI47"/>
    <mergeCell ref="AJ46:AJ47"/>
    <mergeCell ref="AK46:AK47"/>
    <mergeCell ref="AM46:AM47"/>
    <mergeCell ref="AJ48:AJ49"/>
    <mergeCell ref="AK48:AK49"/>
    <mergeCell ref="G51:G54"/>
    <mergeCell ref="G55:G57"/>
    <mergeCell ref="H55:H57"/>
    <mergeCell ref="I55:I57"/>
    <mergeCell ref="J55:J57"/>
    <mergeCell ref="K55:K57"/>
    <mergeCell ref="L55:L57"/>
    <mergeCell ref="Y46:Y47"/>
    <mergeCell ref="Z46:Z47"/>
    <mergeCell ref="G48:G49"/>
    <mergeCell ref="H48:H49"/>
    <mergeCell ref="I48:I49"/>
    <mergeCell ref="J48:J49"/>
    <mergeCell ref="G45:G47"/>
    <mergeCell ref="H45:H47"/>
    <mergeCell ref="I45:I47"/>
    <mergeCell ref="J46:J47"/>
    <mergeCell ref="R48:R49"/>
    <mergeCell ref="S48:S49"/>
    <mergeCell ref="K48:K49"/>
    <mergeCell ref="L48:L49"/>
    <mergeCell ref="M48:M49"/>
    <mergeCell ref="N48:N49"/>
    <mergeCell ref="O48:O49"/>
    <mergeCell ref="AA46:AA47"/>
    <mergeCell ref="AB46:AB47"/>
    <mergeCell ref="AC46:AC47"/>
    <mergeCell ref="AD46:AD47"/>
    <mergeCell ref="AE46:AE47"/>
    <mergeCell ref="Y13:Y14"/>
    <mergeCell ref="Z13:Z14"/>
    <mergeCell ref="R13:R14"/>
    <mergeCell ref="S13:S14"/>
    <mergeCell ref="T13:T14"/>
    <mergeCell ref="U13:U14"/>
    <mergeCell ref="V13:V14"/>
    <mergeCell ref="W13:W14"/>
    <mergeCell ref="X13:X14"/>
    <mergeCell ref="R46:R47"/>
    <mergeCell ref="S46:S47"/>
    <mergeCell ref="T46:T47"/>
    <mergeCell ref="U46:U47"/>
    <mergeCell ref="V46:V47"/>
    <mergeCell ref="W46:W47"/>
    <mergeCell ref="X46:X47"/>
    <mergeCell ref="AA21:AA27"/>
    <mergeCell ref="AH13:AH14"/>
    <mergeCell ref="AI13:AI14"/>
    <mergeCell ref="AM13:AM14"/>
    <mergeCell ref="AA13:AA14"/>
    <mergeCell ref="AB13:AB14"/>
    <mergeCell ref="AC13:AC14"/>
    <mergeCell ref="AD13:AD14"/>
    <mergeCell ref="AE13:AE14"/>
    <mergeCell ref="AF13:AF14"/>
    <mergeCell ref="AG13:AG14"/>
    <mergeCell ref="AJ13:AJ14"/>
    <mergeCell ref="AK13:AK14"/>
    <mergeCell ref="AL13:AL14"/>
    <mergeCell ref="AC1:AE1"/>
    <mergeCell ref="AG1:AI1"/>
    <mergeCell ref="AJ1:AL1"/>
    <mergeCell ref="A1:F1"/>
    <mergeCell ref="G1:K1"/>
    <mergeCell ref="L1:N1"/>
    <mergeCell ref="O1:Q1"/>
    <mergeCell ref="S1:U1"/>
    <mergeCell ref="V1:X1"/>
    <mergeCell ref="Z1:AB1"/>
    <mergeCell ref="G11:G12"/>
    <mergeCell ref="H11:H12"/>
    <mergeCell ref="I11:I12"/>
    <mergeCell ref="R11:R12"/>
    <mergeCell ref="G9:G10"/>
    <mergeCell ref="H9:H10"/>
    <mergeCell ref="I9:I10"/>
    <mergeCell ref="G13:G14"/>
    <mergeCell ref="H13:H14"/>
    <mergeCell ref="I13:I14"/>
    <mergeCell ref="J13:J14"/>
    <mergeCell ref="K13:K14"/>
    <mergeCell ref="L13:L14"/>
    <mergeCell ref="M13:M14"/>
    <mergeCell ref="N13:N14"/>
    <mergeCell ref="O13:O14"/>
    <mergeCell ref="P13:P14"/>
    <mergeCell ref="Q13:Q14"/>
    <mergeCell ref="AC48:AC49"/>
    <mergeCell ref="AD48:AD49"/>
    <mergeCell ref="AE48:AE49"/>
    <mergeCell ref="AF48:AF49"/>
    <mergeCell ref="AG48:AG49"/>
    <mergeCell ref="AH48:AH49"/>
    <mergeCell ref="AI48:AI49"/>
    <mergeCell ref="P48:P49"/>
    <mergeCell ref="Q48:Q49"/>
    <mergeCell ref="AA48:AA49"/>
    <mergeCell ref="AB48:AB49"/>
    <mergeCell ref="T48:T49"/>
    <mergeCell ref="U48:U49"/>
    <mergeCell ref="V48:V49"/>
    <mergeCell ref="W48:W49"/>
    <mergeCell ref="X48:X49"/>
    <mergeCell ref="Y48:Y49"/>
    <mergeCell ref="Z48:Z49"/>
  </mergeCells>
  <conditionalFormatting sqref="N8:N13">
    <cfRule type="cellIs" dxfId="339" priority="1" operator="between">
      <formula>0</formula>
      <formula>0.3999</formula>
    </cfRule>
    <cfRule type="cellIs" dxfId="338" priority="2" operator="between">
      <formula>0.4</formula>
      <formula>0.59</formula>
    </cfRule>
    <cfRule type="cellIs" dxfId="337" priority="3" operator="between">
      <formula>0.6</formula>
      <formula>0.69</formula>
    </cfRule>
    <cfRule type="cellIs" dxfId="336" priority="4" operator="between">
      <formula>0.7</formula>
      <formula>0.79</formula>
    </cfRule>
    <cfRule type="cellIs" dxfId="335" priority="5" operator="between">
      <formula>0.8</formula>
      <formula>1</formula>
    </cfRule>
  </conditionalFormatting>
  <conditionalFormatting sqref="N15">
    <cfRule type="cellIs" dxfId="334" priority="6" operator="between">
      <formula>0</formula>
      <formula>0.3999</formula>
    </cfRule>
    <cfRule type="cellIs" dxfId="333" priority="7" operator="between">
      <formula>0.4</formula>
      <formula>0.59</formula>
    </cfRule>
    <cfRule type="cellIs" dxfId="332" priority="8" operator="between">
      <formula>0.6</formula>
      <formula>0.69</formula>
    </cfRule>
    <cfRule type="cellIs" dxfId="331" priority="9" operator="between">
      <formula>0.7</formula>
      <formula>0.79</formula>
    </cfRule>
    <cfRule type="cellIs" dxfId="330" priority="10" operator="between">
      <formula>0.8</formula>
      <formula>1</formula>
    </cfRule>
  </conditionalFormatting>
  <conditionalFormatting sqref="N17">
    <cfRule type="cellIs" dxfId="329" priority="11" operator="between">
      <formula>0</formula>
      <formula>0.3999</formula>
    </cfRule>
    <cfRule type="cellIs" dxfId="328" priority="12" operator="between">
      <formula>0.4</formula>
      <formula>0.59</formula>
    </cfRule>
    <cfRule type="cellIs" dxfId="327" priority="13" operator="between">
      <formula>0.6</formula>
      <formula>0.69</formula>
    </cfRule>
    <cfRule type="cellIs" dxfId="326" priority="14" operator="between">
      <formula>0.7</formula>
      <formula>0.79</formula>
    </cfRule>
    <cfRule type="cellIs" dxfId="325" priority="15" operator="between">
      <formula>0.8</formula>
      <formula>1</formula>
    </cfRule>
  </conditionalFormatting>
  <conditionalFormatting sqref="N20:N21">
    <cfRule type="cellIs" dxfId="324" priority="16" operator="between">
      <formula>0</formula>
      <formula>0.3999</formula>
    </cfRule>
    <cfRule type="cellIs" dxfId="323" priority="17" operator="between">
      <formula>0.4</formula>
      <formula>0.59</formula>
    </cfRule>
    <cfRule type="cellIs" dxfId="322" priority="18" operator="between">
      <formula>0.6</formula>
      <formula>0.69</formula>
    </cfRule>
    <cfRule type="cellIs" dxfId="321" priority="19" operator="between">
      <formula>0.7</formula>
      <formula>0.79</formula>
    </cfRule>
    <cfRule type="cellIs" dxfId="320" priority="20" operator="between">
      <formula>0.8</formula>
      <formula>1</formula>
    </cfRule>
  </conditionalFormatting>
  <conditionalFormatting sqref="N28">
    <cfRule type="cellIs" dxfId="319" priority="21" operator="between">
      <formula>0</formula>
      <formula>0.3999</formula>
    </cfRule>
    <cfRule type="cellIs" dxfId="318" priority="22" operator="between">
      <formula>0.4</formula>
      <formula>0.59</formula>
    </cfRule>
    <cfRule type="cellIs" dxfId="317" priority="23" operator="between">
      <formula>0.6</formula>
      <formula>0.69</formula>
    </cfRule>
    <cfRule type="cellIs" dxfId="316" priority="24" operator="between">
      <formula>0.7</formula>
      <formula>0.79</formula>
    </cfRule>
    <cfRule type="cellIs" dxfId="315" priority="25" operator="between">
      <formula>0.8</formula>
      <formula>1</formula>
    </cfRule>
  </conditionalFormatting>
  <conditionalFormatting sqref="N30:N43">
    <cfRule type="cellIs" dxfId="314" priority="26" operator="between">
      <formula>0</formula>
      <formula>0.3999</formula>
    </cfRule>
    <cfRule type="cellIs" dxfId="313" priority="27" operator="between">
      <formula>0.4</formula>
      <formula>0.59</formula>
    </cfRule>
    <cfRule type="cellIs" dxfId="312" priority="28" operator="between">
      <formula>0.6</formula>
      <formula>0.69</formula>
    </cfRule>
    <cfRule type="cellIs" dxfId="311" priority="29" operator="between">
      <formula>0.7</formula>
      <formula>0.79</formula>
    </cfRule>
    <cfRule type="cellIs" dxfId="310" priority="30" operator="between">
      <formula>0.8</formula>
      <formula>1</formula>
    </cfRule>
  </conditionalFormatting>
  <conditionalFormatting sqref="N45:N46">
    <cfRule type="cellIs" dxfId="309" priority="31" operator="between">
      <formula>0</formula>
      <formula>0.3999</formula>
    </cfRule>
    <cfRule type="cellIs" dxfId="308" priority="32" operator="between">
      <formula>0.4</formula>
      <formula>0.59</formula>
    </cfRule>
    <cfRule type="cellIs" dxfId="307" priority="33" operator="between">
      <formula>0.6</formula>
      <formula>0.69</formula>
    </cfRule>
    <cfRule type="cellIs" dxfId="306" priority="34" operator="between">
      <formula>0.7</formula>
      <formula>0.79</formula>
    </cfRule>
    <cfRule type="cellIs" dxfId="305" priority="35" operator="between">
      <formula>0.8</formula>
      <formula>1</formula>
    </cfRule>
  </conditionalFormatting>
  <conditionalFormatting sqref="N48">
    <cfRule type="cellIs" dxfId="304" priority="36" operator="between">
      <formula>0</formula>
      <formula>0.3999</formula>
    </cfRule>
    <cfRule type="cellIs" dxfId="303" priority="37" operator="between">
      <formula>0.4</formula>
      <formula>0.59</formula>
    </cfRule>
    <cfRule type="cellIs" dxfId="302" priority="38" operator="between">
      <formula>0.6</formula>
      <formula>0.69</formula>
    </cfRule>
    <cfRule type="cellIs" dxfId="301" priority="39" operator="between">
      <formula>0.7</formula>
      <formula>0.79</formula>
    </cfRule>
    <cfRule type="cellIs" dxfId="300" priority="40" operator="between">
      <formula>0.8</formula>
      <formula>1</formula>
    </cfRule>
  </conditionalFormatting>
  <conditionalFormatting sqref="N50:N55">
    <cfRule type="cellIs" dxfId="299" priority="41" operator="between">
      <formula>0</formula>
      <formula>0.3999</formula>
    </cfRule>
    <cfRule type="cellIs" dxfId="298" priority="42" operator="between">
      <formula>0.4</formula>
      <formula>0.59</formula>
    </cfRule>
    <cfRule type="cellIs" dxfId="297" priority="43" operator="between">
      <formula>0.6</formula>
      <formula>0.69</formula>
    </cfRule>
    <cfRule type="cellIs" dxfId="296" priority="44" operator="between">
      <formula>0.7</formula>
      <formula>0.79</formula>
    </cfRule>
    <cfRule type="cellIs" dxfId="295" priority="45" operator="between">
      <formula>0.8</formula>
      <formula>1</formula>
    </cfRule>
  </conditionalFormatting>
  <conditionalFormatting sqref="Q8:Q13">
    <cfRule type="cellIs" dxfId="294" priority="46" operator="between">
      <formula>0</formula>
      <formula>0.3999</formula>
    </cfRule>
    <cfRule type="cellIs" dxfId="293" priority="47" operator="between">
      <formula>0.4</formula>
      <formula>0.59</formula>
    </cfRule>
    <cfRule type="cellIs" dxfId="292" priority="48" operator="between">
      <formula>0.6</formula>
      <formula>0.69</formula>
    </cfRule>
    <cfRule type="cellIs" dxfId="291" priority="49" operator="between">
      <formula>0.7</formula>
      <formula>0.79</formula>
    </cfRule>
    <cfRule type="cellIs" dxfId="290" priority="50" operator="between">
      <formula>0.8</formula>
      <formula>1</formula>
    </cfRule>
  </conditionalFormatting>
  <conditionalFormatting sqref="Q15">
    <cfRule type="cellIs" dxfId="289" priority="51" operator="between">
      <formula>0</formula>
      <formula>0.3999</formula>
    </cfRule>
    <cfRule type="cellIs" dxfId="288" priority="52" operator="between">
      <formula>0.4</formula>
      <formula>0.59</formula>
    </cfRule>
    <cfRule type="cellIs" dxfId="287" priority="53" operator="between">
      <formula>0.6</formula>
      <formula>0.69</formula>
    </cfRule>
    <cfRule type="cellIs" dxfId="286" priority="54" operator="between">
      <formula>0.7</formula>
      <formula>0.79</formula>
    </cfRule>
    <cfRule type="cellIs" dxfId="285" priority="55" operator="between">
      <formula>0.8</formula>
      <formula>1</formula>
    </cfRule>
  </conditionalFormatting>
  <conditionalFormatting sqref="Q17">
    <cfRule type="cellIs" dxfId="284" priority="56" operator="between">
      <formula>0</formula>
      <formula>0.3999</formula>
    </cfRule>
    <cfRule type="cellIs" dxfId="283" priority="57" operator="between">
      <formula>0.4</formula>
      <formula>0.59</formula>
    </cfRule>
    <cfRule type="cellIs" dxfId="282" priority="58" operator="between">
      <formula>0.6</formula>
      <formula>0.69</formula>
    </cfRule>
    <cfRule type="cellIs" dxfId="281" priority="59" operator="between">
      <formula>0.7</formula>
      <formula>0.79</formula>
    </cfRule>
    <cfRule type="cellIs" dxfId="280" priority="60" operator="between">
      <formula>0.8</formula>
      <formula>1</formula>
    </cfRule>
  </conditionalFormatting>
  <conditionalFormatting sqref="Q20:Q21">
    <cfRule type="cellIs" dxfId="279" priority="61" operator="between">
      <formula>0</formula>
      <formula>0.3999</formula>
    </cfRule>
    <cfRule type="cellIs" dxfId="278" priority="62" operator="between">
      <formula>0.4</formula>
      <formula>0.59</formula>
    </cfRule>
    <cfRule type="cellIs" dxfId="277" priority="63" operator="between">
      <formula>0.6</formula>
      <formula>0.69</formula>
    </cfRule>
    <cfRule type="cellIs" dxfId="276" priority="64" operator="between">
      <formula>0.7</formula>
      <formula>0.79</formula>
    </cfRule>
    <cfRule type="cellIs" dxfId="275" priority="65" operator="between">
      <formula>0.8</formula>
      <formula>1</formula>
    </cfRule>
  </conditionalFormatting>
  <conditionalFormatting sqref="Q28">
    <cfRule type="cellIs" dxfId="274" priority="66" operator="between">
      <formula>0</formula>
      <formula>0.3999</formula>
    </cfRule>
    <cfRule type="cellIs" dxfId="273" priority="67" operator="between">
      <formula>0.4</formula>
      <formula>0.59</formula>
    </cfRule>
    <cfRule type="cellIs" dxfId="272" priority="68" operator="between">
      <formula>0.6</formula>
      <formula>0.69</formula>
    </cfRule>
    <cfRule type="cellIs" dxfId="271" priority="69" operator="between">
      <formula>0.7</formula>
      <formula>0.79</formula>
    </cfRule>
    <cfRule type="cellIs" dxfId="270" priority="70" operator="between">
      <formula>0.8</formula>
      <formula>1</formula>
    </cfRule>
  </conditionalFormatting>
  <conditionalFormatting sqref="Q30:Q43">
    <cfRule type="cellIs" dxfId="269" priority="71" operator="between">
      <formula>0</formula>
      <formula>0.3999</formula>
    </cfRule>
    <cfRule type="cellIs" dxfId="268" priority="72" operator="between">
      <formula>0.4</formula>
      <formula>0.59</formula>
    </cfRule>
    <cfRule type="cellIs" dxfId="267" priority="73" operator="between">
      <formula>0.6</formula>
      <formula>0.69</formula>
    </cfRule>
    <cfRule type="cellIs" dxfId="266" priority="74" operator="between">
      <formula>0.7</formula>
      <formula>0.79</formula>
    </cfRule>
    <cfRule type="cellIs" dxfId="265" priority="75" operator="between">
      <formula>0.8</formula>
      <formula>1</formula>
    </cfRule>
  </conditionalFormatting>
  <conditionalFormatting sqref="Q45:Q46">
    <cfRule type="cellIs" dxfId="264" priority="76" operator="between">
      <formula>0</formula>
      <formula>0.3999</formula>
    </cfRule>
    <cfRule type="cellIs" dxfId="263" priority="77" operator="between">
      <formula>0.4</formula>
      <formula>0.59</formula>
    </cfRule>
    <cfRule type="cellIs" dxfId="262" priority="78" operator="between">
      <formula>0.6</formula>
      <formula>0.69</formula>
    </cfRule>
    <cfRule type="cellIs" dxfId="261" priority="79" operator="between">
      <formula>0.7</formula>
      <formula>0.79</formula>
    </cfRule>
    <cfRule type="cellIs" dxfId="260" priority="80" operator="between">
      <formula>0.8</formula>
      <formula>1</formula>
    </cfRule>
  </conditionalFormatting>
  <conditionalFormatting sqref="Q48">
    <cfRule type="cellIs" dxfId="259" priority="81" operator="between">
      <formula>0</formula>
      <formula>0.3999</formula>
    </cfRule>
    <cfRule type="cellIs" dxfId="258" priority="82" operator="between">
      <formula>0.4</formula>
      <formula>0.59</formula>
    </cfRule>
    <cfRule type="cellIs" dxfId="257" priority="83" operator="between">
      <formula>0.6</formula>
      <formula>0.69</formula>
    </cfRule>
    <cfRule type="cellIs" dxfId="256" priority="84" operator="between">
      <formula>0.7</formula>
      <formula>0.79</formula>
    </cfRule>
    <cfRule type="cellIs" dxfId="255" priority="85" operator="between">
      <formula>0.8</formula>
      <formula>1</formula>
    </cfRule>
  </conditionalFormatting>
  <conditionalFormatting sqref="Q50:Q55">
    <cfRule type="cellIs" dxfId="254" priority="86" operator="between">
      <formula>0</formula>
      <formula>0.3999</formula>
    </cfRule>
    <cfRule type="cellIs" dxfId="253" priority="87" operator="between">
      <formula>0.4</formula>
      <formula>0.59</formula>
    </cfRule>
    <cfRule type="cellIs" dxfId="252" priority="88" operator="between">
      <formula>0.6</formula>
      <formula>0.69</formula>
    </cfRule>
    <cfRule type="cellIs" dxfId="251" priority="89" operator="between">
      <formula>0.7</formula>
      <formula>0.79</formula>
    </cfRule>
    <cfRule type="cellIs" dxfId="250" priority="90" operator="between">
      <formula>0.8</formula>
      <formula>1</formula>
    </cfRule>
  </conditionalFormatting>
  <conditionalFormatting sqref="U8:U13">
    <cfRule type="cellIs" dxfId="249" priority="91" operator="between">
      <formula>0</formula>
      <formula>0.3999</formula>
    </cfRule>
    <cfRule type="cellIs" dxfId="248" priority="92" operator="between">
      <formula>0.4</formula>
      <formula>0.59</formula>
    </cfRule>
    <cfRule type="cellIs" dxfId="247" priority="93" operator="between">
      <formula>0.6</formula>
      <formula>0.69</formula>
    </cfRule>
    <cfRule type="cellIs" dxfId="246" priority="94" operator="between">
      <formula>0.7</formula>
      <formula>0.79</formula>
    </cfRule>
    <cfRule type="cellIs" dxfId="245" priority="95" operator="between">
      <formula>0.8</formula>
      <formula>1</formula>
    </cfRule>
  </conditionalFormatting>
  <conditionalFormatting sqref="U15">
    <cfRule type="cellIs" dxfId="244" priority="96" operator="between">
      <formula>0</formula>
      <formula>0.3999</formula>
    </cfRule>
    <cfRule type="cellIs" dxfId="243" priority="97" operator="between">
      <formula>0.4</formula>
      <formula>0.59</formula>
    </cfRule>
    <cfRule type="cellIs" dxfId="242" priority="98" operator="between">
      <formula>0.6</formula>
      <formula>0.69</formula>
    </cfRule>
    <cfRule type="cellIs" dxfId="241" priority="99" operator="between">
      <formula>0.7</formula>
      <formula>0.79</formula>
    </cfRule>
    <cfRule type="cellIs" dxfId="240" priority="100" operator="between">
      <formula>0.8</formula>
      <formula>1</formula>
    </cfRule>
  </conditionalFormatting>
  <conditionalFormatting sqref="U17">
    <cfRule type="cellIs" dxfId="239" priority="101" operator="between">
      <formula>0</formula>
      <formula>0.3999</formula>
    </cfRule>
    <cfRule type="cellIs" dxfId="238" priority="102" operator="between">
      <formula>0.4</formula>
      <formula>0.59</formula>
    </cfRule>
    <cfRule type="cellIs" dxfId="237" priority="103" operator="between">
      <formula>0.6</formula>
      <formula>0.69</formula>
    </cfRule>
    <cfRule type="cellIs" dxfId="236" priority="104" operator="between">
      <formula>0.7</formula>
      <formula>0.79</formula>
    </cfRule>
    <cfRule type="cellIs" dxfId="235" priority="105" operator="between">
      <formula>0.8</formula>
      <formula>1</formula>
    </cfRule>
  </conditionalFormatting>
  <conditionalFormatting sqref="U20:U21">
    <cfRule type="cellIs" dxfId="234" priority="106" operator="between">
      <formula>0</formula>
      <formula>0.3999</formula>
    </cfRule>
    <cfRule type="cellIs" dxfId="233" priority="107" operator="between">
      <formula>0.4</formula>
      <formula>0.59</formula>
    </cfRule>
    <cfRule type="cellIs" dxfId="232" priority="108" operator="between">
      <formula>0.6</formula>
      <formula>0.69</formula>
    </cfRule>
    <cfRule type="cellIs" dxfId="231" priority="109" operator="between">
      <formula>0.7</formula>
      <formula>0.79</formula>
    </cfRule>
    <cfRule type="cellIs" dxfId="230" priority="110" operator="between">
      <formula>0.8</formula>
      <formula>1</formula>
    </cfRule>
  </conditionalFormatting>
  <conditionalFormatting sqref="U28">
    <cfRule type="cellIs" dxfId="229" priority="111" operator="between">
      <formula>0</formula>
      <formula>0.3999</formula>
    </cfRule>
    <cfRule type="cellIs" dxfId="228" priority="112" operator="between">
      <formula>0.4</formula>
      <formula>0.59</formula>
    </cfRule>
    <cfRule type="cellIs" dxfId="227" priority="113" operator="between">
      <formula>0.6</formula>
      <formula>0.69</formula>
    </cfRule>
    <cfRule type="cellIs" dxfId="226" priority="114" operator="between">
      <formula>0.7</formula>
      <formula>0.79</formula>
    </cfRule>
    <cfRule type="cellIs" dxfId="225" priority="115" operator="between">
      <formula>0.8</formula>
      <formula>1</formula>
    </cfRule>
  </conditionalFormatting>
  <conditionalFormatting sqref="U30:U43">
    <cfRule type="cellIs" dxfId="224" priority="116" operator="between">
      <formula>0</formula>
      <formula>0.3999</formula>
    </cfRule>
    <cfRule type="cellIs" dxfId="223" priority="117" operator="between">
      <formula>0.4</formula>
      <formula>0.59</formula>
    </cfRule>
    <cfRule type="cellIs" dxfId="222" priority="118" operator="between">
      <formula>0.6</formula>
      <formula>0.69</formula>
    </cfRule>
    <cfRule type="cellIs" dxfId="221" priority="119" operator="between">
      <formula>0.7</formula>
      <formula>0.79</formula>
    </cfRule>
    <cfRule type="cellIs" dxfId="220" priority="120" operator="between">
      <formula>0.8</formula>
      <formula>1</formula>
    </cfRule>
  </conditionalFormatting>
  <conditionalFormatting sqref="U45:U46">
    <cfRule type="cellIs" dxfId="219" priority="121" operator="between">
      <formula>0</formula>
      <formula>0.3999</formula>
    </cfRule>
    <cfRule type="cellIs" dxfId="218" priority="122" operator="between">
      <formula>0.4</formula>
      <formula>0.59</formula>
    </cfRule>
    <cfRule type="cellIs" dxfId="217" priority="123" operator="between">
      <formula>0.6</formula>
      <formula>0.69</formula>
    </cfRule>
    <cfRule type="cellIs" dxfId="216" priority="124" operator="between">
      <formula>0.7</formula>
      <formula>0.79</formula>
    </cfRule>
    <cfRule type="cellIs" dxfId="215" priority="125" operator="between">
      <formula>0.8</formula>
      <formula>1</formula>
    </cfRule>
  </conditionalFormatting>
  <conditionalFormatting sqref="U48">
    <cfRule type="cellIs" dxfId="214" priority="126" operator="between">
      <formula>0</formula>
      <formula>0.3999</formula>
    </cfRule>
    <cfRule type="cellIs" dxfId="213" priority="127" operator="between">
      <formula>0.4</formula>
      <formula>0.59</formula>
    </cfRule>
    <cfRule type="cellIs" dxfId="212" priority="128" operator="between">
      <formula>0.6</formula>
      <formula>0.69</formula>
    </cfRule>
    <cfRule type="cellIs" dxfId="211" priority="129" operator="between">
      <formula>0.7</formula>
      <formula>0.79</formula>
    </cfRule>
    <cfRule type="cellIs" dxfId="210" priority="130" operator="between">
      <formula>0.8</formula>
      <formula>1</formula>
    </cfRule>
  </conditionalFormatting>
  <conditionalFormatting sqref="U50:U55">
    <cfRule type="cellIs" dxfId="209" priority="131" operator="between">
      <formula>0</formula>
      <formula>0.3999</formula>
    </cfRule>
    <cfRule type="cellIs" dxfId="208" priority="132" operator="between">
      <formula>0.4</formula>
      <formula>0.59</formula>
    </cfRule>
    <cfRule type="cellIs" dxfId="207" priority="133" operator="between">
      <formula>0.6</formula>
      <formula>0.69</formula>
    </cfRule>
    <cfRule type="cellIs" dxfId="206" priority="134" operator="between">
      <formula>0.7</formula>
      <formula>0.79</formula>
    </cfRule>
    <cfRule type="cellIs" dxfId="205" priority="135" operator="between">
      <formula>0.8</formula>
      <formula>1</formula>
    </cfRule>
  </conditionalFormatting>
  <conditionalFormatting sqref="X8:X13">
    <cfRule type="cellIs" dxfId="204" priority="136" operator="between">
      <formula>0</formula>
      <formula>0.3999</formula>
    </cfRule>
    <cfRule type="cellIs" dxfId="203" priority="137" operator="between">
      <formula>0.4</formula>
      <formula>0.59</formula>
    </cfRule>
    <cfRule type="cellIs" dxfId="202" priority="138" operator="between">
      <formula>0.6</formula>
      <formula>0.69</formula>
    </cfRule>
    <cfRule type="cellIs" dxfId="201" priority="139" operator="between">
      <formula>0.7</formula>
      <formula>0.79</formula>
    </cfRule>
    <cfRule type="cellIs" dxfId="200" priority="140" operator="between">
      <formula>0.8</formula>
      <formula>1</formula>
    </cfRule>
  </conditionalFormatting>
  <conditionalFormatting sqref="X15">
    <cfRule type="cellIs" dxfId="199" priority="141" operator="between">
      <formula>0</formula>
      <formula>0.3999</formula>
    </cfRule>
    <cfRule type="cellIs" dxfId="198" priority="142" operator="between">
      <formula>0.4</formula>
      <formula>0.59</formula>
    </cfRule>
    <cfRule type="cellIs" dxfId="197" priority="143" operator="between">
      <formula>0.6</formula>
      <formula>0.69</formula>
    </cfRule>
    <cfRule type="cellIs" dxfId="196" priority="144" operator="between">
      <formula>0.7</formula>
      <formula>0.79</formula>
    </cfRule>
    <cfRule type="cellIs" dxfId="195" priority="145" operator="between">
      <formula>0.8</formula>
      <formula>1</formula>
    </cfRule>
  </conditionalFormatting>
  <conditionalFormatting sqref="X17">
    <cfRule type="cellIs" dxfId="194" priority="146" operator="between">
      <formula>0</formula>
      <formula>0.3999</formula>
    </cfRule>
    <cfRule type="cellIs" dxfId="193" priority="147" operator="between">
      <formula>0.4</formula>
      <formula>0.59</formula>
    </cfRule>
    <cfRule type="cellIs" dxfId="192" priority="148" operator="between">
      <formula>0.6</formula>
      <formula>0.69</formula>
    </cfRule>
    <cfRule type="cellIs" dxfId="191" priority="149" operator="between">
      <formula>0.7</formula>
      <formula>0.79</formula>
    </cfRule>
    <cfRule type="cellIs" dxfId="190" priority="150" operator="between">
      <formula>0.8</formula>
      <formula>1</formula>
    </cfRule>
  </conditionalFormatting>
  <conditionalFormatting sqref="X20:X21">
    <cfRule type="cellIs" dxfId="189" priority="151" operator="between">
      <formula>0</formula>
      <formula>0.3999</formula>
    </cfRule>
    <cfRule type="cellIs" dxfId="188" priority="152" operator="between">
      <formula>0.4</formula>
      <formula>0.59</formula>
    </cfRule>
    <cfRule type="cellIs" dxfId="187" priority="153" operator="between">
      <formula>0.6</formula>
      <formula>0.69</formula>
    </cfRule>
    <cfRule type="cellIs" dxfId="186" priority="154" operator="between">
      <formula>0.7</formula>
      <formula>0.79</formula>
    </cfRule>
    <cfRule type="cellIs" dxfId="185" priority="155" operator="between">
      <formula>0.8</formula>
      <formula>1</formula>
    </cfRule>
  </conditionalFormatting>
  <conditionalFormatting sqref="X28">
    <cfRule type="cellIs" dxfId="184" priority="156" operator="between">
      <formula>0</formula>
      <formula>0.3999</formula>
    </cfRule>
    <cfRule type="cellIs" dxfId="183" priority="157" operator="between">
      <formula>0.4</formula>
      <formula>0.59</formula>
    </cfRule>
    <cfRule type="cellIs" dxfId="182" priority="158" operator="between">
      <formula>0.6</formula>
      <formula>0.69</formula>
    </cfRule>
    <cfRule type="cellIs" dxfId="181" priority="159" operator="between">
      <formula>0.7</formula>
      <formula>0.79</formula>
    </cfRule>
    <cfRule type="cellIs" dxfId="180" priority="160" operator="between">
      <formula>0.8</formula>
      <formula>1</formula>
    </cfRule>
  </conditionalFormatting>
  <conditionalFormatting sqref="X30:X43">
    <cfRule type="cellIs" dxfId="179" priority="161" operator="between">
      <formula>0</formula>
      <formula>0.3999</formula>
    </cfRule>
    <cfRule type="cellIs" dxfId="178" priority="162" operator="between">
      <formula>0.4</formula>
      <formula>0.59</formula>
    </cfRule>
    <cfRule type="cellIs" dxfId="177" priority="163" operator="between">
      <formula>0.6</formula>
      <formula>0.69</formula>
    </cfRule>
    <cfRule type="cellIs" dxfId="176" priority="164" operator="between">
      <formula>0.7</formula>
      <formula>0.79</formula>
    </cfRule>
    <cfRule type="cellIs" dxfId="175" priority="165" operator="between">
      <formula>0.8</formula>
      <formula>1</formula>
    </cfRule>
  </conditionalFormatting>
  <conditionalFormatting sqref="X45:X46">
    <cfRule type="cellIs" dxfId="174" priority="166" operator="between">
      <formula>0</formula>
      <formula>0.3999</formula>
    </cfRule>
    <cfRule type="cellIs" dxfId="173" priority="167" operator="between">
      <formula>0.4</formula>
      <formula>0.59</formula>
    </cfRule>
    <cfRule type="cellIs" dxfId="172" priority="168" operator="between">
      <formula>0.6</formula>
      <formula>0.69</formula>
    </cfRule>
    <cfRule type="cellIs" dxfId="171" priority="169" operator="between">
      <formula>0.7</formula>
      <formula>0.79</formula>
    </cfRule>
    <cfRule type="cellIs" dxfId="170" priority="170" operator="between">
      <formula>0.8</formula>
      <formula>1</formula>
    </cfRule>
  </conditionalFormatting>
  <conditionalFormatting sqref="X48">
    <cfRule type="cellIs" dxfId="169" priority="171" operator="between">
      <formula>0</formula>
      <formula>0.3999</formula>
    </cfRule>
    <cfRule type="cellIs" dxfId="168" priority="172" operator="between">
      <formula>0.4</formula>
      <formula>0.59</formula>
    </cfRule>
    <cfRule type="cellIs" dxfId="167" priority="173" operator="between">
      <formula>0.6</formula>
      <formula>0.69</formula>
    </cfRule>
    <cfRule type="cellIs" dxfId="166" priority="174" operator="between">
      <formula>0.7</formula>
      <formula>0.79</formula>
    </cfRule>
    <cfRule type="cellIs" dxfId="165" priority="175" operator="between">
      <formula>0.8</formula>
      <formula>1</formula>
    </cfRule>
  </conditionalFormatting>
  <conditionalFormatting sqref="X50:X55">
    <cfRule type="cellIs" dxfId="164" priority="176" operator="between">
      <formula>0</formula>
      <formula>0.3999</formula>
    </cfRule>
    <cfRule type="cellIs" dxfId="163" priority="177" operator="between">
      <formula>0.4</formula>
      <formula>0.59</formula>
    </cfRule>
    <cfRule type="cellIs" dxfId="162" priority="178" operator="between">
      <formula>0.6</formula>
      <formula>0.69</formula>
    </cfRule>
    <cfRule type="cellIs" dxfId="161" priority="179" operator="between">
      <formula>0.7</formula>
      <formula>0.79</formula>
    </cfRule>
    <cfRule type="cellIs" dxfId="160" priority="180" operator="between">
      <formula>0.8</formula>
      <formula>1</formula>
    </cfRule>
  </conditionalFormatting>
  <conditionalFormatting sqref="AB8:AB13">
    <cfRule type="cellIs" dxfId="159" priority="181" operator="between">
      <formula>0</formula>
      <formula>0.3999</formula>
    </cfRule>
    <cfRule type="cellIs" dxfId="158" priority="182" operator="between">
      <formula>0.4</formula>
      <formula>0.59</formula>
    </cfRule>
    <cfRule type="cellIs" dxfId="157" priority="183" operator="between">
      <formula>0.6</formula>
      <formula>0.69</formula>
    </cfRule>
    <cfRule type="cellIs" dxfId="156" priority="184" operator="between">
      <formula>0.7</formula>
      <formula>0.79</formula>
    </cfRule>
    <cfRule type="cellIs" dxfId="155" priority="185" operator="between">
      <formula>0.8</formula>
      <formula>1</formula>
    </cfRule>
  </conditionalFormatting>
  <conditionalFormatting sqref="AB15">
    <cfRule type="cellIs" dxfId="154" priority="186" operator="between">
      <formula>0</formula>
      <formula>0.3999</formula>
    </cfRule>
    <cfRule type="cellIs" dxfId="153" priority="187" operator="between">
      <formula>0.4</formula>
      <formula>0.59</formula>
    </cfRule>
    <cfRule type="cellIs" dxfId="152" priority="188" operator="between">
      <formula>0.6</formula>
      <formula>0.69</formula>
    </cfRule>
    <cfRule type="cellIs" dxfId="151" priority="189" operator="between">
      <formula>0.7</formula>
      <formula>0.79</formula>
    </cfRule>
    <cfRule type="cellIs" dxfId="150" priority="190" operator="between">
      <formula>0.8</formula>
      <formula>1</formula>
    </cfRule>
  </conditionalFormatting>
  <conditionalFormatting sqref="AB17">
    <cfRule type="cellIs" dxfId="149" priority="191" operator="between">
      <formula>0</formula>
      <formula>0.3999</formula>
    </cfRule>
    <cfRule type="cellIs" dxfId="148" priority="192" operator="between">
      <formula>0.4</formula>
      <formula>0.59</formula>
    </cfRule>
    <cfRule type="cellIs" dxfId="147" priority="193" operator="between">
      <formula>0.6</formula>
      <formula>0.69</formula>
    </cfRule>
    <cfRule type="cellIs" dxfId="146" priority="194" operator="between">
      <formula>0.7</formula>
      <formula>0.79</formula>
    </cfRule>
    <cfRule type="cellIs" dxfId="145" priority="195" operator="between">
      <formula>0.8</formula>
      <formula>1</formula>
    </cfRule>
  </conditionalFormatting>
  <conditionalFormatting sqref="AB20:AB21">
    <cfRule type="cellIs" dxfId="144" priority="196" operator="between">
      <formula>0</formula>
      <formula>0.3999</formula>
    </cfRule>
    <cfRule type="cellIs" dxfId="143" priority="197" operator="between">
      <formula>0.4</formula>
      <formula>0.59</formula>
    </cfRule>
    <cfRule type="cellIs" dxfId="142" priority="198" operator="between">
      <formula>0.6</formula>
      <formula>0.69</formula>
    </cfRule>
    <cfRule type="cellIs" dxfId="141" priority="199" operator="between">
      <formula>0.7</formula>
      <formula>0.79</formula>
    </cfRule>
    <cfRule type="cellIs" dxfId="140" priority="200" operator="between">
      <formula>0.8</formula>
      <formula>1</formula>
    </cfRule>
  </conditionalFormatting>
  <conditionalFormatting sqref="AB28">
    <cfRule type="cellIs" dxfId="139" priority="201" operator="between">
      <formula>0</formula>
      <formula>0.3999</formula>
    </cfRule>
    <cfRule type="cellIs" dxfId="138" priority="202" operator="between">
      <formula>0.4</formula>
      <formula>0.59</formula>
    </cfRule>
    <cfRule type="cellIs" dxfId="137" priority="203" operator="between">
      <formula>0.6</formula>
      <formula>0.69</formula>
    </cfRule>
    <cfRule type="cellIs" dxfId="136" priority="204" operator="between">
      <formula>0.7</formula>
      <formula>0.79</formula>
    </cfRule>
    <cfRule type="cellIs" dxfId="135" priority="205" operator="between">
      <formula>0.8</formula>
      <formula>1</formula>
    </cfRule>
  </conditionalFormatting>
  <conditionalFormatting sqref="AB30:AB43">
    <cfRule type="cellIs" dxfId="134" priority="206" operator="between">
      <formula>0</formula>
      <formula>0.3999</formula>
    </cfRule>
    <cfRule type="cellIs" dxfId="133" priority="207" operator="between">
      <formula>0.4</formula>
      <formula>0.59</formula>
    </cfRule>
    <cfRule type="cellIs" dxfId="132" priority="208" operator="between">
      <formula>0.6</formula>
      <formula>0.69</formula>
    </cfRule>
    <cfRule type="cellIs" dxfId="131" priority="209" operator="between">
      <formula>0.7</formula>
      <formula>0.79</formula>
    </cfRule>
    <cfRule type="cellIs" dxfId="130" priority="210" operator="between">
      <formula>0.8</formula>
      <formula>1</formula>
    </cfRule>
  </conditionalFormatting>
  <conditionalFormatting sqref="AB45:AB46 AB48">
    <cfRule type="cellIs" dxfId="129" priority="211" operator="between">
      <formula>0</formula>
      <formula>0.3999</formula>
    </cfRule>
    <cfRule type="cellIs" dxfId="128" priority="212" operator="between">
      <formula>0.4</formula>
      <formula>0.59</formula>
    </cfRule>
    <cfRule type="cellIs" dxfId="127" priority="213" operator="between">
      <formula>0.6</formula>
      <formula>0.69</formula>
    </cfRule>
    <cfRule type="cellIs" dxfId="126" priority="214" operator="between">
      <formula>0.7</formula>
      <formula>0.79</formula>
    </cfRule>
    <cfRule type="cellIs" dxfId="125" priority="215" operator="between">
      <formula>0.8</formula>
      <formula>1</formula>
    </cfRule>
  </conditionalFormatting>
  <conditionalFormatting sqref="AB50:AB55">
    <cfRule type="cellIs" dxfId="124" priority="216" operator="between">
      <formula>0</formula>
      <formula>0.3999</formula>
    </cfRule>
    <cfRule type="cellIs" dxfId="123" priority="217" operator="between">
      <formula>0.4</formula>
      <formula>0.59</formula>
    </cfRule>
    <cfRule type="cellIs" dxfId="122" priority="218" operator="between">
      <formula>0.6</formula>
      <formula>0.69</formula>
    </cfRule>
    <cfRule type="cellIs" dxfId="121" priority="219" operator="between">
      <formula>0.7</formula>
      <formula>0.79</formula>
    </cfRule>
    <cfRule type="cellIs" dxfId="120" priority="220" operator="between">
      <formula>0.8</formula>
      <formula>1</formula>
    </cfRule>
  </conditionalFormatting>
  <conditionalFormatting sqref="AE8:AE13">
    <cfRule type="cellIs" dxfId="119" priority="221" operator="between">
      <formula>0</formula>
      <formula>0.3999</formula>
    </cfRule>
    <cfRule type="cellIs" dxfId="118" priority="222" operator="between">
      <formula>0.4</formula>
      <formula>0.59</formula>
    </cfRule>
    <cfRule type="cellIs" dxfId="117" priority="223" operator="between">
      <formula>0.6</formula>
      <formula>0.69</formula>
    </cfRule>
    <cfRule type="cellIs" dxfId="116" priority="224" operator="between">
      <formula>0.7</formula>
      <formula>0.79</formula>
    </cfRule>
    <cfRule type="cellIs" dxfId="115" priority="225" operator="between">
      <formula>0.8</formula>
      <formula>1</formula>
    </cfRule>
  </conditionalFormatting>
  <conditionalFormatting sqref="AE15">
    <cfRule type="cellIs" dxfId="114" priority="226" operator="between">
      <formula>0</formula>
      <formula>0.3999</formula>
    </cfRule>
    <cfRule type="cellIs" dxfId="113" priority="227" operator="between">
      <formula>0.4</formula>
      <formula>0.59</formula>
    </cfRule>
    <cfRule type="cellIs" dxfId="112" priority="228" operator="between">
      <formula>0.6</formula>
      <formula>0.69</formula>
    </cfRule>
    <cfRule type="cellIs" dxfId="111" priority="229" operator="between">
      <formula>0.7</formula>
      <formula>0.79</formula>
    </cfRule>
    <cfRule type="cellIs" dxfId="110" priority="230" operator="between">
      <formula>0.8</formula>
      <formula>1</formula>
    </cfRule>
  </conditionalFormatting>
  <conditionalFormatting sqref="AE17">
    <cfRule type="cellIs" dxfId="109" priority="231" operator="between">
      <formula>0</formula>
      <formula>0.3999</formula>
    </cfRule>
    <cfRule type="cellIs" dxfId="108" priority="232" operator="between">
      <formula>0.4</formula>
      <formula>0.59</formula>
    </cfRule>
    <cfRule type="cellIs" dxfId="107" priority="233" operator="between">
      <formula>0.6</formula>
      <formula>0.69</formula>
    </cfRule>
    <cfRule type="cellIs" dxfId="106" priority="234" operator="between">
      <formula>0.7</formula>
      <formula>0.79</formula>
    </cfRule>
    <cfRule type="cellIs" dxfId="105" priority="235" operator="between">
      <formula>0.8</formula>
      <formula>1</formula>
    </cfRule>
  </conditionalFormatting>
  <conditionalFormatting sqref="AE20:AE21">
    <cfRule type="cellIs" dxfId="104" priority="236" operator="between">
      <formula>0</formula>
      <formula>0.3999</formula>
    </cfRule>
    <cfRule type="cellIs" dxfId="103" priority="237" operator="between">
      <formula>0.4</formula>
      <formula>0.59</formula>
    </cfRule>
    <cfRule type="cellIs" dxfId="102" priority="238" operator="between">
      <formula>0.6</formula>
      <formula>0.69</formula>
    </cfRule>
    <cfRule type="cellIs" dxfId="101" priority="239" operator="between">
      <formula>0.7</formula>
      <formula>0.79</formula>
    </cfRule>
    <cfRule type="cellIs" dxfId="100" priority="240" operator="between">
      <formula>0.8</formula>
      <formula>1</formula>
    </cfRule>
  </conditionalFormatting>
  <conditionalFormatting sqref="AE28">
    <cfRule type="cellIs" dxfId="99" priority="241" operator="between">
      <formula>0</formula>
      <formula>0.3999</formula>
    </cfRule>
    <cfRule type="cellIs" dxfId="98" priority="242" operator="between">
      <formula>0.4</formula>
      <formula>0.59</formula>
    </cfRule>
    <cfRule type="cellIs" dxfId="97" priority="243" operator="between">
      <formula>0.6</formula>
      <formula>0.69</formula>
    </cfRule>
    <cfRule type="cellIs" dxfId="96" priority="244" operator="between">
      <formula>0.7</formula>
      <formula>0.79</formula>
    </cfRule>
    <cfRule type="cellIs" dxfId="95" priority="245" operator="between">
      <formula>0.8</formula>
      <formula>1</formula>
    </cfRule>
  </conditionalFormatting>
  <conditionalFormatting sqref="AE30:AE43">
    <cfRule type="cellIs" dxfId="94" priority="246" operator="between">
      <formula>0</formula>
      <formula>0.3999</formula>
    </cfRule>
    <cfRule type="cellIs" dxfId="93" priority="247" operator="between">
      <formula>0.4</formula>
      <formula>0.59</formula>
    </cfRule>
    <cfRule type="cellIs" dxfId="92" priority="248" operator="between">
      <formula>0.6</formula>
      <formula>0.69</formula>
    </cfRule>
    <cfRule type="cellIs" dxfId="91" priority="249" operator="between">
      <formula>0.7</formula>
      <formula>0.79</formula>
    </cfRule>
    <cfRule type="cellIs" dxfId="90" priority="250" operator="between">
      <formula>0.8</formula>
      <formula>1</formula>
    </cfRule>
  </conditionalFormatting>
  <conditionalFormatting sqref="AE45:AE46 AE48">
    <cfRule type="cellIs" dxfId="89" priority="251" operator="between">
      <formula>0</formula>
      <formula>0.3999</formula>
    </cfRule>
    <cfRule type="cellIs" dxfId="88" priority="252" operator="between">
      <formula>0.4</formula>
      <formula>0.59</formula>
    </cfRule>
    <cfRule type="cellIs" dxfId="87" priority="253" operator="between">
      <formula>0.6</formula>
      <formula>0.69</formula>
    </cfRule>
    <cfRule type="cellIs" dxfId="86" priority="254" operator="between">
      <formula>0.7</formula>
      <formula>0.79</formula>
    </cfRule>
    <cfRule type="cellIs" dxfId="85" priority="255" operator="between">
      <formula>0.8</formula>
      <formula>1</formula>
    </cfRule>
  </conditionalFormatting>
  <conditionalFormatting sqref="AE50:AE55">
    <cfRule type="cellIs" dxfId="84" priority="256" operator="between">
      <formula>0</formula>
      <formula>0.3999</formula>
    </cfRule>
    <cfRule type="cellIs" dxfId="83" priority="257" operator="between">
      <formula>0.4</formula>
      <formula>0.59</formula>
    </cfRule>
    <cfRule type="cellIs" dxfId="82" priority="258" operator="between">
      <formula>0.6</formula>
      <formula>0.69</formula>
    </cfRule>
    <cfRule type="cellIs" dxfId="81" priority="259" operator="between">
      <formula>0.7</formula>
      <formula>0.79</formula>
    </cfRule>
    <cfRule type="cellIs" dxfId="80" priority="260" operator="between">
      <formula>0.8</formula>
      <formula>1</formula>
    </cfRule>
  </conditionalFormatting>
  <conditionalFormatting sqref="AI8:AI13">
    <cfRule type="cellIs" dxfId="79" priority="261" operator="between">
      <formula>0</formula>
      <formula>0.3999</formula>
    </cfRule>
    <cfRule type="cellIs" dxfId="78" priority="262" operator="between">
      <formula>0.4</formula>
      <formula>0.59</formula>
    </cfRule>
    <cfRule type="cellIs" dxfId="77" priority="263" operator="between">
      <formula>0.6</formula>
      <formula>0.69</formula>
    </cfRule>
    <cfRule type="cellIs" dxfId="76" priority="264" operator="between">
      <formula>0.7</formula>
      <formula>0.79</formula>
    </cfRule>
    <cfRule type="cellIs" dxfId="75" priority="265" operator="between">
      <formula>0.8</formula>
      <formula>1</formula>
    </cfRule>
  </conditionalFormatting>
  <conditionalFormatting sqref="AI15">
    <cfRule type="cellIs" dxfId="74" priority="266" operator="between">
      <formula>0</formula>
      <formula>0.3999</formula>
    </cfRule>
    <cfRule type="cellIs" dxfId="73" priority="267" operator="between">
      <formula>0.4</formula>
      <formula>0.59</formula>
    </cfRule>
    <cfRule type="cellIs" dxfId="72" priority="268" operator="between">
      <formula>0.6</formula>
      <formula>0.69</formula>
    </cfRule>
    <cfRule type="cellIs" dxfId="71" priority="269" operator="between">
      <formula>0.7</formula>
      <formula>0.79</formula>
    </cfRule>
    <cfRule type="cellIs" dxfId="70" priority="270" operator="between">
      <formula>0.8</formula>
      <formula>1</formula>
    </cfRule>
  </conditionalFormatting>
  <conditionalFormatting sqref="AI17">
    <cfRule type="cellIs" dxfId="69" priority="271" operator="between">
      <formula>0</formula>
      <formula>0.3999</formula>
    </cfRule>
    <cfRule type="cellIs" dxfId="68" priority="272" operator="between">
      <formula>0.4</formula>
      <formula>0.59</formula>
    </cfRule>
    <cfRule type="cellIs" dxfId="67" priority="273" operator="between">
      <formula>0.6</formula>
      <formula>0.69</formula>
    </cfRule>
    <cfRule type="cellIs" dxfId="66" priority="274" operator="between">
      <formula>0.7</formula>
      <formula>0.79</formula>
    </cfRule>
    <cfRule type="cellIs" dxfId="65" priority="275" operator="between">
      <formula>0.8</formula>
      <formula>1</formula>
    </cfRule>
  </conditionalFormatting>
  <conditionalFormatting sqref="AI20:AI21">
    <cfRule type="cellIs" dxfId="64" priority="276" operator="between">
      <formula>0</formula>
      <formula>0.3999</formula>
    </cfRule>
    <cfRule type="cellIs" dxfId="63" priority="277" operator="between">
      <formula>0.4</formula>
      <formula>0.59</formula>
    </cfRule>
    <cfRule type="cellIs" dxfId="62" priority="278" operator="between">
      <formula>0.6</formula>
      <formula>0.69</formula>
    </cfRule>
    <cfRule type="cellIs" dxfId="61" priority="279" operator="between">
      <formula>0.7</formula>
      <formula>0.79</formula>
    </cfRule>
    <cfRule type="cellIs" dxfId="60" priority="280" operator="between">
      <formula>0.8</formula>
      <formula>1</formula>
    </cfRule>
  </conditionalFormatting>
  <conditionalFormatting sqref="AI28">
    <cfRule type="cellIs" dxfId="59" priority="281" operator="between">
      <formula>0</formula>
      <formula>0.3999</formula>
    </cfRule>
    <cfRule type="cellIs" dxfId="58" priority="282" operator="between">
      <formula>0.4</formula>
      <formula>0.59</formula>
    </cfRule>
    <cfRule type="cellIs" dxfId="57" priority="283" operator="between">
      <formula>0.6</formula>
      <formula>0.69</formula>
    </cfRule>
    <cfRule type="cellIs" dxfId="56" priority="284" operator="between">
      <formula>0.7</formula>
      <formula>0.79</formula>
    </cfRule>
    <cfRule type="cellIs" dxfId="55" priority="285" operator="between">
      <formula>0.8</formula>
      <formula>1</formula>
    </cfRule>
  </conditionalFormatting>
  <conditionalFormatting sqref="AI31:AI43">
    <cfRule type="cellIs" dxfId="54" priority="286" operator="between">
      <formula>0</formula>
      <formula>0.3999</formula>
    </cfRule>
    <cfRule type="cellIs" dxfId="53" priority="287" operator="between">
      <formula>0.4</formula>
      <formula>0.59</formula>
    </cfRule>
    <cfRule type="cellIs" dxfId="52" priority="288" operator="between">
      <formula>0.6</formula>
      <formula>0.69</formula>
    </cfRule>
    <cfRule type="cellIs" dxfId="51" priority="289" operator="between">
      <formula>0.7</formula>
      <formula>0.79</formula>
    </cfRule>
    <cfRule type="cellIs" dxfId="50" priority="290" operator="between">
      <formula>0.8</formula>
      <formula>1</formula>
    </cfRule>
  </conditionalFormatting>
  <conditionalFormatting sqref="AI45:AI46 AI48">
    <cfRule type="cellIs" dxfId="49" priority="291" operator="between">
      <formula>0</formula>
      <formula>0.3999</formula>
    </cfRule>
    <cfRule type="cellIs" dxfId="48" priority="292" operator="between">
      <formula>0.4</formula>
      <formula>0.59</formula>
    </cfRule>
    <cfRule type="cellIs" dxfId="47" priority="293" operator="between">
      <formula>0.6</formula>
      <formula>0.69</formula>
    </cfRule>
    <cfRule type="cellIs" dxfId="46" priority="294" operator="between">
      <formula>0.7</formula>
      <formula>0.79</formula>
    </cfRule>
    <cfRule type="cellIs" dxfId="45" priority="295" operator="between">
      <formula>0.8</formula>
      <formula>1</formula>
    </cfRule>
  </conditionalFormatting>
  <conditionalFormatting sqref="AI50:AI55">
    <cfRule type="cellIs" dxfId="44" priority="296" operator="between">
      <formula>0</formula>
      <formula>0.3999</formula>
    </cfRule>
    <cfRule type="cellIs" dxfId="43" priority="297" operator="between">
      <formula>0.4</formula>
      <formula>0.59</formula>
    </cfRule>
    <cfRule type="cellIs" dxfId="42" priority="298" operator="between">
      <formula>0.6</formula>
      <formula>0.69</formula>
    </cfRule>
    <cfRule type="cellIs" dxfId="41" priority="299" operator="between">
      <formula>0.7</formula>
      <formula>0.79</formula>
    </cfRule>
    <cfRule type="cellIs" dxfId="40" priority="300" operator="between">
      <formula>0.8</formula>
      <formula>1</formula>
    </cfRule>
  </conditionalFormatting>
  <conditionalFormatting sqref="AL8:AL13">
    <cfRule type="cellIs" dxfId="39" priority="301" operator="between">
      <formula>0</formula>
      <formula>0.3999</formula>
    </cfRule>
    <cfRule type="cellIs" dxfId="38" priority="302" operator="between">
      <formula>0.4</formula>
      <formula>0.59</formula>
    </cfRule>
    <cfRule type="cellIs" dxfId="37" priority="303" operator="between">
      <formula>0.6</formula>
      <formula>0.69</formula>
    </cfRule>
    <cfRule type="cellIs" dxfId="36" priority="304" operator="between">
      <formula>0.7</formula>
      <formula>0.79</formula>
    </cfRule>
    <cfRule type="cellIs" dxfId="35" priority="305" operator="between">
      <formula>0.8</formula>
      <formula>1</formula>
    </cfRule>
  </conditionalFormatting>
  <conditionalFormatting sqref="AL15">
    <cfRule type="cellIs" dxfId="34" priority="306" operator="between">
      <formula>0</formula>
      <formula>0.3999</formula>
    </cfRule>
    <cfRule type="cellIs" dxfId="33" priority="307" operator="between">
      <formula>0.4</formula>
      <formula>0.59</formula>
    </cfRule>
    <cfRule type="cellIs" dxfId="32" priority="308" operator="between">
      <formula>0.6</formula>
      <formula>0.69</formula>
    </cfRule>
    <cfRule type="cellIs" dxfId="31" priority="309" operator="between">
      <formula>0.7</formula>
      <formula>0.79</formula>
    </cfRule>
    <cfRule type="cellIs" dxfId="30" priority="310" operator="between">
      <formula>0.8</formula>
      <formula>1</formula>
    </cfRule>
  </conditionalFormatting>
  <conditionalFormatting sqref="AL17">
    <cfRule type="cellIs" dxfId="29" priority="311" operator="between">
      <formula>0</formula>
      <formula>0.3999</formula>
    </cfRule>
    <cfRule type="cellIs" dxfId="28" priority="312" operator="between">
      <formula>0.4</formula>
      <formula>0.59</formula>
    </cfRule>
    <cfRule type="cellIs" dxfId="27" priority="313" operator="between">
      <formula>0.6</formula>
      <formula>0.69</formula>
    </cfRule>
    <cfRule type="cellIs" dxfId="26" priority="314" operator="between">
      <formula>0.7</formula>
      <formula>0.79</formula>
    </cfRule>
    <cfRule type="cellIs" dxfId="25" priority="315" operator="between">
      <formula>0.8</formula>
      <formula>1</formula>
    </cfRule>
  </conditionalFormatting>
  <conditionalFormatting sqref="AL20:AL21">
    <cfRule type="cellIs" dxfId="24" priority="316" operator="between">
      <formula>0</formula>
      <formula>0.3999</formula>
    </cfRule>
    <cfRule type="cellIs" dxfId="23" priority="317" operator="between">
      <formula>0.4</formula>
      <formula>0.59</formula>
    </cfRule>
    <cfRule type="cellIs" dxfId="22" priority="318" operator="between">
      <formula>0.6</formula>
      <formula>0.69</formula>
    </cfRule>
    <cfRule type="cellIs" dxfId="21" priority="319" operator="between">
      <formula>0.7</formula>
      <formula>0.79</formula>
    </cfRule>
    <cfRule type="cellIs" dxfId="20" priority="320" operator="between">
      <formula>0.8</formula>
      <formula>1</formula>
    </cfRule>
  </conditionalFormatting>
  <conditionalFormatting sqref="AL28">
    <cfRule type="cellIs" dxfId="19" priority="321" operator="between">
      <formula>0</formula>
      <formula>0.3999</formula>
    </cfRule>
    <cfRule type="cellIs" dxfId="18" priority="322" operator="between">
      <formula>0.4</formula>
      <formula>0.59</formula>
    </cfRule>
    <cfRule type="cellIs" dxfId="17" priority="323" operator="between">
      <formula>0.6</formula>
      <formula>0.69</formula>
    </cfRule>
    <cfRule type="cellIs" dxfId="16" priority="324" operator="between">
      <formula>0.7</formula>
      <formula>0.79</formula>
    </cfRule>
    <cfRule type="cellIs" dxfId="15" priority="325" operator="between">
      <formula>0.8</formula>
      <formula>1</formula>
    </cfRule>
  </conditionalFormatting>
  <conditionalFormatting sqref="AL31:AL43">
    <cfRule type="cellIs" dxfId="14" priority="326" operator="between">
      <formula>0</formula>
      <formula>0.3999</formula>
    </cfRule>
    <cfRule type="cellIs" dxfId="13" priority="327" operator="between">
      <formula>0.4</formula>
      <formula>0.59</formula>
    </cfRule>
    <cfRule type="cellIs" dxfId="12" priority="328" operator="between">
      <formula>0.6</formula>
      <formula>0.69</formula>
    </cfRule>
    <cfRule type="cellIs" dxfId="11" priority="329" operator="between">
      <formula>0.7</formula>
      <formula>0.79</formula>
    </cfRule>
    <cfRule type="cellIs" dxfId="10" priority="330" operator="between">
      <formula>0.8</formula>
      <formula>1</formula>
    </cfRule>
  </conditionalFormatting>
  <conditionalFormatting sqref="AL45:AL46 AL48">
    <cfRule type="cellIs" dxfId="9" priority="331" operator="between">
      <formula>0</formula>
      <formula>0.3999</formula>
    </cfRule>
    <cfRule type="cellIs" dxfId="8" priority="332" operator="between">
      <formula>0.4</formula>
      <formula>0.59</formula>
    </cfRule>
    <cfRule type="cellIs" dxfId="7" priority="333" operator="between">
      <formula>0.6</formula>
      <formula>0.69</formula>
    </cfRule>
    <cfRule type="cellIs" dxfId="6" priority="334" operator="between">
      <formula>0.7</formula>
      <formula>0.79</formula>
    </cfRule>
    <cfRule type="cellIs" dxfId="5" priority="335" operator="between">
      <formula>0.8</formula>
      <formula>1</formula>
    </cfRule>
  </conditionalFormatting>
  <conditionalFormatting sqref="AL50:AL55">
    <cfRule type="cellIs" dxfId="4" priority="336" operator="between">
      <formula>0</formula>
      <formula>0.3999</formula>
    </cfRule>
    <cfRule type="cellIs" dxfId="3" priority="337" operator="between">
      <formula>0.4</formula>
      <formula>0.59</formula>
    </cfRule>
    <cfRule type="cellIs" dxfId="2" priority="338" operator="between">
      <formula>0.6</formula>
      <formula>0.69</formula>
    </cfRule>
    <cfRule type="cellIs" dxfId="1" priority="339" operator="between">
      <formula>0.7</formula>
      <formula>0.79</formula>
    </cfRule>
    <cfRule type="cellIs" dxfId="0" priority="340" operator="between">
      <formula>0.8</formula>
      <formula>1</formula>
    </cfRule>
  </conditionalFormatting>
  <pageMargins left="0.7" right="0.7" top="0.75" bottom="0.75" header="0" footer="0"/>
  <pageSetup orientation="portrait"/>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EJE 1 (2015-2024)</vt:lpstr>
      <vt:lpstr>EJE 2 (2015-2024)</vt:lpstr>
      <vt:lpstr>EJE 3 (2015-2024)</vt:lpstr>
      <vt:lpstr>SEMAFORIZACIÓN</vt:lpstr>
      <vt:lpstr>DETALLE SEMAF.</vt:lpstr>
      <vt:lpstr>EJE ESTRATEGICO 1 (2020-2023)</vt:lpstr>
      <vt:lpstr>EJE ESTRATEGICO 2 (2020-2023)</vt:lpstr>
      <vt:lpstr>EJE ESTRATEGICO 3 (2020-2023)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FERLEY GUZMAN</dc:creator>
  <cp:lastModifiedBy>CARLOS FERLEY GUZMAN</cp:lastModifiedBy>
  <dcterms:created xsi:type="dcterms:W3CDTF">2023-08-29T18:43:16Z</dcterms:created>
  <dcterms:modified xsi:type="dcterms:W3CDTF">2024-07-18T18:34:02Z</dcterms:modified>
</cp:coreProperties>
</file>