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PCSHOP-COL\Documents\GOBER 2025\PLAN DE ACCIÓN SERVICIO A LA CIUDADANÍA 2025\SEGUIMIENTOS PARA PUBLICAR EN TRANSPARENCIA\"/>
    </mc:Choice>
  </mc:AlternateContent>
  <bookViews>
    <workbookView xWindow="0" yWindow="0" windowWidth="22680" windowHeight="8496"/>
  </bookViews>
  <sheets>
    <sheet name="CONSOLIDADO SEG" sheetId="1" r:id="rId1"/>
  </sheets>
  <definedNames>
    <definedName name="_xlnm._FilterDatabase" localSheetId="0" hidden="1">'CONSOLIDADO SEG'!$B$6:$AJ$75</definedName>
    <definedName name="_xlnm.Print_Area" localSheetId="0">'CONSOLIDADO SEG'!$B$1:$AJ$73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73" i="1" l="1"/>
  <c r="N26" i="1" l="1"/>
  <c r="K26" i="1"/>
  <c r="N25" i="1"/>
  <c r="K25" i="1"/>
  <c r="N63" i="1"/>
  <c r="N64" i="1"/>
  <c r="N65" i="1"/>
  <c r="N66" i="1"/>
  <c r="N67" i="1"/>
  <c r="N68" i="1"/>
  <c r="N69" i="1"/>
  <c r="N62" i="1"/>
  <c r="N61" i="1"/>
  <c r="N24" i="1"/>
  <c r="K63" i="1" l="1"/>
  <c r="K64" i="1"/>
  <c r="K65" i="1"/>
  <c r="K68" i="1"/>
  <c r="K69" i="1"/>
  <c r="K62" i="1"/>
  <c r="K61" i="1"/>
  <c r="K56" i="1"/>
  <c r="K55" i="1"/>
  <c r="K34" i="1"/>
  <c r="N73" i="1" l="1"/>
  <c r="K73" i="1"/>
  <c r="AC72" i="1" l="1"/>
  <c r="Z72" i="1"/>
  <c r="N72" i="1"/>
  <c r="K72" i="1"/>
  <c r="AC71" i="1"/>
  <c r="Z71" i="1"/>
  <c r="N71" i="1"/>
  <c r="Z70" i="1" l="1"/>
  <c r="N70" i="1"/>
  <c r="K70" i="1"/>
  <c r="AC69" i="1" l="1"/>
  <c r="Z69" i="1"/>
  <c r="AC68" i="1"/>
  <c r="Z68" i="1"/>
  <c r="AC67" i="1"/>
  <c r="AC66" i="1"/>
  <c r="AC65" i="1"/>
  <c r="Z65" i="1"/>
  <c r="AC64" i="1"/>
  <c r="Z64" i="1"/>
  <c r="AC63" i="1"/>
  <c r="Z63" i="1"/>
  <c r="AC62" i="1"/>
  <c r="X62" i="1"/>
  <c r="Z62" i="1" s="1"/>
  <c r="AC61" i="1"/>
  <c r="X61" i="1"/>
  <c r="Z61" i="1" s="1"/>
  <c r="AC60" i="1" l="1"/>
  <c r="Z60" i="1"/>
  <c r="N60" i="1"/>
  <c r="K60" i="1"/>
  <c r="AC59" i="1"/>
  <c r="Z59" i="1"/>
  <c r="N59" i="1"/>
  <c r="K59" i="1"/>
  <c r="AC58" i="1"/>
  <c r="Z58" i="1"/>
  <c r="N58" i="1"/>
  <c r="K58" i="1"/>
  <c r="AC57" i="1" l="1"/>
  <c r="Z57" i="1"/>
  <c r="N57" i="1"/>
  <c r="K57" i="1"/>
  <c r="N56" i="1" l="1"/>
  <c r="N55" i="1"/>
  <c r="N54" i="1" l="1"/>
  <c r="N53" i="1"/>
  <c r="N52" i="1"/>
  <c r="K52" i="1"/>
  <c r="N51" i="1"/>
  <c r="N50" i="1"/>
  <c r="K50" i="1"/>
  <c r="N49" i="1"/>
  <c r="N48" i="1"/>
  <c r="N47" i="1"/>
  <c r="N46" i="1"/>
  <c r="N45" i="1"/>
  <c r="N44" i="1"/>
  <c r="N43" i="1"/>
  <c r="K43" i="1"/>
  <c r="N42" i="1"/>
  <c r="K42" i="1"/>
  <c r="N41" i="1"/>
  <c r="K41" i="1"/>
  <c r="N40" i="1"/>
  <c r="N39" i="1"/>
  <c r="N38" i="1"/>
  <c r="K38" i="1"/>
  <c r="N37" i="1"/>
  <c r="N36" i="1"/>
  <c r="AC35" i="1"/>
  <c r="Z35" i="1"/>
  <c r="K35" i="1"/>
  <c r="M33" i="1" l="1"/>
  <c r="M32" i="1"/>
  <c r="M31" i="1"/>
  <c r="N30" i="1"/>
  <c r="AC29" i="1" l="1"/>
  <c r="Z29" i="1"/>
  <c r="AC28" i="1"/>
  <c r="Z28" i="1"/>
  <c r="AC27" i="1"/>
  <c r="Z27" i="1"/>
  <c r="N29" i="1"/>
  <c r="K29" i="1"/>
  <c r="N28" i="1"/>
  <c r="K28" i="1"/>
  <c r="N27" i="1"/>
  <c r="K27" i="1"/>
  <c r="K24" i="1" l="1"/>
  <c r="AC23" i="1" l="1"/>
  <c r="Z23" i="1"/>
  <c r="N23" i="1"/>
  <c r="K23" i="1"/>
  <c r="AC22" i="1"/>
  <c r="Z22" i="1"/>
  <c r="N22" i="1"/>
  <c r="N21" i="1"/>
  <c r="K21" i="1"/>
  <c r="AC20" i="1"/>
  <c r="Z20" i="1"/>
  <c r="N20" i="1"/>
  <c r="K20" i="1"/>
  <c r="N19" i="1" l="1"/>
  <c r="K19" i="1"/>
  <c r="N18" i="1"/>
  <c r="K18" i="1"/>
  <c r="N17" i="1"/>
  <c r="K17" i="1"/>
  <c r="AC16" i="1"/>
  <c r="Z16" i="1"/>
  <c r="N16" i="1"/>
  <c r="K16" i="1"/>
  <c r="AC15" i="1"/>
  <c r="Z15" i="1"/>
  <c r="N15" i="1"/>
  <c r="K15" i="1"/>
  <c r="AC14" i="1"/>
  <c r="Z14" i="1"/>
  <c r="N14" i="1"/>
  <c r="K14" i="1"/>
  <c r="AC13" i="1"/>
  <c r="Z13" i="1"/>
  <c r="N13" i="1"/>
  <c r="K13" i="1"/>
  <c r="AC12" i="1"/>
  <c r="Z12" i="1"/>
  <c r="N12" i="1"/>
  <c r="AC11" i="1"/>
  <c r="Z11" i="1"/>
  <c r="N11" i="1"/>
  <c r="K11" i="1"/>
  <c r="AC10" i="1" l="1"/>
  <c r="AC9" i="1"/>
  <c r="Z10" i="1"/>
  <c r="Z9" i="1"/>
  <c r="N10" i="1"/>
  <c r="N9" i="1"/>
  <c r="K10" i="1"/>
  <c r="K9" i="1"/>
</calcChain>
</file>

<file path=xl/comments1.xml><?xml version="1.0" encoding="utf-8"?>
<comments xmlns="http://schemas.openxmlformats.org/spreadsheetml/2006/main">
  <authors>
    <author>Usuario</author>
    <author>JENY ALEXA ACOSTA BRITO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Acumulativa 
2) No Acumulativa
</t>
        </r>
      </text>
    </comment>
    <comment ref="H6" authorId="0" shapeId="0">
      <text>
        <r>
          <rPr>
            <b/>
            <sz val="9"/>
            <color rgb="FF000000"/>
            <rFont val="Tahoma"/>
            <family val="2"/>
          </rPr>
          <t>Usuario:</t>
        </r>
        <r>
          <rPr>
            <sz val="9"/>
            <color rgb="FF000000"/>
            <rFont val="Tahoma"/>
            <family val="2"/>
          </rPr>
          <t xml:space="preserve">
</t>
        </r>
        <r>
          <rPr>
            <sz val="9"/>
            <color rgb="FF000000"/>
            <rFont val="Tahoma"/>
            <family val="2"/>
          </rPr>
          <t xml:space="preserve">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U6" authorId="0" shapeId="0">
      <text>
        <r>
          <rPr>
            <b/>
            <sz val="9"/>
            <color indexed="81"/>
            <rFont val="Tahoma"/>
            <family val="2"/>
          </rPr>
          <t>Usuario:</t>
        </r>
        <r>
          <rPr>
            <sz val="9"/>
            <color indexed="81"/>
            <rFont val="Tahoma"/>
            <family val="2"/>
          </rPr>
          <t xml:space="preserve">
Presupuesto asignado y ejecutado </t>
        </r>
      </text>
    </comment>
    <comment ref="U7" authorId="0" shapeId="0">
      <text>
        <r>
          <rPr>
            <b/>
            <sz val="9"/>
            <color indexed="81"/>
            <rFont val="Tahoma"/>
            <family val="2"/>
          </rPr>
          <t>Usuario:</t>
        </r>
        <r>
          <rPr>
            <sz val="9"/>
            <color indexed="81"/>
            <rFont val="Tahoma"/>
            <family val="2"/>
          </rPr>
          <t xml:space="preserve">
Señalar con una X según corresponda </t>
        </r>
      </text>
    </comment>
    <comment ref="U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V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W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 ref="C35" authorId="1" shapeId="0">
      <text>
        <r>
          <rPr>
            <b/>
            <sz val="9"/>
            <color indexed="81"/>
            <rFont val="Tahoma"/>
            <family val="2"/>
          </rPr>
          <t xml:space="preserve">RESPONSABLE  ATENCION AL CIUDADANO </t>
        </r>
        <r>
          <rPr>
            <sz val="9"/>
            <color indexed="81"/>
            <rFont val="Tahoma"/>
            <family val="2"/>
          </rPr>
          <t xml:space="preserve">
</t>
        </r>
      </text>
    </comment>
  </commentList>
</comments>
</file>

<file path=xl/sharedStrings.xml><?xml version="1.0" encoding="utf-8"?>
<sst xmlns="http://schemas.openxmlformats.org/spreadsheetml/2006/main" count="644" uniqueCount="326">
  <si>
    <t>FORMATO</t>
  </si>
  <si>
    <t>Código</t>
  </si>
  <si>
    <t>F-SAD-127</t>
  </si>
  <si>
    <t>Versión</t>
  </si>
  <si>
    <t>Fecha</t>
  </si>
  <si>
    <t>Página</t>
  </si>
  <si>
    <t>1 de 1</t>
  </si>
  <si>
    <t>No.</t>
  </si>
  <si>
    <t xml:space="preserve">LINEAS ESTRATÉGICAS </t>
  </si>
  <si>
    <t xml:space="preserve">OBJETIVO </t>
  </si>
  <si>
    <t xml:space="preserve">META </t>
  </si>
  <si>
    <t xml:space="preserve">INDICADOR </t>
  </si>
  <si>
    <t xml:space="preserve">TIPO DE META </t>
  </si>
  <si>
    <t xml:space="preserve">EVIDENCIA </t>
  </si>
  <si>
    <t xml:space="preserve">META FÍSICA </t>
  </si>
  <si>
    <t xml:space="preserve">PRESUPUESTO ASIGNADO </t>
  </si>
  <si>
    <t xml:space="preserve">SECRETARÍA RESPONSABLE </t>
  </si>
  <si>
    <t xml:space="preserve">OBSERVACIONES </t>
  </si>
  <si>
    <t xml:space="preserve">TIPO DE GASTO </t>
  </si>
  <si>
    <t xml:space="preserve">BIENES Y/O SERVICIOS </t>
  </si>
  <si>
    <t xml:space="preserve">FUNCIONAMIENTO </t>
  </si>
  <si>
    <t xml:space="preserve">INVERSIÓN </t>
  </si>
  <si>
    <t xml:space="preserve">% avance  de la meta </t>
  </si>
  <si>
    <t xml:space="preserve">  	% ejecución presupuestal</t>
  </si>
  <si>
    <t>Presupuestado</t>
  </si>
  <si>
    <t xml:space="preserve">Ejecutado </t>
  </si>
  <si>
    <t>SEGUIMIENTO AL PLAN DE ACCION DEL SISTEMA DEPARTAMETAL DE SERVICIO A LA CIUDADANIA SDSC 2024 -  2027</t>
  </si>
  <si>
    <t xml:space="preserve">Articulación interinstitucional para el mejoramiento de los canales de servicio a la ciudadanía </t>
  </si>
  <si>
    <t>Esta estrategia busca dar respuestas oportunas, eficaces e integrales a las solicitudes de la ciudadanía, armonizar procesos y procedimientos de servicio entre las distintas entidades, suprimir trámites innecesarios, generar sinergias y optimizar los recursos públicos.</t>
  </si>
  <si>
    <t xml:space="preserve">Prestar la atención integral a quinientas (500) personas en condición de discapacidad, durante el primer año de implementación, con el fin de mejorar su calidad de vida, autonomía y participación social, y en los tres años siguientes brindar atención a mil personas.  </t>
  </si>
  <si>
    <t>Personas con discapacidad atendidas con servicios integrales/Personas con discapacidad atendidas con servicios integrales programadas.</t>
  </si>
  <si>
    <t>Acumulativa</t>
  </si>
  <si>
    <t>Actas, registro fotográfico, entrega de ayudas no pos, listados de asistencia</t>
  </si>
  <si>
    <t>X</t>
  </si>
  <si>
    <t>SECRETARÍA DE FAMILIA</t>
  </si>
  <si>
    <t>Implementar un sistema de atención y protección integral para mujeres víctimas de violencia intrafamiliar o de género en el departamento del Quindío, logrando la atención directa de al menos el 90% de los casos reportados de violencia, dentro del marco de la Ley 1257 de 2008</t>
  </si>
  <si>
    <t>Número de casos atendidos según la Ley 1257 de 2008 / Número total de casos reportados</t>
  </si>
  <si>
    <t xml:space="preserve">No Acumulativa </t>
  </si>
  <si>
    <t>Actas de seguimiento, Resolución de pagos.</t>
  </si>
  <si>
    <t>Articulación interinstitucional para el mejoramiento de los canales de servicio a la ciudadanía</t>
  </si>
  <si>
    <t>Servicio de acceso y uso de Tecnologías de la Información y las Comunicaciones</t>
  </si>
  <si>
    <t>Centros de Acceso Comunitario en zonas urbanas y/o rurales y/o apartadas funcionando</t>
  </si>
  <si>
    <t>Seguimento Plan de Accion Trimestrar y/o Actas de visita a los PVD</t>
  </si>
  <si>
    <t>Uso intensivo de Tecnologías de Información y Conocimiento - TICs</t>
  </si>
  <si>
    <t>El Departamento avanzará en la construcción de plataformas informáticas articuladas en el Sistema Departamental de Servicio a la Ciudadanía, la conectividad entre las instituciones y de la ciudadanía con el Sistema.</t>
  </si>
  <si>
    <t>Desarrollos digitales</t>
  </si>
  <si>
    <t>Productos digitales desarrollados</t>
  </si>
  <si>
    <t>Seguimento Plan de Accion Secretaria TIC</t>
  </si>
  <si>
    <t>Uso Intensivo de Tecnologías de la Información y Comunicación TIC</t>
  </si>
  <si>
    <t>Servicio de educación informal en tecnologías de la información y las comunicaciones.</t>
  </si>
  <si>
    <t>Personas capacitadas en tecnologías de la información y las comunicaciones</t>
  </si>
  <si>
    <t>Listados de asistencia, actas, contenidos</t>
  </si>
  <si>
    <t>Servicio de educación informal en Gestión TI y en Seguridad y Privacidad de la Información</t>
  </si>
  <si>
    <t>Personas capacitadas para en Gestión TI y en Seguridad y Privacidad de la Información</t>
  </si>
  <si>
    <t>Fortalecimiento de la capacidad de la ciudadanía</t>
  </si>
  <si>
    <t>El Departamento desarrollará estrategias de sensibilización y capacitación hacia la ciudadanía, como garantes de un servicio transparente y oportuno, teniendo en cuenta que las personas son sujetos de derechos y que el Estado debe garantizar el goce efectivo de los mismos.</t>
  </si>
  <si>
    <t>Servicio de educación informal para la implementación de la Estrategia de Gobierno digital</t>
  </si>
  <si>
    <t>Personas capacitadas para la implementación de la Estrategia de Gobierno digital</t>
  </si>
  <si>
    <t>Servicios tecnológicos</t>
  </si>
  <si>
    <t>Índice de capacidad en la prestación de servicios de tecnología</t>
  </si>
  <si>
    <t>Fortalecer las seccion de Atención a la Ciudadanía, implementado en el sitio web de la entidad.</t>
  </si>
  <si>
    <t>Seccion de Atención a la Ciudadanía de la página web de la entidad, fortalecido y/o actualizado.</t>
  </si>
  <si>
    <t>Link en la Pagina web actualizada</t>
  </si>
  <si>
    <t>Frotalecer la ventanilla unica virtual, implementado en el sitio web d ela entidad</t>
  </si>
  <si>
    <t>Ventanilla unica virtual de la página web de la entidad, fortalecido y/o actualizado.</t>
  </si>
  <si>
    <t>Mecanismos de accesibilidad  actualizados con la información en el portal web  para  las personas en situación de discapacidad.</t>
  </si>
  <si>
    <t>Mecanismos actualizados</t>
  </si>
  <si>
    <t>SECRETARIA TIC</t>
  </si>
  <si>
    <t>Elaborar e implementar y realizar seguimiento de la acciones de promoción de la participación ciudadana en la Administración Departamental.</t>
  </si>
  <si>
    <t>Seguimiento de la acciones de promoción de la participación Ciudadana en la Administración Departamental</t>
  </si>
  <si>
    <t>Seguimiento al  plan de acción</t>
  </si>
  <si>
    <t>Fortalecimiento de la Capacidad de la Ciudadania</t>
  </si>
  <si>
    <t xml:space="preserve">Poner a disposición del ciudadano  la oferta de participacón. </t>
  </si>
  <si>
    <t xml:space="preserve">Oferta de participación </t>
  </si>
  <si>
    <t xml:space="preserve">Oferta de participáción publica </t>
  </si>
  <si>
    <t>Capacitar a la comunidad del departamento del Quindío, con el propósito de promover estrategias para la prevención y atención de desastres en el departamento del Quindío, garantizando una respuesta efectiva ante cualquier eventualidad.</t>
  </si>
  <si>
    <t xml:space="preserve">Personas capacitadas </t>
  </si>
  <si>
    <t xml:space="preserve">Registro de asistencias de personas capacitadas y actas </t>
  </si>
  <si>
    <t>Realizar socialización de la ruta de atención a víctimas de trata de personas - Ruta de protección a lideres sociales, defensores de DDHH  y funcionarios públicos - Ruta para la prevención del reclutamiento forzado para NNA</t>
  </si>
  <si>
    <t>Número  de personas con procesos de socialización realizados</t>
  </si>
  <si>
    <t>Registro de asistencias</t>
  </si>
  <si>
    <t xml:space="preserve">SECRETARIA DEL INTERIOR </t>
  </si>
  <si>
    <t xml:space="preserve">Realizar capacitaciones a los funcionarios del  ente gubernamental en todo lo relacioando con temas juridicos . </t>
  </si>
  <si>
    <t xml:space="preserve">1 cada semestre en el cuatreño se ralizaran 8 capacitaciones  </t>
  </si>
  <si>
    <t xml:space="preserve">listado de asistencia de la capacitacion realizada por la secretaria. </t>
  </si>
  <si>
    <t>x</t>
  </si>
  <si>
    <t xml:space="preserve">REPRESENTACIÓN JUDICIAL </t>
  </si>
  <si>
    <t>Fortalecimiento de la capacidad de la ciudadanía.</t>
  </si>
  <si>
    <t xml:space="preserve">Fomentar el fortalecimiento institucional de las entidades y dependencias encargadas del servicio a la ciudadanía, mediante la expedición de lineamientos y políticas de mejoramiento y la generación de herramientas de asistencia técnia para aumentar la calidad del servicio que prestan. </t>
  </si>
  <si>
    <t xml:space="preserve">Proporcionar a la ciudadanía información de interés respecto de las rutas de consulta de la contratación celebrada por el Departamento del Quindío (Aplicativos SECOP I, SECOP II y SIA OBSERVA). </t>
  </si>
  <si>
    <t xml:space="preserve">Micrositio web de la Secretaría Jurídica y de Contratación actualizado con las rutas de los instructivos y/o manuales de consulta de las plataformas SECOP I, SECOP II y SIA Observa, con el fin  de brindar informacion pertinente y oportuna respecto de la contratación celebrada por el Departamento del Quindío. </t>
  </si>
  <si>
    <t xml:space="preserve">Micrositio actualizado con los instructivos y/o manuales  que brinden información de acceso a las plataformas de contratación. </t>
  </si>
  <si>
    <t>Brindar información pertinente y oportuna en relacion a rutas de atencion de servicio a los ciudadanos respecto a las Ligas y Clubes Deportivos y Asociaciones con fines educativos, científicos, tecnológicos, culturales y deportivos, competencia de la Dirección de Asuntos Jurídicos, Conceptos y Revisiones y de las entidades sin ánimo de lucro (ESAL), cuya inspección, vigilancia y control recae sobre la Dirección de Asuntos Jurídicos, Conceptos y Revisiones.</t>
  </si>
  <si>
    <t xml:space="preserve">Microcrositio web de la Secretaría Jurídica y de Contratación actualizado, con la informacion referente a Circulares, listado de documentos y procedimientos para inscripciones y actualizaciones de las entidades sin ánimo de lucro (ESAL) cuya vigilancia y control es competencia de la Dirección de Asuntos Jurídicos, Conceptos y Revisiones y los trámites para Inscripción de Personería Jurídica de asociaciones con fines educativos, científicos, tecnológicos, culturales y deportivos y protocolizaciones. </t>
  </si>
  <si>
    <t>Micrositio web actualizado.</t>
  </si>
  <si>
    <t>SECRETARÍA JURÍDICA Y DE CONTRATACIÓN</t>
  </si>
  <si>
    <t xml:space="preserve">Fortalecimiento de La Capacidad de la Ciudadanía </t>
  </si>
  <si>
    <t>Desarrollar estrategias de sensibilización y capacitación hacia la ciudadanía, como garantes de un servicio transparente y oportuno, teniendo en cuenta que las personas son sujetos de derecho y que el estado debe garantizar el goce efectivo de los mismos.</t>
  </si>
  <si>
    <t>Servicio de asesoría para el fortalecimiento de la asociatividad</t>
  </si>
  <si>
    <t>Asociaciones fortalecidas</t>
  </si>
  <si>
    <t>Acumulada</t>
  </si>
  <si>
    <t>Actas de reunión, listas de asistencia, Actas de asesoría y visita de proyectos</t>
  </si>
  <si>
    <t>Servicio de divulgación de transferencia de tecnología</t>
  </si>
  <si>
    <t>Productores beneficiados con transferencia de tecnología</t>
  </si>
  <si>
    <t>Listas de asistencia, Actas de asesoría y visita de proyectos</t>
  </si>
  <si>
    <t>Servicio de educación informal ambiental</t>
  </si>
  <si>
    <t>Personas capacitadas</t>
  </si>
  <si>
    <t>No Acumulada</t>
  </si>
  <si>
    <t>Listas de Asistencia</t>
  </si>
  <si>
    <t>Publicar en la página web del  informe de auditoría fiscal,   dando la posibilidad a los ciudadanos que  participen  frente a dichos procesos.</t>
  </si>
  <si>
    <t>Informe de auditoría fiscal,   publicado en la página web</t>
  </si>
  <si>
    <t xml:space="preserve">Registros  de  informes publicados </t>
  </si>
  <si>
    <t>Brindar la información oportuna   al contribuyente en materia de  impuestos (impuesto vehicular, impuesto al registro, impuesto al consumo, fincalizacion y venta de estampillas)</t>
  </si>
  <si>
    <t xml:space="preserve">Nº de contribuyentes asesorados </t>
  </si>
  <si>
    <t>Software ISVA
SEVENET</t>
  </si>
  <si>
    <t>Fomentar la cultura de pago,  a traves de campañas y/o sensibilizaciones institucionales.</t>
  </si>
  <si>
    <t>Nº de actividades realizadas</t>
  </si>
  <si>
    <t>Registro de llamadas, correos electronicos, campañas, etc</t>
  </si>
  <si>
    <t>Aumentar el recaudo del ISVA a traves de medios digitales</t>
  </si>
  <si>
    <t>Porcentaje de recaudo virtual ISVA</t>
  </si>
  <si>
    <t>Plataforma virtual PSE</t>
  </si>
  <si>
    <t>Uso Intensivo de Tecnologías de la Información y Comunicación TICs</t>
  </si>
  <si>
    <t xml:space="preserve">Cuantificar el número y tipo de trámites realizados a traves de la página web, realizados por los usuarios registrados. para determinar  la demanda de los mismos por parte de la ciudadania  </t>
  </si>
  <si>
    <t xml:space="preserve">Nº de usuarios registrados
Nº de tramites realizados
</t>
  </si>
  <si>
    <t>Docuemntos que acrediten el numero y tipo de tramites demandados a través de la página web</t>
  </si>
  <si>
    <t>SECRETARÍA DE HACIENDA Y FINANZAS PÚBLICAS</t>
  </si>
  <si>
    <t>Articulación Interinstitucional para el Mejoramiento de los Canales de Servicio a la Ciudadanía</t>
  </si>
  <si>
    <t>Servicio de integración de la oferta pública</t>
  </si>
  <si>
    <t xml:space="preserve">Plan de Acción de Servicio a la Ciudadanía  elaborados y publicados </t>
  </si>
  <si>
    <t xml:space="preserve">No acumulativa </t>
  </si>
  <si>
    <t xml:space="preserve">Planes de Acción </t>
  </si>
  <si>
    <t xml:space="preserve">Realizar seguimiento y evaluación   trimestral a la implementación del  Plan de Acción del Sistema Departamental de Servicio a  la Ciudadanía  SDSC,    con el fin de desarrollar  las actividades de manera planificada  que permitan generar impactos positivos en la  ciudadanía </t>
  </si>
  <si>
    <t xml:space="preserve">Acumulativa </t>
  </si>
  <si>
    <t xml:space="preserve">seguimiento y evaluación   trimestral de los Planes de Acción </t>
  </si>
  <si>
    <t>Realizar  la actualización del  autodiagnóstico de  atención al ciudadano de la Administración Departamental.</t>
  </si>
  <si>
    <t xml:space="preserve">Autodiagnóstico  Realizado </t>
  </si>
  <si>
    <t xml:space="preserve">Informes Trimestrales de la gestión de peticiones, quejas, reclamos, sugerencias y denuncias (PQRSD) </t>
  </si>
  <si>
    <t xml:space="preserve">Informes Trimestrales (PQRSD) </t>
  </si>
  <si>
    <t xml:space="preserve">Acciones de publicación y actualización de la información contenida en el "Menú Atención y Servicios a la Ciudadanía" de la página web </t>
  </si>
  <si>
    <t>Infraestructura para la prestación de servicios a la ciudadanía suficiente y adecuada</t>
  </si>
  <si>
    <t>El Departamento debe orientar su accionar para que la infraestructura física y tecnologica de los puntos de interacción al ciudadano tenga los siguientes atributos
Accesible
Suficiente</t>
  </si>
  <si>
    <t>Acciones que garanticen la accesibilidad física  y comunicativa de personas en condición de discapacidad</t>
  </si>
  <si>
    <t>Accesibilidad física  y comunicativa de personas en condición de discapacidad garantizada</t>
  </si>
  <si>
    <t xml:space="preserve">Evaluación del servicio y medición de la experiencia ciudadana </t>
  </si>
  <si>
    <t xml:space="preserve">Aplicación del instrumento para la Evaluación del servicio y medición de la experiencia ciudadana y sus respectivos informes </t>
  </si>
  <si>
    <t>Actividades que integren y articulen los servicios y trámites para facilitar el acceso de la ciudadanía, a través de ferias</t>
  </si>
  <si>
    <t xml:space="preserve">Ferias de Servicios </t>
  </si>
  <si>
    <t>Cualificación de los equipos de trabajo</t>
  </si>
  <si>
    <t>En este sentido, el Departamento debe homogeneizar el perfil de los servidores públicos que atienden a la ciudadanía, fortalecer los modelos de gestión de Calidad y Control Interno de todas las entidades en aras de brindar respuestas más oportunas, integrales y de calidad a las solicitudes, y desarrollar e implementar estrategias de comunicación y cualificación permanentes en materia de atención integral a la ciudadanía</t>
  </si>
  <si>
    <t xml:space="preserve">Evento de exaltacion del desempeño de servidores y contratistas en los escenarios de relacionamiento con 
la ciudadanía </t>
  </si>
  <si>
    <t xml:space="preserve">Acciones de promoción de la cultura de servicio </t>
  </si>
  <si>
    <t>Actividades de promoción de la cultura de servicio al interior de la entidad</t>
  </si>
  <si>
    <t xml:space="preserve">Utilizar señalización inclusiva
Señalización en alto relieve 
Señalización en braille 
Señalización con imágenes en lengua de señas 
Pictogramas 
Señalización en otras lenguas o idiomas </t>
  </si>
  <si>
    <t xml:space="preserve">Señalización inclusiva implementada </t>
  </si>
  <si>
    <t>Implementar mecanismos de atención especial y preferente para infantes, personas en situación de discapacidad, embarazadas, niños, niñas, adolescentes, adulto mayor y veterano de la fuerza pública y en general de personas en estado de indefensión y o de debilidad manifiesta.</t>
  </si>
  <si>
    <t>Mecanismos de atención especial y preferente implementados</t>
  </si>
  <si>
    <t>Implementar estrategias para informar  a los ciudadanos los mecanismos a través de los cuales pueden hacer seguimiento a sus peticiones</t>
  </si>
  <si>
    <t>Estrategias para informar  a los ciudadanos los mecanismos a través de los cuales pueden hacer seguimiento a sus peticiones implemendatdas</t>
  </si>
  <si>
    <t>Publicar información sobre listado de trámites y servicios, en lugares visibles (diferentes al medio electrónico) y de fácil acceso al ciudadano.</t>
  </si>
  <si>
    <t xml:space="preserve">Listado de trámites y servicios visible y de facil acceso al ciudadano </t>
  </si>
  <si>
    <t>Ejercer la Secretaría Tenica de la  Comisión Intersectorial de Servicio a la Ciudadanía, como instancia encargada de la coordinación y orientación de las políticas y actividades del Sistema Departamental del Servicio a la Ciudadanía.</t>
  </si>
  <si>
    <t>Secretaría Tecnica de la  Comisión Intersectorial de Servicio a la Ciudadanía</t>
  </si>
  <si>
    <t>Capacitación  del talento humano en  lenguaje claro</t>
  </si>
  <si>
    <t xml:space="preserve">Talento Humano capacitado en lenguaje claro </t>
  </si>
  <si>
    <t xml:space="preserve">Talento humano capacitado en materia de servicio y relacionamiento con la ciudadania </t>
  </si>
  <si>
    <t>Capacitación del talento humano en accesibilidad y de relacionamiento con personas en condición de discapacidad</t>
  </si>
  <si>
    <t xml:space="preserve">Talento Humano capacitado en relacionamiento con personas en condicion de discapacidad </t>
  </si>
  <si>
    <t xml:space="preserve">Incluir  dentro  de la inducción y 
reinducción 
1.  Protocolos de servicio y relacionamiento con la ciudadanía para todos los canales de atención 
2. Normatividad de servicio a las ciudadanías 
Caracterización de ciudadanía y grupos de valor 
3. Evaluación del servicio y medición de la experiencia ciudadana 
4. Gestión de peticiones, quejas, reclamos, sugerencias y denuncias (PQRSD) 
5. Servicio ciudadano incluyente 
Accesibilidad y de relacionamiento con personas en condición de discapacidad 
Enfoque diferencial 
6.Prevención y lucha contra la corrupción 
</t>
  </si>
  <si>
    <t xml:space="preserve">Inducción y reinducción realizadas </t>
  </si>
  <si>
    <t xml:space="preserve">SECRETARÍA ADMINISTRATIVA </t>
  </si>
  <si>
    <t>Fortalecimiento de la capacidad de la ciudadania</t>
  </si>
  <si>
    <t>Realizar caracterización y asistencia técnica al sector artesanal con el fin de fortalecer competencias empresariales y comerciales</t>
  </si>
  <si>
    <t>Artesanos atendidos y fortalecidos tècnicamente</t>
  </si>
  <si>
    <t xml:space="preserve">Realizar a través de la estrategia "Ruta de la Calidad" un diagnóstico del estado de cumplimiento de requisitos legales de operación por parte de los establecimientos del sector turismo del departamento, con el fin de fortalecer el destino.  </t>
  </si>
  <si>
    <t xml:space="preserve">SECRTARIA DE TURISMO INDSUTRIA Y COMERCIO </t>
  </si>
  <si>
    <t>Mejorar la oportunidad y  calidad de la respuesta de las solicitudes presentadas ante la Secretaria de Educación Departamental mediante el  Sistema de Atencion al ciudadano</t>
  </si>
  <si>
    <t xml:space="preserve">Medir la tasa de satisfaccion del usuario con la oportunidad y calidad de la respuesta al ciudadano dada por el SAC, a traves de encuestas realizadas en la modalidad de presencialidad  </t>
  </si>
  <si>
    <t>Encuestas realizadas en la web o fisicas</t>
  </si>
  <si>
    <t>SECRETARIA DE EDUCACIÓN DEPARTAMENTAL</t>
  </si>
  <si>
    <t>Realizar y publicar informes trimestrales  de seguimiento y evaluación al Plan de Desarrollo para consulta de la ciudadanía</t>
  </si>
  <si>
    <t xml:space="preserve">Informes de seguimiento realizados y publicados </t>
  </si>
  <si>
    <t>Documentos de seguimiento realizados y evidencia de publicación</t>
  </si>
  <si>
    <t>Estrategia de Racionalización de Trámites  en la Administración Departamental realizado</t>
  </si>
  <si>
    <t xml:space="preserve">Estrategia de Racionalización de Trámites </t>
  </si>
  <si>
    <t xml:space="preserve">Consejo Territorial fortalecido </t>
  </si>
  <si>
    <t xml:space="preserve">Acumulada </t>
  </si>
  <si>
    <t xml:space="preserve">Procesos contractuales </t>
  </si>
  <si>
    <t>Realizar,  publicar y socializar  en la página web institucional, dos estudios de medición de satisfacción del usuario en relación con los trámites y servicios que presta  la Administración Departamental.</t>
  </si>
  <si>
    <t>Estudios de medición de satisfacción realizados,  publicados  y socilizados.</t>
  </si>
  <si>
    <t>Informe de medición de satisfacción del usuario realizado, publicado y socializado.</t>
  </si>
  <si>
    <t xml:space="preserve">Elaborar y publicar  el Informe de Gestión de la Administración Departamental anualmente,    con el propósito de afianzar la relación Comunidad - Estado  y fomentar la Ley de Transparencia,  dando a conocer  el accionar  de la Administración Departamental. </t>
  </si>
  <si>
    <t xml:space="preserve">Informe de gestión elaborado y publicado </t>
  </si>
  <si>
    <t>Realizar  12  Eventos  de Rendición Públicas de Cuentas que divulgan la gestión administrativa en los municipios del Departamento del Quindio</t>
  </si>
  <si>
    <t xml:space="preserve">Eventos de Rendición de Cuentas realizados </t>
  </si>
  <si>
    <t>Cualificación de los Equipos de Trabajo.</t>
  </si>
  <si>
    <t xml:space="preserve">Capacitar a los  funcionarios y contratistas  de las 17  Secretarías de la Administración Departamental en la cultura de la Rendición de Cuentas. </t>
  </si>
  <si>
    <t xml:space="preserve">Funcionarios y Contratitas de las Secretarías capacitados </t>
  </si>
  <si>
    <t xml:space="preserve">Realizar la caracterización de los actores y grupos de interés de la Administración Departamental, con el fin de conocer las necesidades y requerimientos de los grupos que maneja la Administración Departamental </t>
  </si>
  <si>
    <t>Caracterización de los actores y grupos de interés de la Administración Departamental realizada</t>
  </si>
  <si>
    <t xml:space="preserve">Informe  de caracterización realizado </t>
  </si>
  <si>
    <t xml:space="preserve">Observatorio Económico Implementado </t>
  </si>
  <si>
    <t xml:space="preserve">Información publicada en la pagina web </t>
  </si>
  <si>
    <t xml:space="preserve"> </t>
  </si>
  <si>
    <t xml:space="preserve">SECRETARÍA DE PLANEACIÓN </t>
  </si>
  <si>
    <t xml:space="preserve">Fortalecimiento de la capacidad de la ciudadanía
</t>
  </si>
  <si>
    <t xml:space="preserve">El Departamento desarrollará estrategias de sensibilización y capacitación hacia la ciudadanía, como garantes de un servicio transparente y oportuno, teniendo en cuenta que las personas son sujetos de derechos y que el Estado debe garantizar el goce efectivo de los mismos.
</t>
  </si>
  <si>
    <t>Servicio de promoción a la participación ciudadana</t>
  </si>
  <si>
    <t xml:space="preserve">120 encuentros en el cutrienio </t>
  </si>
  <si>
    <t>Registro fotográfico e informes</t>
  </si>
  <si>
    <t>SECRETARÍA PRIVADA</t>
  </si>
  <si>
    <t>Realizar un autodiagnóstico de espacios físicos  de atención al ciudadano de la Administración Departamental, con el propósito de  identificar los ajustes requeridos  y priorizar las acciones  que permitan mejorar la calidad y accesibilidad de los servicios que se prestan al ciudadano.</t>
  </si>
  <si>
    <t xml:space="preserve">Autodiagnóstico de espacios físicos  de atención al ciudadano de la Administración Departamental realizados </t>
  </si>
  <si>
    <t xml:space="preserve">Acta de visita formato codigo F-INF-16 Registro de visita </t>
  </si>
  <si>
    <t>Adecuar los espacios físicos de atención al ciudadano de la Administración Departamental de conformidad con las acciones priorizadas producto del autodiagnóstico realizado.</t>
  </si>
  <si>
    <t xml:space="preserve">espacios físicos de atención al ciudadano de la Administración Departamental  adecuados </t>
  </si>
  <si>
    <t>Informe de entrega</t>
  </si>
  <si>
    <t>SECRETARÍA DE AGUAS E INFRAESTRUCTURA</t>
  </si>
  <si>
    <t>Promover en la ciudadanía el uso del servicio de atención de atención a la comunidad</t>
  </si>
  <si>
    <t>Gestiones realizadas por el servicio de atención a la comunidad</t>
  </si>
  <si>
    <t>Informe y caracterización de las gestiones realizadas por el servicio de atención a la comunidad</t>
  </si>
  <si>
    <t>SECRETARÍA DE SALUD DEPARTAMENTAL</t>
  </si>
  <si>
    <t>5000,000,00</t>
  </si>
  <si>
    <t>3,200,000</t>
  </si>
  <si>
    <t>Apoyar  el sector artistico y cultural del departamento, incrementando la tasa de participación y formación en actividades artistico-culturales</t>
  </si>
  <si>
    <t>Brindar apoyo a 2700 producciones artisticas y culturales</t>
  </si>
  <si>
    <t>Nº de producciones artisticas y culturales apoyadas</t>
  </si>
  <si>
    <t>I</t>
  </si>
  <si>
    <t>Proyectos, formación, eventos culturales</t>
  </si>
  <si>
    <t>Secretaría de Cultura</t>
  </si>
  <si>
    <t>Brindar capacitacion  para  fortalecer la participacion ciudadana en procesos artisticos</t>
  </si>
  <si>
    <t>Capacitar a  25400 personas con educacion informal en areas artisticas y culturales</t>
  </si>
  <si>
    <t>Nº de personas capacitadas</t>
  </si>
  <si>
    <t>Certificados de asistencia</t>
  </si>
  <si>
    <t>Promover la lectura a traves de la Red departamental de Bibliotecas  para  aumentar la tasa de lectura</t>
  </si>
  <si>
    <t>Mejorar el numero de usuarios atendidos en las bibliotecas de la Red departamental en la atencion a los ciudadanos</t>
  </si>
  <si>
    <t xml:space="preserve">Nº de usuarios atendidos
</t>
  </si>
  <si>
    <t>Registros de asistencia de usuarios atendidos</t>
  </si>
  <si>
    <t xml:space="preserve">Publicar en la página web del  informe de auditoría fiscal, dando la posibilidad a los ciudadanos que participen  frente a dichos procesos. </t>
  </si>
  <si>
    <t>N</t>
  </si>
  <si>
    <t>Brindar la información necesaria al contribuyente en temas de impuestos de  la gobernacion del Quindio</t>
  </si>
  <si>
    <t>Fomentar la cultura de pago,  a traves de campañas institucionales.</t>
  </si>
  <si>
    <t>A</t>
  </si>
  <si>
    <t xml:space="preserve">Cuantificar el número y tipo de trámites realizados a traves de la página web,  para determinar la demanda de los mismos por parte de la ciudadania  </t>
  </si>
  <si>
    <t>Secretaría Tecnologías de la Información y Comunicaciones - Secretaría de Hacienda</t>
  </si>
  <si>
    <t xml:space="preserve">Publicación y actualización de la información contenida en el "Menú Atención y Servicios a la Ciudadanía" en la  página web </t>
  </si>
  <si>
    <t xml:space="preserve">Diseñó incentivos y estímulos para exaltar el desempeño de servidores y contratistas en los escenarios de relacionamiento con  la ciudadanía </t>
  </si>
  <si>
    <t xml:space="preserve">Gestionar las adecuaciones y mejoras de la infraestructura física, tecnológica  y  administrativa, para  fortalecer la interacción con la ciudadanía y sus grupos de valor </t>
  </si>
  <si>
    <t>Adecuaciones y mejoras de la infraestructura física, tecnológica  y administrativa, para  fortalecer la interacción con la ciudadanía</t>
  </si>
  <si>
    <t xml:space="preserve">Desde la Secretaría Administrativa se adelantó el proceso de cotización para la señalización inclusiva con las empresas Distribuidora Negocio Global y John Lopez Photography, estamos en el proceso de elección </t>
  </si>
  <si>
    <t xml:space="preserve">Mediante oficio con ID 165323 se invitó a la administración del gobierno del quindío a participar del curso virtual sobre lenguaje  incluyente y accesible  orientado por la Escuela Superior de Administración Pública ESAP 
El curso virtual se desarrolló del 27 de Marzo al 6 de Abril del 2025 </t>
  </si>
  <si>
    <t xml:space="preserve">Capacitación del talento humano de la entidad, para fortalecer las habilidades y competencias en materia de servicio y relacionamiento con la ciudadanía </t>
  </si>
  <si>
    <t>Nùmero</t>
  </si>
  <si>
    <t>Incremento</t>
  </si>
  <si>
    <t>Base de datos cáracterizado
Informes de asistencia tècnica</t>
  </si>
  <si>
    <t>Asistencias tècnicas</t>
  </si>
  <si>
    <t xml:space="preserve">La secretaria de turismo, industria y comercio, está llevando a cabo el levantamiento de información y actualización de los artesanos en el Quindío, esto con el objetivo de fortalecer sus habilidades blandas,  y apoyar la implementación de herramientas tecnologías en sus emprendimientos, de manera tal, que permitan comercializar sus productos por diferentes canales de comercialización.  (se anexa caracterizaciòn) </t>
  </si>
  <si>
    <t>Establecimeintos turìsticos atendidos y fortalecidos.</t>
  </si>
  <si>
    <t>Informe ejecutivo de visitas
Anàlisis y medidas de mitigaciòn en puntos críticos</t>
  </si>
  <si>
    <t>Visitas de diagnóstico</t>
  </si>
  <si>
    <t>La secretaria de turismo, industria y comercio, a través de la dirección de clúster y asociatividad; esta llevando a cabo la “ruta de la Calidad”, que consiste en realizar visitas a establecimientos turísticos para validar el cumplimiento de requisitos y de esta manera prestar un óptimo servicio.
Para lo cual, se estará llevando a cabo un análisis que identifique puntos críticos, y posteriormente se realice una planificación estratégica que permita mitigar las falencias en la prestación del servicio, lo que cual debe apuntar a mejorar la competitividad del destino.  (Se anexa registro de vistas)</t>
  </si>
  <si>
    <t>Agricultura, Desarrollo Rural y Medio Ambiente</t>
  </si>
  <si>
    <t>Realizar el Plan Estratégico  de Racionalización de Trámites  en la Administración Departamental, de conformidad con los lineamientos del Departamento Administrativo de la Función Pública: a través de la reducción de costos, documentos, requisitos, tiempos, procesos, procedimientos y pasos.</t>
  </si>
  <si>
    <t xml:space="preserve">Fortalecer el Consejo territorial de Planeación,  a través de procesos de capacitación asistencia técnica y apoyo logístico </t>
  </si>
  <si>
    <t>Documento informe de Gestión realizado . Constancia de Publicación .</t>
  </si>
  <si>
    <t>Acta de reunión de la Rendición de , Listados de Asistencia, Registro Fotográficos, etc.</t>
  </si>
  <si>
    <t xml:space="preserve">Presentación capacitación realizada , listado de asistencia e instrumento de evaluación </t>
  </si>
  <si>
    <t>Uso Intensivo de tecnologías de Información y Conocimiento- TIC</t>
  </si>
  <si>
    <t xml:space="preserve">Implementación el Observatorio Económico y Social del Departamento del Quindio, como una fuente de consulta y generación de información a la comunidad Quindio </t>
  </si>
  <si>
    <t xml:space="preserve">En la implementación del Observatorio del Departamento del Quindío, como sistema de información para la generación de datos de manera accesible, confiable y oportuna se ha realizado la elaboración y publicación de:
-Nota informativa sobre IPC 2025 https://observatorio.quindio.gov.co/index.php/informes/infografias-y-reportes/551-nota-informativa-ipc-2025
- informe Laboral Armenia 2024  https://observatorio.quindio.gov.co/index.php/informes/infografias-y-reportes/553-nota-informativa-mercado-laboral-armenia-2024
- Elaboración de indicadores del sector agrícola 2024 </t>
  </si>
  <si>
    <t>188,100,000</t>
  </si>
  <si>
    <t>NO PROGRAMADA</t>
  </si>
  <si>
    <t>647 servicios de atención integral prestados a población en condición de discapacidad, adicional se ha realizado las siguientes actividades:                                                                                                                                                    
a.        Veintiuno (21) entregas de dispositivos técnicos de banco de ayudas técnicas en los municipios del Departamento del Quindío.
b.        Diecisiete (17 visitas de valoración de apoyo.
c.        Diecinueve (19) socializaciones de RBC. 
d.        Noventa y siete (97) socializaciones Banco de ayudas técnicas.
e.        Doce (12) visitas de RBC en algunos municipios del Departamento.
f.        Veintinueve (29) Asistencias técnicas a los comités de discapacidad en los municipios del Departamento.
g.        Un seguimiento a dispositivo técnico de banco de ayudas técnicas en el municipio de Armenia.
h.        I Subcomité De Discapacidad Departamental.
i.        Conmemoración del Día del Síndrome De Down y Día mundial de la concienciación sobre el trastorno del espectro autista
j.        Nueve (9) Visitas domiciliarias de verificación de necesidades del banco de ayudas en algunos municipios del Departamento del Quindío.
k.        I Encuentro departamental de Secretarías técnicas de los Comités Municipales de discapacidad.
l.        Dos (02) entregas de pañales para persona con discapacidad.
m.        I comité departamental de discapacidad.
n.        Una Asistencia Técnica Sistema Nacional del Cuidado, CONPES 4143 de 2025 dirigida a enlaces de discapacidad y profesionales de la Secretaría de Familia.
Beneficiando en total a 3.302 personas.
Se ha ejecutado a 30 de junio $95.020.000
Indicador: 647/1000: 64%</t>
  </si>
  <si>
    <t>Dando continuidad a las medidas de atención de la vigencia 2024, se traen activas (06) seis medidas de atención a mujeres víctimas de violencia y para la vigencia 2025 en el mes de febrero otorgaron otras tres (03) medidas de atención, 2 en el municipio de Armenia y una en Montenegro para el mes de marzo se otorga una (1) medida en el municipio de Montenegro, Para el mes de Abril se terminan 2 medidas de atención del municipio de Montenegro , una por terminar con el tiempo estipulado de seis meses , otra se suspende por regresar con el  presunto agresor , una medida se le da prorroga por seis meses más y se otorgan  dos  (2) medidas de atención  una (1)  del municipio de Montenegro y una (1) medida de atención de Armenia, quedando al 30 de abril 10 medidas activas, para el mes de mayo se mantienen 8 medidas activas 4 en el municipio de Montenegro , 3 en el municipio de Armenia , 1 en el municipio de Pijao y  se otorga una nueva medida en el municipio de La Tebaida , Para el mes de junio se mantienen 7 medidas activas 2 en el municipio de Armenia , 3 en Montenegro , 1 en La Tebaida , 1 en Pijao y se otorgan 2 medidas nuevas 1 en el municipio de Armenia y otra en Montenegro. 
Se ha ejecutado a 30 de junio $72.034.000
Indicador: 6/6 medidas que venian de la vigencia 2024
                 9/9 medidas que se han reportado para la vigencia 2025</t>
  </si>
  <si>
    <t xml:space="preserve">A corte del 30 de juinio se atenieron a 8 Centros de acceso comunitarios urbanos funcionando (Puntos Vive Digital - PVD) del departamento del Quindío a través de  mantenimiento preventivo y correctivo de los equipos tecnológicos.
1. Calarcá - Instituto Tecnológico.
2. Circasia - Institución Educativa Libre
3. Circasia - Instituto San José
4. Salento -Liceo Quindio.
5. Quimbaya -  Institucion Educativa Instituto Quimbaya
6. Cordoba - Jose Maria Cordoba
7. Pijao - Institucion Educativa Instituto Pijao
8. Montenegro (Pueblo Tapao) - Marco Fidel Suarez
Evidencias:
https://drive.google.com/drive/folders/1oggoNiJdFaYYpS5SbZpsfZ2PPZi82aQ4?usp=sharing </t>
  </si>
  <si>
    <t>A corte del 30 de junio de la presente vigencia, la secretaria TIC no ha realizado ningún proceso respecto al apoyo de soluciones tecnológicas.</t>
  </si>
  <si>
    <t xml:space="preserve">3296 personas capacitadas en Tecnologías de la Información y las Comunicaciones a través de los programas de (Mujeres TIC, Creativos digitales, Emprendedores digitales y Población digital, correspondientes al modelo integrador TIC en todo el Departamento del Quindío.
Emprendedores Digitales: 767
Mujeres TIC: 576
Creativos Digitales: 514
Creativos Digitales (Semillero de robotica): 188
50 Plus: 610
Población Digital: 641
Distribución de Personas capacitadas por municipios
Armenia: 1416
Buenavista: 4
Calarcá: 531
Circasia: 263
Córdoba: 41
Filandia: 33
Génova: 81
Tebaida: 339
Montenegro: 196
Quimbaya: 221
Salento: 16
Pijao: 35
Evidencias: 
https://drive.google.com/drive/folders/1NBv5_pNuZN3TgDajQTbmv0ROhnV8hB4X?usp=sharing </t>
  </si>
  <si>
    <t>65 Personas capacitadas en Gestión TI y en Seguridad y Privacidad de la Información, en diferentes entes territoriales, ciudadanía en genera y/o sector central Administración Departamental, así:
Entidades:
a. Armenia - Gobierno del Quindío, Secretaria del Interior: 16 personas capacitadas en Seguridad y Privacidad de la Información.
b. Armenia - Gobierno del Quindío, Ente descentralizado Proyecta: 27 personas capacitadas en ciberseguridad.
c. Armenia - Gobierno del Quindío CAD: 22 personas capacitadas en ingeniería social, seguridad y tipos de ataques.
Evidencias:
https://drive.google.com/drive/folders/14EKmhzWxhia2g_l178YoNjxRhV4t4bU-?usp=sharing</t>
  </si>
  <si>
    <t xml:space="preserve">48 Personas capacitadas para la implementación de la Estrategia de Gobierno digital, en diferentes entes territoriales, ciudadanía en genera y/o sector central Administración Departamental, así:
a. Armenia -  Gobierno del Quindío, Secretaria del Interior: 26 personas capacitadas en carpeta ciudadana.
b. Armenia -  Gobierno del Quindío CAD: 22 personas capacitadas en política de gobierno digital.
Evidenicas: 
https://drive.google.com/drive/folders/10IIxB3byqD2wpNPmTD3sptGVcR2BCrKO?usp=sharing </t>
  </si>
  <si>
    <t>Se aumentó en un  el índice de Capacidad en la prestación de servicios de tecnología, a través de los soportes técnicos atendidos con el aplicativo de mesas de ayuda. Durante este periodo comprendido entre el 01 enero al 31 de marzo se gestionaron un total de  mesas de ayuda, en el marco de la estrategia de soporte técnico y atención a requerimientos liderada por la Dirección de Infraestructura tecnológica.
Evidencias: 
https://drive.google.com/drive/folders/18xwL9CYqwL4u6xWHHHAO6ERhrKQ_TQs_?usp=sharing</t>
  </si>
  <si>
    <t xml:space="preserve">La sección de Atención a la Ciudadanía de la página web de la entidad ha sido fortalecida y/o actualizada con el objetivo de garantizar el derecho de los ciudadanos a acceder a la información pública, presentar peticiones, quejas, reclamos, sugerencias y denuncias (PQRSD), así como a recibir una atención eficiente, oportuna y transparente por parte de la administración pública.
Este fortalecimiento se enmarca en el cumplimiento de la Ley 1755 de 2015, que regula el derecho fundamental de petición, y la Ley 1712 de 2014 (Ley de Transparencia y del Derecho de Acceso a la Información Pública Nacional), que obliga a todas las entidades públicas a facilitar el acceso a la información de manera proactiva y comprensible para todos los ciudadanos.
Adicionalmente, se da cumplimiento a lo establecido por el Decreto 1081 de 2015, en lo relacionado con los lineamientos para la publicación de información en los sitios web institucionales, así como los Lineamientos de Gobierno Digital del Ministerio de Tecnologías de la Información y las Comunicaciones (MinTIC), que promueven el uso de medios digitales para mejorar la relación Estado–Ciudadano.
La actualización de esta sección permite una mejor experiencia de usuario, facilita la interacción ciudadana y promueve la participación activa, logrando una gestión más abierta, inclusiva y eficiente. Con estas acciones, la entidad no solo cumple con la normatividad vigente, sino que reafirma su compromiso con la transparencia, la rendición de cuentas y la mejora continua en la prestación de servicios a la ciudadanía.
Evidencias:
https://quindio.gov.co/ </t>
  </si>
  <si>
    <t>La actualización y fortalecimiento de la Ventanilla Única Virtual en la página web de la entidad constituye una acción que garantiza el cumplimiento de la normatividad nacional en materia de Gobierno Digital, transparencia, atención al ciudadano y racionalización de trámites. Esta adecuación responde a lo establecido en el Decreto 2106 de 2019, que promueve la simplificación de procedimientos administrativos, así como al Decreto 088 de 2021, que reglamenta la implementación de la Política de Gobierno Digital en Colombia.
De igual manera, se da cumplimiento a lo dispuesto en la Ley 1712 de 2014 (Ley de Transparencia y del Derecho de Acceso a la Información Pública Nacional), ya que la Ventanilla Única Virtual facilita el acceso a la información pública, garantiza la disponibilidad de trámites y servicios en línea, y promueve la interacción efectiva entre los ciudadanos y la entidad, asegurando principios de eficiencia, eficacia y calidad en la atención.
El fortalecimiento de este canal digital permite consolidar un espacio centralizado, accesible y funcional para la gestión de trámites y servicios, brindando respuesta oportuna a las solicitudes ciudadanas, en armonía con los lineamientos establecidos por el Manual para la implementación del Índice de Transparencia y Acceso a la Información Pública (ITA) del Ministerio TIC y la Procuraduría General de la Nación.
Por tanto, se considera que la entidad cumple con los requerimientos normativos nacionales al disponer de una Ventanilla Única Virtual fortalecida y/o actualizada, orientada a garantizar el derecho a la información, la transparencia institucional y la mejora continua en la prestación de los servicios públicos digitales.
Evidencias : 
https://www.ventanillaunicavirtualquindio.gov.co/</t>
  </si>
  <si>
    <t>Actualmente, el portal web cumple con los lineamientos básicos en materia de accesibilidad para personas en situación de discapacidad. No obstante, se reconoce que la información y los mecanismos disponibles no se encuentran totalmente actualizados, lo que limita parcialmente la experiencia de navegación y el acceso a la información en igualdad de condiciones para todos los usuarios.
En respuesta a esta situación, se está llevando a cabo un proceso de actualización del portal web con el objetivo de fortalecer las herramientas de accesibilidad existentes. Como parte de este proceso, se ha iniciado la incorporación de nuevos mecanismos, entre los cuales se destaca la implementación de un menú interactivo con lenguaje de señas. Esta funcionalidad está diseñada para facilitar la comprensión de los contenidos por parte de personas con discapacidad auditiva, promoviendo una experiencia más inclusiva y accesible.
Estas acciones reflejan el compromiso institucional con la mejora continua, la equidad y la inclusión digital, así como con el cumplimiento progresivo de los estándares internacionales de accesibilidad web, como los propuestos por la Iniciativa de Accesibilidad Web (WAI).
Evidencias:
https://www.ventanillaunicavirtualquindio.gov.co/</t>
  </si>
  <si>
    <t xml:space="preserve">En el Segunto Trimestre  
Se llevó a cabo el Segundo Consejo Departamental de Participación Ciudadana en junio 4 de 2025. (Anexo 1).
*Se desarrolló el 7 de mayo de 2025  las mesas de trabajo para la elección de los tres representantes de sectores que hacen parte del consejo Deptal de Participación ciudadana, como son: Asociación Departamental de Ambientalistas, Federación Quindiana de Ong´s y Comité intergremial y empresarial del Quindío -no conto con representante. (Anexo 2)
*Se realizó 21 de mayo el encuentro virtual de presentación de los sectores que hacen parte del Consejo Departamental de Participación Ciudadana. (Anexo 3). </t>
  </si>
  <si>
    <t>*Se realizó la Socialización a los funcionarios y servidores del Centro Administrativo Departamental de la Estrategia Departamental de Participación Ciudadana el día 25 de abril de 2025, con los 10 enlaces de las Secretarías departamentales. (Anexo 4)
*Se realizó publicación de la matriz Esrategia de Participación ciudadana con el seguimiento del I Cuatrimestre de 2025.    (Anexo 5)
*Se publicó en el micrositio de la Secretaria del Interior, Seguimiento N°1 del primer cutrimestre  del 2025 de la Estrategia Departamental de Participación Ciudadana. (Anexo 6)</t>
  </si>
  <si>
    <t>4147 personas capacitadas en los municipios de Armenia, Calarcá, Filandia, Montenegro, Quimbaya y Salento, en temas como KIT de emergencia, y ABC de la gestión del riesgo.
Armenia: 2226 personas capacitadas
Calarcá: 529 personas capacitadas
Filandia: 228 personas capacitadas
Montenegro: 835 personas capacitadas
Quimbaya: 291 personas capacitadas
Salento: 38 personas capacitadas</t>
  </si>
  <si>
    <t>630 solicitudes tramitadas en servicios de orientación y comunicación a las victimas del conflicto armado  en diferentes municipios, en las que se destacan procesos de articulación y  asistencia técnica en los 12 municipios del departamento del Quindío, en el desarrollo de sesiones de comités y subcomités. Ademas del acompañamiento de víctimas de desaparición forzada en sus procesos de busqueda, esto con la realización de la mesa amplia de desaparición forzada, realización de jornadas de Derechos Humanos (DDHH) y Derecho Internacional Humanitario (DIH).</t>
  </si>
  <si>
    <t xml:space="preserve">Se anexa link e imágenes del micrositio de la Secretaría Jurídica y de Contratación en el cual se puede evidenciar la publicación de las rutas de los instructivos y/o manuales de consulta de las plataformas SECOP I, SECOP II y SIA Observa, en la mencionada sección de la página web del Departamento del Quindío. https://quindio.gov.co/inicio-secretaria-juridica
Una vez se ingresa al link anteriormente citado, a mano izquierda se encuentra el botón “Contratación” en el cual se encuentra el menú “Consulta Procesos de Contratación” y en este último se encuentran disponibles para la ciudadanía en general los siguientes instructivos: 
•Instructivo de consulta y ejecución de contratos SECOP I (https://quindio.gov.co/contratacion/consulta-secop/instructivos-de-consulta-y-ejecucion-de-contratos-secop-i)
• Instructivo de Consulta SECOP II
(https://quindio.gov.co/contratacion/consulta-secop/instructivo-de-consulta-secop-ii)
•Instructivo de Consulta SIA OBSERVA (https://quindio.gov.co/medios/imagenes/IMG-20211228-WA0026.jpg)                                De otra parte, se precisa que este despacho se encuentra en constante revisión y actualización de documentos teniendo en cuenta los cambios normativos y directrices de la Agencia Nacional de Contratación Publica Colombia Compra Eficiente y de la Contraloría General del Quindío, como entes rectores encargados de las plataformas en mención, por lo cual en caso de ajustes o cambios en las mismas se realizará las correspondientes actualizaciones a los instructivos publicados. 
</t>
  </si>
  <si>
    <t xml:space="preserve">Se anexa link e imágenes del micrositio de la Secretaría Jurídica y de Contratación en el cual se puede evidenciar la publicación del listado de documentos y procedimientos para inscripciones y actualizaciones de las entidades sin ánimo de lucro (ESAL) y los trámites para Inscripción de Personería Jurídica de asociaciones con fines educativos, científicos, tecnológicos, culturales y deportivos; Protocolizaciones y Registro de actualizaciones de las Ligas y Clubes Deportivos.
https://quindio.gov.co/personerias-juridicas-de-ligas-y-clubes-deportivos https://quindio.gov.co/entidad-sin-animo-de-lucro
Una vez se ingresa al link anteriormente citado, a mano izquierda se encuentra los botones “Personerías Jurídicas” y “Inspección Vigilancia y Control de Entidades Sin Ánimo de Lucro” en los cuales se pueden consultar los documentos señalados anteriormente.  
Igualmente se precisa que el listado de documentos y procedimientos para inscripciones y actualizaciones de las entidades sin ánimo de lucro (ESAL) y los trámites para Inscripción de Personería Jurídica de asociaciones con fines educativos, científicos, tecnológicos, culturales y deportivos; Protocolizaciones y Registro de actualizaciones de las Ligas y Clubes Deportivos, se encuentra sujeto a actualización. </t>
  </si>
  <si>
    <t xml:space="preserve">Se realizaron 522 contenidos artísticos así:
- 48 Producciones artísticas de artistas plásticos en las 3 salas de exhibición Roberto Henao , Antonio Valencia y Mogadores puesta en circulación con la participación de 33 artistas del departamento del Quindío “CONMEMORACION DE LOS 26 AÑOS DEL TERREMOTO”;  en el municipio de Armenia 
- 117 presentaciones de artistas como trovadores, cantantes, saxofonistas, chirimía , clarinete y conversatorio   para las diferentes actividades las que se hicieran 62 en Armenia, 4 Pijao ,2 Salento , 5 Quimbaya , circasia 9, 18 Calarcá , 2 Filandia , 4 La Tebaida , 3 Córdoba y 8 Montenegro 
- 304 presentaciones artísticas de cierres de formación informal en las diferentes áreas de artes dictadas en las casas de la cultura, I.E , cabildos y otros lugares en los municipios de Armenia (62), Calarcá (90), Circasia (15), Montenegro (15) ,Quimbaya (29), Filandia ( 40), Génova ( 11) , La Tebaida (16) ,Pijao ( 17) , Salento( 3), Córdoba ( 6) 
- 53 presentaciones artísticas como resultado de la retribución de saberes con niños de 2 a 5 grado de las instituciones educativas públicas en los municipios de Armenia (21), Calarcá (11), Montenegro (10) , Circasia ( 5), La Tebaida ( 2) y Quimbaya ( 4) </t>
  </si>
  <si>
    <t xml:space="preserve">  4833 personas capacitadas con servicio de educación informal en áreas artísticas y culturales, así:
a)	4403 personas capacitadas en procesos de formación artística y cultural en áreas de Música, Artes escénicas, artes plásticas, danzas y muralismo en las casas de la cultura de los municipios de: Montenegro (287), Quimbaya (797), Calarcá (820), Armenia (1100), Circasia (178), Filandia ( 284) , Génova ( 112) , La Tebaida ( 304),  Pijao ( 290) y Córdoba ( 119) 
Se ha realizado formado a (26) personas de semilleros de Vigías del patrimonio en Salento 
b) 58 personas capacitadas en procesos Gobernanza Cultura: 
- Elaboración de planes de acción para los nuevos consejos de áreas artísticas permitiendo el fortalecimiento de Gobernanza Cultural 
- Estructuración del cronograma de formaciones a los nuevos consejos de áreas artísticas y el consejo departamental de cultura 2025-2028
- Se realizados conversatorios con el Consejo departamental de cultura sobre el plan docenal “Cultura para la vida” 
- se realizó capacitación a las Bibliotecarias que hacen parte de Red Departamental con temas como Escritura Creativa, ecosistema LEOB y la Biblioteca Nacional capacito en la Llave del Saber y estrategias LEOB alrededor de la memoria, a 32 Personas que hacen parte de los entes territoriales que dirigen y apoyan los procesos de Bibliotecas públicas de los municipios 
c) 372 personas capacitadas en procesos de formación de lectura, escritura y oralidad que temas como paisaje cultural cafetero y patrimonio cultural en la Universidad del Quindío y instituciones educativas de Armenia (171), I.E de Montenegro (11), I.E. de Calarcá (54) en la casa Museo de Circasia (24), Quimbaya (112) </t>
  </si>
  <si>
    <t xml:space="preserve">48622 usuarios atendidos con servicios bibliotecarios en el departamento del Quindío a través de:
a) 24725 con actividades de promoción de lectura y escritura en espacios convencionales y no convencionales como la celebración del día del idioma, el día de la tierra, el picnic literario, la hora del cuento, animación de lectura y escritura en colegios, en el CAE, fundaciones de abuelos, Cárcel de peñas blancas, fundación Abriendo Caminos y eventos  
b) 23897 usuarios atendidos en las 11 bibliotecas públicas de 13 que conforman la red departamental de conformidad con reporte generado por la plataforma de la llave del saber de 10 municipios: Génova, Montenegro, Armenia, Filandia , Circasia , Salento , La Tebaida, Córdoba , Buenavista y Calarcá y Barcelona </t>
  </si>
  <si>
    <r>
      <t xml:space="preserve">Se realizo la publicacion de los informes presupuestales, correspondientes al segundo  trimestre de la vigencia  de 2025                                                         https://quindio.gov.co/informes-presupuestales?view=article&amp;id=35506:informes-presupuestales-ano-2025&amp;catid=1589                     Evidencia                       </t>
    </r>
    <r>
      <rPr>
        <b/>
        <sz val="11"/>
        <color theme="1"/>
        <rFont val="Calibri"/>
        <family val="2"/>
        <scheme val="minor"/>
      </rPr>
      <t>CARPETA DE EVIDENCIA COMPONENTE No.1</t>
    </r>
  </si>
  <si>
    <r>
      <t xml:space="preserve">Se realizo atenciòn  a todas las solicitudes presentadas de manera presencial y virtual hechas por los contribuyentes, para este periodo se atendiron 41.777,00 contribuyentes, como se evidencia en los archivos anexos tales como:                    1)Reporte Pago ISVA.                2) Informe Recaudo y Cobranza.                                    3)Fiscalizaciòn y Liquidacion.                               4)Informe RP.                                  segundo trimestre de 2025                Es de aclarar que, los contratistas adscritos a la Direcciòn Administrativa Tributaria, en su contrato de prestaciòn de servicios, cuentan con una obligaciòn la cual es prestar apoyo mediante la asesoría a los contribuyentes que se acerquen a Ia Dirección Administrativa Tributaria de la Secretaría de Hacienda Departamenta                        </t>
    </r>
    <r>
      <rPr>
        <b/>
        <sz val="11"/>
        <color theme="1"/>
        <rFont val="Calibri"/>
        <family val="2"/>
        <scheme val="minor"/>
      </rPr>
      <t>CARPETA DE EVIDENCIA COMPONENTE No. 2</t>
    </r>
  </si>
  <si>
    <r>
      <t xml:space="preserve">Se llevaron a cabo jornadas de cultura de pago de impuesto vehicular en distintos municipios del departamento del quindio, con el objetivo de fomentar el cumplimiento oportuno de las obligaciones económicas por parte de la ciudadanía.  Se invita a la población a realizar los pagos correspondientes, destacando la importancia de estar a paz y salvo con dichas obligaciones. Es de aclarar que, los contratistas adscritos a la Direcciòn Administrativa Tributaria, en su contrato de prestaciòn de servicios, cuentan con una obligaciòn la cual es Prestar apoyo en el desarrollo de estrategias que permitan garantizar el incremento de los ingresos proyectados en el recaudo de las diferentes rentas e impuestos a  través de la difusión y divulgación de los diferentes servicios, planes, programas, proyectos, campañas, convocatorias y noticias institucionales, a través de las diferentes redes sociales, acompañamiento a visitas a diferentes entidades, empresas y/o instituciones para concientizar sobre la cultura de pago; campañas de sensibilización y capacitaciones; realización de llamadas telefónicas a los contribuyentes cuando sean requeridas por parte del jefe del área dejando la respectiva evidencia de las mismas, así como las demás acciones que se soliciten para fortalecer la cultura de pago  en el Departamento  . total llamadas para el segundo tri mestre de la vigencia 2025 fue de  19749                               </t>
    </r>
    <r>
      <rPr>
        <b/>
        <sz val="11"/>
        <color theme="1"/>
        <rFont val="Calibri"/>
        <family val="2"/>
        <scheme val="minor"/>
      </rPr>
      <t xml:space="preserve">CARPETA DE EVIDENCIA COMPONENTE No. 3 </t>
    </r>
  </si>
  <si>
    <r>
      <t xml:space="preserve">Se adjunta reporte de ingresos por la plataforma virtual PSE,durante el segundo trimestre de la vigencia 2025, se registraron 21.207 pagos electronicos.                           </t>
    </r>
    <r>
      <rPr>
        <b/>
        <sz val="11"/>
        <color theme="1"/>
        <rFont val="Calibri"/>
        <family val="2"/>
        <scheme val="minor"/>
      </rPr>
      <t>CARPETA DE EVIDENCIA CPMPONENTE Nº 4.</t>
    </r>
    <r>
      <rPr>
        <sz val="11"/>
        <color theme="1"/>
        <rFont val="Calibri"/>
        <family val="2"/>
        <scheme val="minor"/>
      </rPr>
      <t xml:space="preserve">     </t>
    </r>
  </si>
  <si>
    <r>
      <rPr>
        <b/>
        <sz val="11"/>
        <color theme="1"/>
        <rFont val="Arial"/>
        <family val="2"/>
      </rPr>
      <t xml:space="preserve">IV TRIMESTRE 20254: </t>
    </r>
    <r>
      <rPr>
        <sz val="11"/>
        <color theme="1"/>
        <rFont val="Arial"/>
        <family val="2"/>
      </rPr>
      <t>Para el periodo informado, se realizó un autodiagnóstico en el mes agosto del año 2024, a través de la elaboración de los estudios previos, para la planeación precontractual No. 3000 en la Asamblea Departamental.</t>
    </r>
    <r>
      <rPr>
        <b/>
        <sz val="11"/>
        <color theme="1"/>
        <rFont val="Arial"/>
        <family val="2"/>
      </rPr>
      <t xml:space="preserve"> I TRIMESTRE 2025: </t>
    </r>
    <r>
      <rPr>
        <sz val="11"/>
        <color theme="1"/>
        <rFont val="Arial"/>
        <family val="2"/>
      </rPr>
      <t xml:space="preserve">Para el periodo informado, se realizó un autodiagnóstico el día 18 de febrero de 205, en el punto de atención al ciudadano del área de pasaportes de la administración departamental.
</t>
    </r>
    <r>
      <rPr>
        <b/>
        <sz val="11"/>
        <color theme="1"/>
        <rFont val="Arial"/>
        <family val="2"/>
      </rPr>
      <t xml:space="preserve"> II TRIMESTRE 2025: </t>
    </r>
    <r>
      <rPr>
        <sz val="11"/>
        <color theme="1"/>
        <rFont val="Arial"/>
        <family val="2"/>
      </rPr>
      <t>Se dio cumplimiento a esta actividad en el primer trimestre del año 2025</t>
    </r>
  </si>
  <si>
    <r>
      <rPr>
        <b/>
        <sz val="11"/>
        <color theme="1"/>
        <rFont val="Arial"/>
        <family val="2"/>
      </rPr>
      <t xml:space="preserve">VI TRIMESTRE 2024: </t>
    </r>
    <r>
      <rPr>
        <sz val="11"/>
        <color theme="1"/>
        <rFont val="Arial"/>
        <family val="2"/>
      </rPr>
      <t>Se ejecutó obra, a través del contrato 003 de 2024, de adecuación y mejoramiento de plataformas y pisos flotantes, con el fin de ubicar módulos lineales de ocho puestos, cada uno con su respectiva conexión a internet, para la atención al servicio al cliente en la Asamblea Departamental.</t>
    </r>
    <r>
      <rPr>
        <b/>
        <sz val="11"/>
        <color theme="1"/>
        <rFont val="Arial"/>
        <family val="2"/>
      </rPr>
      <t xml:space="preserve"> I TRIMESTRE 2025: </t>
    </r>
    <r>
      <rPr>
        <sz val="11"/>
        <color theme="1"/>
        <rFont val="Arial"/>
        <family val="2"/>
      </rPr>
      <t>Para el periodo informado, se realizaron adecuaciones el día 17 de marzo de 2025, a través de las cuadrillas adscritas a la Secretaria de Aguas e Infraestructura en el punto de atención al ciudadano del área de pasaportes de la administración departamental. Se adjunta informe de visita técnica en el cual se detallan las actividades realizadas.</t>
    </r>
    <r>
      <rPr>
        <b/>
        <sz val="11"/>
        <color theme="1"/>
        <rFont val="Arial"/>
        <family val="2"/>
      </rPr>
      <t xml:space="preserve"> II TRIMESTRE 2025: </t>
    </r>
    <r>
      <rPr>
        <sz val="11"/>
        <color theme="1"/>
        <rFont val="Arial"/>
        <family val="2"/>
      </rPr>
      <t xml:space="preserve">Para el periodo informado, se realizaron los siguientes mantenimientos y/o adecuaciones durante los meses de mayo y junio: </t>
    </r>
    <r>
      <rPr>
        <b/>
        <sz val="11"/>
        <color theme="1"/>
        <rFont val="Arial"/>
        <family val="2"/>
      </rPr>
      <t xml:space="preserve">1. Edificio donde anteriormente funcionó la empresa EPQ
</t>
    </r>
    <r>
      <rPr>
        <sz val="11"/>
        <color theme="1"/>
        <rFont val="Arial"/>
        <family val="2"/>
      </rPr>
      <t>• Realización de resanes en diferentes áreas del inmueble.
• Desmonte de divisiones internas de oficina.
• Trabajos de impermeabilización.
• Cambio de cubierta</t>
    </r>
    <r>
      <rPr>
        <b/>
        <sz val="11"/>
        <color theme="1"/>
        <rFont val="Arial"/>
        <family val="2"/>
      </rPr>
      <t xml:space="preserve">.
2. Centro de Convenciones de la Gobernación del Quindío
</t>
    </r>
    <r>
      <rPr>
        <sz val="11"/>
        <color theme="1"/>
        <rFont val="Arial"/>
        <family val="2"/>
      </rPr>
      <t>• Ejecución de resanes en zonas afectadas.
• Pintura en el ingreso al parqueadero y fachada.
• Impermeabilización general.
• Revisión y recorrido técnico de la cubierta.
• Intervención en cielo raso.</t>
    </r>
    <r>
      <rPr>
        <b/>
        <sz val="11"/>
        <color theme="1"/>
        <rFont val="Arial"/>
        <family val="2"/>
      </rPr>
      <t xml:space="preserve">
3. Edificio del Instituto Departamental de Tránsito del Quindío (IDTQ)
</t>
    </r>
    <r>
      <rPr>
        <sz val="11"/>
        <color theme="1"/>
        <rFont val="Arial"/>
        <family val="2"/>
      </rPr>
      <t>• Fundida de placa en concreto de 5 m x 5 m con espesor de 12 cm.
• Aplicación de pintura anticorrosiva en estructuras metálicas.
• Cambio de puerta de ingreso.
• Trabajos de soldadura en puerta de acceso principal.</t>
    </r>
    <r>
      <rPr>
        <b/>
        <sz val="11"/>
        <color theme="1"/>
        <rFont val="Arial"/>
        <family val="2"/>
      </rPr>
      <t xml:space="preserve">
</t>
    </r>
    <r>
      <rPr>
        <sz val="11"/>
        <color theme="1"/>
        <rFont val="Arial"/>
        <family val="2"/>
      </rPr>
      <t>Como evidencia de lo anterior, se adjunta registro fotográfico correspondiente a las intervenciones realizadas en cada edificio público.</t>
    </r>
    <r>
      <rPr>
        <b/>
        <sz val="11"/>
        <color theme="1"/>
        <rFont val="Arial"/>
        <family val="2"/>
      </rPr>
      <t xml:space="preserve">
</t>
    </r>
  </si>
  <si>
    <t>Como soporte al cumplimiento de la meta y al indicador definido, se remite el informe consolidado de las PQRSD interpuestas por los ciudadanos ante la Oficina de Servicio de Atención al Ciudadano de la Secretaría de Salud Departamental, correspondiente al primer trimestre del año 2025. Dicho informe constituye la principal evidencia de la utilización del servicio por parte de la comunidad, permitiendo además identificar tendencias, necesidades y oportunidades de mejora en la atención. Esta información refleja la gestión institucional frente a los requerimientos ciudadanos y respalda el seguimiento realizado en el marco del Plan de Acción Departamental.</t>
  </si>
  <si>
    <t>Se han realizado dos Informes de Seguimiento y Evaluación al Plan de Desarrollo 2024-2027 " POR Y PARA LA GENTE,"   con corte al  30 de diciembre del 2024  y  al mes de abril  30 de 2025,  de conformidad con la información allegada por las diferentes Secretarias Sectoriales y Entes Descentralizados , estructurándose  a partir de los seguimientos a los  instrumentos de Planificación  Plan Operativo, Plan indicativos, Plan de Acción  los Informes correspondientes . Los cuales se encuentra publicados en la página web del departamento 
EVIDENCIA : Link: https://www.quindio.gov.co/seguimiento-y-evaluacion-a-la-gestion-publica/informes-de-gestion/informes-de-gestion-vigencia-2024
https://www.quindio.gov.co/seguimiento-y-evaluacion-a-la-gestion-publica/seguimiento-y-evaluacion-politicas-programas-y-planes/seguimiento-y-evaluacion-plan-de-desarrollo-2024-2027-por-y-para-la-gente</t>
  </si>
  <si>
    <t>Se estructuró  El  Plan Estratégico de Racionalización de Trámites vigencia 2025 , el cual se encuentra públicado en la página de la gobernación del Quindío.  https://www.quindio.gov.co/modelo-integrado-de-planeacion/estrategia-de-racionalizacion-de-tramites</t>
  </si>
  <si>
    <t xml:space="preserve">Espacios de participación promovidos a través del fortalecimiento del Consejo Territorial de Planeación Departamental técnica y logísticamente, con el desarrollo de las siguientes actividades:
a)  Participación en las secciones itinerantes del 2025 del Consejo Departamental de participación Ciudadana CDPC, Estrategia de Participación-Equipo Gobernación, Red de Apoyo al Control Social y Veedurías Ciudadanas_RIAVC, Comisión Regional de Ordenamiento Territorial_CROT Quindío y el Comité Permanente de Estratificación_CPE
b) Preparación documento y análisis  seguimiento al Plan de Desarrollo “Por y para la Gente” con corte al 31 de diciembre de 2024.    
c) Asistencia técnica  taller “Jornada Especial de Reinducción: Interpretación y avances de las “Líneas Estratégicas” Plan de Desarrollo Departamental “Por y para la Gente 2024_2027”.
d) Talleres participativos de contexto (Orientaciones de Ley 152/1994, Ley 388/97; Decreto Nro. 028 de 2008, Decreto 1232/2020, ley 2294 de 2023 del PND)
d) Apoyo en las sesiones  Entes descentralizados brindando acompañamiento y seguimiento para la realización del primer concepto Técnico semestral del año 2025  del cumplimiento de las metas del Plan de desarrollo “Por y para la Gente 2024-2027” financiadas con recursos del Sistema General de Participaciones establecidas con el artículo 17 del Decreto 028 de 2008
e) Intervención en temas  de “Fortalecimiento de la Participación Ciudadana en el Ordenamiento territorial“ en el  Concejo Municipal de Montenegro, con la asistencia de los integrantes del CTP de Montenegro, y acompañamiento  del Ministerio del Interior   </t>
  </si>
  <si>
    <t>Se encuentra en proceso la Sistematización de las Encuestas de Satisfacción del Usuario, realizadas por cada una de las Secretarias Sectoriales de la Administración Departamental, para posteriormente   estructurar El Informe de satisfacción de Usuario I-Semestre de 2025, con la correspondiente socialización.</t>
  </si>
  <si>
    <t>Se llevó a cabo la estructuración del Informe de Gestión  de la vigencia 2024, el cual se encuentra publicado en la página web de la Administración Departamental, elaborado en coordinación con las diferentes Secretarias Sectoriales y Entes Descentralizados. https://www.quindio.gov.co/seguimiento-y-evaluacion-a-la-gestion-publica/informes-de-gestion/informes-de-gestion-vigencia-2024</t>
  </si>
  <si>
    <t>Se llevo a cabo El Evento de Rendición Pública de Cuentas de la Administración Departamental vigencia 2024, en coordinación con las diferentes secretarias sectoriales.  El evento se llevó a cabo el día 26 de junio en el Coliseo Multideporte del municipio de Armenia, y de manera descentralizada en los 11 municipio restantes. Las evidencias reposan EN la página web de la Administración departamental en el siguiente link: https://www.quindio.gov.co/rendicion-publica-cuentas?view=article&amp;id=34966:rendicion-publica-de-cuentas-vigencia-2024&amp;catid=2</t>
  </si>
  <si>
    <t>Se realizó el proceso de capacitación a funcionarios y contratistas de las 17 Secretarias Sectoriales que conforman la Administración Departamental. 
Anexo No.1 Evidencias de Capacitación Secretarias Sectoriales</t>
  </si>
  <si>
    <t>El Informe de caracterización de usuarios se encuentra en proceso de estructuración.
Anexo No. 2 Avances del Informe de Caracterización de Usuarios 2025</t>
  </si>
  <si>
    <t>Se da cumplimiento con la atención al usuario en el Sistema de Atención al Ciudadano de la Secretaría de Educación, en donde se realizan las encuestas de satisfacción.</t>
  </si>
  <si>
    <t>A través del servicio de asesoría para el fortalecimiento de la asociatividad, se atendieron 27 Asociaciones del sector rural en el primer  y segundo trimestre de 2025,  A estas organizaciones se les brindó apoyo en diversos temas técnicos, comerciales y organizacionales orientados a fortalecer la base social, la generación de productos, el cumplimiento sanitario, la formalización comercial y el apoyo a temas sanitarios de los productos terminados. 
El presupuesto registrado corresponde al obligado en el semestre.</t>
  </si>
  <si>
    <t>Se atendieron las solicitudes de 502 productores con requerimientos en temas de transferencia de tecnología  y extensión agropecuaria en el primer y segundo trimestre de 2025.
El presupuesto registrado corresponde al comprometido en el semestre.</t>
  </si>
  <si>
    <t>En el primer semestre de 2025, se capacitaron 517 personas en gestión de cambio climático a través de los diferentes espacios de formación y talleres en temas de educación ambiental.
El presupuesto registrado corresponde al comprometido en el semestre.</t>
  </si>
  <si>
    <t xml:space="preserve">
El Plan de Acción Sistema Departamental de Servicio a la Ciudadanía 2024-2027 se encuentra publicado en la página web Link 
https://quindio.gov.co/sistema-departamental-de-servicio-a-la-ciudadania/plan-de-atencion-al-ciudadano https://drive.google.com/file/d/1W54m_o8rZSPiBAI2gHq2m2P2VrsqpFKC/view</t>
  </si>
  <si>
    <t>Por parte de la Secretaría De Planeación se elaboró el informe  de resultados encuesta de satisfacción del usuario correspondiente al primer semestre de la vigencia 2025.</t>
  </si>
  <si>
    <t>2025: Actividad programada para el mes de diciembre .</t>
  </si>
  <si>
    <t>Durante el segundo trimestre de 2025, la Gobernación del Quindío, bajo el liderazgo del gobernador Juan Miguel Galvis Bedoya, ha llevado a cabo diversas actividades en el marco del programa "Gobierno en la Calle" y otras iniciativas sociales y participativas, con el propósito de acercar la institucionalidad a la comunidad, promover el ejercicio activo de la ciudadanía y garantizar el acceso efectivo a los derechos. 
A través de jornadas descentralizadas en municipios como Génova, La Tebaida, Córdoba, Circasia, Buenavista, Quimbaya y Pijao, así como eventos centrales en Armenia, se han impulsado espacios de diálogo directo entre la administración departamental y la ciudadanía. Estas actividades han permitido no solo la socialización de la oferta institucional, sino también la resolución de inquietudes en temas clave como salud, infraestructura, educación, emprendimiento, desarrollo rural y bienestar social.
Actividades que se han realizo en los diferentes municipios: 
•Martes, 01 de abril de 2025-Armenia se realizó de la Ruta de la Felicidad . En el marco de la conmemoración del Día Internacional de la Felicidad, el Gobierno del Quindío, liderado por el arquitecto Juan Miguel Galvis, y a través de la Secretaria Privada, llevó a cabo una significativa jornada artística en las instalaciones de la Fundación El Buen Jesús, con la participación de 60 adultos mayores. Esta actividad, contó con la participación de la Secretarías de Cultura y Familia, ofreció un espacio para la recreación y la expresión creativa y también reafirmó el compromiso de la administración departamental con el bienestar y la inclusión social de las personas mayores. 
Sábado, 5 de abril de 2025 – Génova:
Jornada del programa Gobierno en la Calle Por y Para Génova, con encuentros ciudadanos liderados por el gobernador Juan Miguel Galvis Bedoya y su equipo, articulando acciones institucionales en diversos sectores del municipio.
• Sábado, 10 de mayo de 2025 – Gobierno en la calle por y para La Tebaida:
Visita institucional al municipio, incluyendo recorrido por obras, comando situacional con fuerza pública y apoyo al comercio local, fortaleciendo el desarrollo territorial con presencia estatal directa.
• Miércoles, 14 de mayo de 2025 – Gobierno en la calle por y para las madres adultas mayores de Armenia:
Evento Gobierno por y para las Madres adultas mayores, con la asistencia de más de 887 mujeres de grupos del adulto mayor, reconociendo su aporte a la construcción social y familiar del departamento. 
• Viernes, 16 de mayo de 2025 – Armenia:
Cuarta edición del UQ Emprende Fest en la Plaza de Bolívar, en alianza con la Universidad del Quindío, promoviendo la cultura emprendedora de más de 500 estudiantes a través de 130 proyectos.
• Viernes, 23 de mayo de 2025 – Gobierno en la calle por y para Córdoba:
Jornada Gobierno en la Calle por y para Córdoba, incluyendo entrega oficial del proyecto de fortalecimiento del Paisaje Cultural Cafetero y socialización de la oferta institucional con atención directa a la comunidad. 
• Miércoles, 28 de mayo de 2025 – Gobierno en la calle por y para Circasia:
Visitas a obras de infraestructura y recorrido territorial por parte del equipo de gobierno, brindando información y servicios a los habitantes, finalizando con la entrega de la Plataforma de Interpretación del Paisaje Cultural Cafetero.
• Domingo, 1 de junio de 2025 – Día nacional del campesino (Quimbaya (vereda El Laurel):
Celebración del Día del Campesino, exaltando el valor del trabajo rural y los aportes del campesinado al desarrollo sostenible, en el marco del Mes del Campesino Quindiano (Ordenanza 005 de 2024).
• Sábado, 6,7 y 8 de junio de 2025 – Mercado campesino en Armenia:
Mercado Campesino del Quindío en la Plaza de Bolívar, con participación de 150 productores de los 12 municipios, fortaleciendo la economía rural y el consumo local.
• Sábado, 21 de junio de 2025 – Gobierno en la calle por y para los campesinos de Buenavista:
Reconocimiento a hombres y mujeres del campo con entrega de incentivos, concursos tradicionales y actos culturales, promoviendo la identidad campesina y el valor del trabajo agrícola.
• Domingo, 22 de junio de 2025 – Gobierno en la calle por y para Pijao (vereda Puente Tabla):
Evento de la estrategia Gobierno en la Calle por y para los Campesinos, con actividades culturales, reconocimientos, y presencia de 24 veredas, reafirmando el compromiso con el desarrollo rural</t>
  </si>
  <si>
    <t>se realizo capacitación el dia 19 de junio de 2025, en lo referente al seguimiento plan de contingencia  - procesos de contratación.</t>
  </si>
  <si>
    <t xml:space="preserve">El seguimiento al Plan de Acción del Sistema Departamental de Atención al Ciudadano correspondiente al 1 Y 2 Trimestre de la vigencia 2025  se encuentra publicado en:
https://quindio.gov.co/sistema-departamental-de-servicio-a-la-ciudadania/seguimiento-plan-accion
</t>
  </si>
  <si>
    <t xml:space="preserve"> Se elaboró por parte por parte de la área de gestión documental el Informe trimestral  de peticiones, quejas, reclamos, sugerencias y denuncias (PQRSD)  correspondiente al primer Y segundo trimestre de la vigencia 2025 .</t>
  </si>
  <si>
    <t>Se ha actualizado la informacion contenida en el "Menú Atención y Servicios a la Ciudadanía" en la  página web: 
https://quindio.gov.co/sistema-departamental-de-servicio-a-la-ciudadania/seguimiento-plan-accion
https://quindio.gov.co</t>
  </si>
  <si>
    <t>El documento guía  de accesibilidad y enfoque diferencial está en proceso de documentación .El manual y protocolos de servicio a la ciudadanía se encuentra listo para aprobación y normalización.</t>
  </si>
  <si>
    <r>
      <t xml:space="preserve">
</t>
    </r>
    <r>
      <rPr>
        <b/>
        <sz val="11"/>
        <color theme="1"/>
        <rFont val="Arial"/>
        <family val="2"/>
      </rPr>
      <t xml:space="preserve">2025: </t>
    </r>
    <r>
      <rPr>
        <sz val="11"/>
        <color theme="1"/>
        <rFont val="Arial"/>
        <family val="2"/>
      </rPr>
      <t xml:space="preserve">Feria de Servicios realizada en el Municipio de Pijao "Gobierno a la calle"  yViernes, 23 de mayo de 2025 – Gobierno en la calle por y para Córdoba: incluyendo entrega oficial del proyecto de fortalecimiento del Paisaje Cultural Cafetero y socialización de la oferta institucional con atención directa a la comunidad. 
</t>
    </r>
  </si>
  <si>
    <t>las Actividades de promoción de la cultura de servicio al interior de la entidad se realizará en el mes de septiembre.</t>
  </si>
  <si>
    <t xml:space="preserve">Se encuentra publicada en la intranet de la Gobernación del Quindío la Estrategia PR-SAD-14 ESTRATEGIA DE COMUNICACIÓN A LOS CIUDADANOS PARA QUE CONOZCAN LOS
MECANISMOS A TRAVÉS DE LOS CUALES PUEDEN HACER SEGUIMIENTO A SUS
PETICIONES.
</t>
  </si>
  <si>
    <t>Se encuentra en documentación el portafolio de servicios de la Gobernación del Quindío</t>
  </si>
  <si>
    <t>La reunión con la comisión intersectorial de Servicio a la ciudadanía se realizará en el mes de septiembre cde 2025.</t>
  </si>
  <si>
    <r>
      <rPr>
        <b/>
        <sz val="11"/>
        <color theme="1"/>
        <rFont val="Arial"/>
        <family val="2"/>
      </rPr>
      <t xml:space="preserve">
2025:</t>
    </r>
    <r>
      <rPr>
        <sz val="11"/>
        <color theme="1"/>
        <rFont val="Arial"/>
        <family val="2"/>
      </rPr>
      <t xml:space="preserve"> Mediante oficio con ID 169357 Se invito a la administracion del Gobierno del Quindio a participar de la capacitacion de Atencion y Servicio al Ciudadano orientado por el SENA con una duracion de 48 horas 1 dia a la semana 
Inicio 23 de abril en el salon de reuniones de la Asamble Departamental de 2:00 a 5:00 pm </t>
    </r>
  </si>
  <si>
    <t xml:space="preserve">Se han realizado dos inducciones a los funcionarios y colaboradores de la administración Central Departamental , donde se expusieron los siguientes temas :
1.  Protocolos de servicio y relacionamiento con la ciudadanía para todos los canales de atención 
2. Normatividad de servicio a las ciudadanías Caracterización de ciudadanía y grupos de valor 
3. Evaluación del servicio y medición de la experiencia ciudadana 
4. Gestión de peticiones, quejas, reclamos, sugerencias y denuncias (PQRSD) 
5. Servicio ciudadano incluyente,Accesibilidad y de relacionamiento con personas en condición de discapacidad ,Enfoque diferencial 
6.Prevención y lucha contra la corrupción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</si>
</sst>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_);_(&quot;$&quot;\ * \(#,##0\);_(&quot;$&quot;\ * &quot;-&quot;_);_(@_)"/>
    <numFmt numFmtId="165" formatCode="_-&quot;$&quot;\ * #,##0_-;\-&quot;$&quot;\ * #,##0_-;_-&quot;$&quot;\ * &quot;-&quot;??_-;_-@_-"/>
    <numFmt numFmtId="166" formatCode="&quot;$&quot;\ #,##0.00"/>
    <numFmt numFmtId="167" formatCode="_-* #,##0_-;\-* #,##0_-;_-* &quot;-&quot;??_-;_-@_-"/>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Baskerville Old Face"/>
      <family val="1"/>
    </font>
    <font>
      <b/>
      <sz val="12"/>
      <color theme="1"/>
      <name val="Arial"/>
      <family val="2"/>
    </font>
    <font>
      <b/>
      <sz val="10"/>
      <color theme="1"/>
      <name val="Arial"/>
      <family val="2"/>
    </font>
    <font>
      <b/>
      <sz val="14"/>
      <color theme="1"/>
      <name val="Arial"/>
      <family val="2"/>
    </font>
    <font>
      <sz val="10"/>
      <color theme="1"/>
      <name val="Arial"/>
      <family val="2"/>
    </font>
    <font>
      <sz val="9"/>
      <color theme="1"/>
      <name val="Arial"/>
      <family val="2"/>
    </font>
    <font>
      <sz val="9"/>
      <color rgb="FF000000"/>
      <name val="Arial"/>
      <family val="2"/>
    </font>
    <font>
      <sz val="9"/>
      <name val="Arial"/>
      <family val="2"/>
    </font>
    <font>
      <sz val="11"/>
      <color rgb="FF000000"/>
      <name val="Calibri"/>
      <family val="2"/>
      <charset val="1"/>
    </font>
    <font>
      <b/>
      <sz val="9"/>
      <color indexed="81"/>
      <name val="Tahoma"/>
      <family val="2"/>
    </font>
    <font>
      <sz val="9"/>
      <color indexed="81"/>
      <name val="Tahoma"/>
      <family val="2"/>
    </font>
    <font>
      <sz val="10"/>
      <name val="Arial"/>
      <family val="2"/>
    </font>
    <font>
      <sz val="10"/>
      <color theme="1"/>
      <name val="Calibri"/>
      <family val="2"/>
      <scheme val="minor"/>
    </font>
    <font>
      <sz val="10"/>
      <color rgb="FF000000"/>
      <name val="Arial"/>
      <family val="2"/>
    </font>
    <font>
      <sz val="12"/>
      <color rgb="FF000000"/>
      <name val="Arial"/>
      <family val="2"/>
    </font>
    <font>
      <sz val="11"/>
      <color theme="1"/>
      <name val="Arial"/>
      <family val="2"/>
    </font>
    <font>
      <b/>
      <sz val="11"/>
      <color theme="1"/>
      <name val="Arial"/>
      <family val="2"/>
    </font>
    <font>
      <b/>
      <sz val="9"/>
      <color rgb="FF000000"/>
      <name val="Tahoma"/>
      <family val="2"/>
    </font>
    <font>
      <sz val="9"/>
      <color rgb="FF000000"/>
      <name val="Tahoma"/>
      <family val="2"/>
    </font>
    <font>
      <sz val="11"/>
      <color rgb="FF000000"/>
      <name val="Arial"/>
      <family val="2"/>
    </font>
    <font>
      <sz val="11"/>
      <name val="Arial"/>
      <family val="2"/>
    </font>
    <font>
      <b/>
      <sz val="11"/>
      <color rgb="FF000000"/>
      <name val="Arial"/>
      <family val="2"/>
    </font>
    <font>
      <b/>
      <sz val="11"/>
      <name val="Arial"/>
      <family val="2"/>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2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medium">
        <color indexed="64"/>
      </right>
      <top style="thin">
        <color auto="1"/>
      </top>
      <bottom style="medium">
        <color indexed="64"/>
      </bottom>
      <diagonal/>
    </border>
  </borders>
  <cellStyleXfs count="9">
    <xf numFmtId="0" fontId="0" fillId="0" borderId="0"/>
    <xf numFmtId="164" fontId="1" fillId="0" borderId="0" applyFont="0" applyFill="0" applyBorder="0" applyAlignment="0" applyProtection="0"/>
    <xf numFmtId="0" fontId="11" fillId="0" borderId="0"/>
    <xf numFmtId="41"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2" fontId="14" fillId="0" borderId="0" applyFont="0" applyFill="0" applyBorder="0" applyAlignment="0" applyProtection="0"/>
    <xf numFmtId="43" fontId="1" fillId="0" borderId="0" applyFont="0" applyFill="0" applyBorder="0" applyAlignment="0" applyProtection="0"/>
    <xf numFmtId="0" fontId="1" fillId="0" borderId="0"/>
  </cellStyleXfs>
  <cellXfs count="188">
    <xf numFmtId="0" fontId="0" fillId="0" borderId="0" xfId="0"/>
    <xf numFmtId="0" fontId="5" fillId="2" borderId="1" xfId="0" applyFont="1" applyFill="1" applyBorder="1" applyAlignment="1">
      <alignment horizontal="center" vertical="center"/>
    </xf>
    <xf numFmtId="0" fontId="5" fillId="0" borderId="1" xfId="0" applyFont="1" applyBorder="1" applyAlignment="1">
      <alignment vertical="center"/>
    </xf>
    <xf numFmtId="0" fontId="7" fillId="0" borderId="1" xfId="0" applyFont="1" applyBorder="1" applyAlignment="1">
      <alignment horizontal="center" vertical="center"/>
    </xf>
    <xf numFmtId="0" fontId="5"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1" xfId="0" applyFont="1" applyBorder="1"/>
    <xf numFmtId="14" fontId="7" fillId="0" borderId="1" xfId="0" applyNumberFormat="1" applyFont="1" applyBorder="1" applyAlignment="1">
      <alignment horizontal="center" vertical="center"/>
    </xf>
    <xf numFmtId="0" fontId="2" fillId="0" borderId="4" xfId="0" applyFont="1" applyBorder="1" applyAlignment="1">
      <alignment horizontal="center"/>
    </xf>
    <xf numFmtId="0" fontId="5" fillId="2" borderId="0" xfId="0" applyFont="1" applyFill="1" applyAlignment="1">
      <alignment horizontal="center" vertical="center"/>
    </xf>
    <xf numFmtId="0" fontId="7" fillId="0" borderId="0" xfId="0" applyFont="1" applyAlignment="1">
      <alignment horizontal="center" vertical="center"/>
    </xf>
    <xf numFmtId="14" fontId="7" fillId="0" borderId="0" xfId="0" applyNumberFormat="1" applyFont="1" applyAlignment="1">
      <alignment horizontal="center" vertical="center"/>
    </xf>
    <xf numFmtId="0" fontId="5" fillId="0" borderId="0" xfId="0" applyFont="1" applyAlignment="1">
      <alignment horizontal="center" vertical="center"/>
    </xf>
    <xf numFmtId="0" fontId="9" fillId="0" borderId="1" xfId="0" applyFont="1" applyBorder="1" applyAlignment="1">
      <alignment horizontal="center" vertical="center"/>
    </xf>
    <xf numFmtId="0" fontId="10" fillId="3" borderId="1" xfId="0" applyFont="1" applyFill="1" applyBorder="1" applyAlignment="1">
      <alignment horizontal="justify" vertical="center" wrapText="1"/>
    </xf>
    <xf numFmtId="9" fontId="0" fillId="0" borderId="0" xfId="0" applyNumberFormat="1" applyAlignment="1">
      <alignment horizontal="center" vertical="center"/>
    </xf>
    <xf numFmtId="166" fontId="18" fillId="0" borderId="1" xfId="0" applyNumberFormat="1" applyFont="1" applyBorder="1" applyAlignment="1">
      <alignment horizontal="center" vertical="center"/>
    </xf>
    <xf numFmtId="166" fontId="18" fillId="3" borderId="1" xfId="0" applyNumberFormat="1" applyFont="1" applyFill="1" applyBorder="1" applyAlignment="1">
      <alignment horizontal="center" vertical="center"/>
    </xf>
    <xf numFmtId="166" fontId="18" fillId="0" borderId="1" xfId="4" applyNumberFormat="1" applyFont="1" applyBorder="1" applyAlignment="1">
      <alignment horizontal="center" vertical="center"/>
    </xf>
    <xf numFmtId="166" fontId="18" fillId="0" borderId="1" xfId="1" applyNumberFormat="1" applyFont="1" applyBorder="1" applyAlignment="1">
      <alignment horizontal="center" vertical="center"/>
    </xf>
    <xf numFmtId="166" fontId="18" fillId="0" borderId="15" xfId="1" applyNumberFormat="1" applyFont="1" applyBorder="1" applyAlignment="1">
      <alignment horizontal="center" vertical="center"/>
    </xf>
    <xf numFmtId="166" fontId="18" fillId="0" borderId="17" xfId="1" applyNumberFormat="1" applyFont="1" applyBorder="1" applyAlignment="1">
      <alignment horizontal="center" vertical="center"/>
    </xf>
    <xf numFmtId="166" fontId="18" fillId="0" borderId="18" xfId="1" applyNumberFormat="1" applyFont="1" applyBorder="1" applyAlignment="1">
      <alignment horizontal="center" vertical="center"/>
    </xf>
    <xf numFmtId="166" fontId="18" fillId="0" borderId="19" xfId="1" applyNumberFormat="1" applyFont="1" applyBorder="1" applyAlignment="1">
      <alignment horizontal="center" vertical="center"/>
    </xf>
    <xf numFmtId="166" fontId="18" fillId="0" borderId="1" xfId="1" applyNumberFormat="1" applyFont="1" applyBorder="1" applyAlignment="1">
      <alignment horizontal="center" vertical="center" wrapText="1"/>
    </xf>
    <xf numFmtId="166" fontId="18" fillId="0" borderId="8" xfId="0" applyNumberFormat="1" applyFont="1" applyBorder="1" applyAlignment="1">
      <alignment horizontal="center" vertical="center"/>
    </xf>
    <xf numFmtId="166" fontId="22" fillId="3" borderId="3" xfId="0" applyNumberFormat="1" applyFont="1" applyFill="1" applyBorder="1" applyAlignment="1">
      <alignment horizontal="center" vertical="center"/>
    </xf>
    <xf numFmtId="166" fontId="18" fillId="3" borderId="1" xfId="7" applyNumberFormat="1" applyFont="1" applyFill="1" applyBorder="1" applyAlignment="1">
      <alignment horizontal="center" vertical="center"/>
    </xf>
    <xf numFmtId="166" fontId="22" fillId="3" borderId="12" xfId="0" applyNumberFormat="1" applyFont="1" applyFill="1" applyBorder="1" applyAlignment="1">
      <alignment horizontal="center" vertical="center"/>
    </xf>
    <xf numFmtId="166" fontId="22" fillId="3" borderId="1" xfId="0" applyNumberFormat="1" applyFont="1" applyFill="1" applyBorder="1" applyAlignment="1">
      <alignment horizontal="center" vertical="center"/>
    </xf>
    <xf numFmtId="166" fontId="18" fillId="0" borderId="1" xfId="4" applyNumberFormat="1" applyFont="1" applyBorder="1" applyAlignment="1">
      <alignment horizontal="center" vertical="center"/>
    </xf>
    <xf numFmtId="166" fontId="23" fillId="0" borderId="1" xfId="1" applyNumberFormat="1" applyFont="1" applyBorder="1" applyAlignment="1">
      <alignment horizontal="center" vertical="center"/>
    </xf>
    <xf numFmtId="166" fontId="23" fillId="3" borderId="1" xfId="1" applyNumberFormat="1" applyFont="1" applyFill="1" applyBorder="1" applyAlignment="1">
      <alignment horizontal="center" vertical="center"/>
    </xf>
    <xf numFmtId="166" fontId="23" fillId="3" borderId="1" xfId="3" applyNumberFormat="1" applyFont="1" applyFill="1" applyBorder="1" applyAlignment="1">
      <alignment horizontal="center" vertical="center"/>
    </xf>
    <xf numFmtId="6" fontId="18" fillId="0" borderId="1" xfId="0" applyNumberFormat="1" applyFont="1" applyBorder="1" applyAlignment="1">
      <alignment horizontal="center" vertical="center"/>
    </xf>
    <xf numFmtId="164" fontId="18" fillId="0" borderId="1" xfId="1" applyFont="1" applyBorder="1" applyAlignment="1">
      <alignment horizontal="center" vertical="center"/>
    </xf>
    <xf numFmtId="164" fontId="18" fillId="0" borderId="1" xfId="1" applyFont="1" applyBorder="1" applyAlignment="1">
      <alignment horizontal="center" vertical="center" wrapText="1"/>
    </xf>
    <xf numFmtId="166" fontId="23" fillId="0" borderId="1" xfId="0" applyNumberFormat="1" applyFont="1" applyBorder="1" applyAlignment="1">
      <alignment horizontal="center" vertical="center"/>
    </xf>
    <xf numFmtId="4" fontId="18" fillId="3" borderId="1" xfId="1" applyNumberFormat="1" applyFont="1" applyFill="1" applyBorder="1" applyAlignment="1">
      <alignment horizontal="center" vertical="center"/>
    </xf>
    <xf numFmtId="164" fontId="23" fillId="0" borderId="1" xfId="1" applyFont="1" applyBorder="1" applyAlignment="1">
      <alignment horizontal="center" vertical="center"/>
    </xf>
    <xf numFmtId="164" fontId="23" fillId="3" borderId="1" xfId="1" applyFont="1" applyFill="1" applyBorder="1" applyAlignment="1">
      <alignment horizontal="center" vertical="center"/>
    </xf>
    <xf numFmtId="0" fontId="23" fillId="0" borderId="1" xfId="0" applyFont="1" applyBorder="1" applyAlignment="1">
      <alignment horizontal="center" vertical="center"/>
    </xf>
    <xf numFmtId="0" fontId="18" fillId="0" borderId="1" xfId="0" applyFont="1" applyBorder="1" applyAlignment="1">
      <alignment horizontal="center" vertical="center"/>
    </xf>
    <xf numFmtId="44" fontId="18" fillId="0" borderId="1" xfId="4" applyFont="1" applyBorder="1" applyAlignment="1">
      <alignment horizontal="center" vertical="center"/>
    </xf>
    <xf numFmtId="43" fontId="18" fillId="3" borderId="1" xfId="7" applyFont="1" applyFill="1" applyBorder="1" applyAlignment="1">
      <alignment horizontal="center" vertical="center"/>
    </xf>
    <xf numFmtId="43" fontId="18" fillId="3" borderId="0" xfId="0" applyNumberFormat="1" applyFont="1" applyFill="1" applyAlignment="1">
      <alignment horizontal="center" vertical="center"/>
    </xf>
    <xf numFmtId="167" fontId="18" fillId="3" borderId="1" xfId="7" applyNumberFormat="1" applyFont="1" applyFill="1" applyBorder="1" applyAlignment="1">
      <alignment horizontal="center" vertical="center"/>
    </xf>
    <xf numFmtId="44" fontId="18" fillId="0" borderId="1" xfId="0" applyNumberFormat="1" applyFont="1" applyBorder="1" applyAlignment="1">
      <alignment horizontal="center" vertical="center"/>
    </xf>
    <xf numFmtId="164" fontId="18" fillId="3" borderId="1" xfId="1" applyFont="1" applyFill="1" applyBorder="1" applyAlignment="1">
      <alignment horizontal="center" vertical="center"/>
    </xf>
    <xf numFmtId="0" fontId="18" fillId="0" borderId="0" xfId="0" applyFont="1" applyAlignment="1">
      <alignment horizontal="center" vertical="center"/>
    </xf>
    <xf numFmtId="0" fontId="18" fillId="0" borderId="1" xfId="0" applyFont="1" applyBorder="1"/>
    <xf numFmtId="164" fontId="18" fillId="0" borderId="1" xfId="1" applyFont="1" applyBorder="1" applyAlignment="1">
      <alignment vertical="center"/>
    </xf>
    <xf numFmtId="164" fontId="18" fillId="0" borderId="1" xfId="1" applyFont="1" applyBorder="1" applyAlignment="1">
      <alignment horizontal="right" vertical="center"/>
    </xf>
    <xf numFmtId="9" fontId="18" fillId="0" borderId="1" xfId="0" applyNumberFormat="1" applyFont="1" applyBorder="1" applyAlignment="1">
      <alignment horizontal="center" vertical="center"/>
    </xf>
    <xf numFmtId="10" fontId="18" fillId="0" borderId="1" xfId="0" applyNumberFormat="1" applyFont="1" applyBorder="1" applyAlignment="1">
      <alignment horizontal="center" vertical="center"/>
    </xf>
    <xf numFmtId="0" fontId="18" fillId="0" borderId="0" xfId="0" applyFont="1"/>
    <xf numFmtId="9" fontId="18" fillId="0" borderId="1" xfId="5" applyFont="1" applyBorder="1" applyAlignment="1">
      <alignment horizontal="center" vertical="center"/>
    </xf>
    <xf numFmtId="10" fontId="18" fillId="0" borderId="8" xfId="0" applyNumberFormat="1" applyFont="1" applyBorder="1" applyAlignment="1">
      <alignment vertical="center"/>
    </xf>
    <xf numFmtId="0" fontId="18" fillId="3" borderId="1" xfId="0" applyFont="1" applyFill="1" applyBorder="1" applyAlignment="1">
      <alignment horizontal="center" vertical="center"/>
    </xf>
    <xf numFmtId="9" fontId="18" fillId="3" borderId="1" xfId="5" applyFont="1" applyFill="1" applyBorder="1" applyAlignment="1">
      <alignment horizontal="center" vertical="center"/>
    </xf>
    <xf numFmtId="4" fontId="18" fillId="0" borderId="1" xfId="0" applyNumberFormat="1" applyFont="1" applyBorder="1" applyAlignment="1">
      <alignment horizontal="center" vertical="center"/>
    </xf>
    <xf numFmtId="4" fontId="18" fillId="0" borderId="9" xfId="0" applyNumberFormat="1" applyFont="1" applyBorder="1" applyAlignment="1">
      <alignment horizontal="center" vertical="center"/>
    </xf>
    <xf numFmtId="4" fontId="18" fillId="0" borderId="0" xfId="0" applyNumberFormat="1" applyFont="1" applyAlignment="1">
      <alignment horizontal="center" vertical="center"/>
    </xf>
    <xf numFmtId="0" fontId="18" fillId="0" borderId="8" xfId="0" applyFont="1" applyBorder="1"/>
    <xf numFmtId="0" fontId="18" fillId="0" borderId="1" xfId="0" applyFont="1" applyBorder="1" applyAlignment="1">
      <alignment horizontal="center" vertical="center" wrapText="1"/>
    </xf>
    <xf numFmtId="2" fontId="18" fillId="0" borderId="1" xfId="0" applyNumberFormat="1" applyFont="1" applyBorder="1" applyAlignment="1">
      <alignment horizontal="center" vertical="center"/>
    </xf>
    <xf numFmtId="9" fontId="18" fillId="0" borderId="0" xfId="5" applyFont="1" applyAlignment="1">
      <alignment horizontal="center" vertical="center"/>
    </xf>
    <xf numFmtId="9" fontId="18" fillId="0" borderId="3" xfId="0" applyNumberFormat="1" applyFont="1" applyBorder="1" applyAlignment="1">
      <alignment horizontal="center" vertical="center"/>
    </xf>
    <xf numFmtId="0" fontId="18" fillId="0" borderId="15" xfId="0" applyFont="1" applyBorder="1" applyAlignment="1">
      <alignment horizontal="center" vertical="center"/>
    </xf>
    <xf numFmtId="9" fontId="18" fillId="0" borderId="16" xfId="0" applyNumberFormat="1"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xf numFmtId="0" fontId="18" fillId="0" borderId="2" xfId="0" applyFont="1" applyBorder="1"/>
    <xf numFmtId="0" fontId="24" fillId="0" borderId="1" xfId="0" applyFont="1" applyBorder="1" applyAlignment="1">
      <alignment horizontal="center" vertical="center"/>
    </xf>
    <xf numFmtId="0" fontId="22" fillId="0" borderId="1" xfId="0" applyFont="1" applyBorder="1" applyAlignment="1">
      <alignment horizontal="center" vertical="center" wrapText="1"/>
    </xf>
    <xf numFmtId="1" fontId="18" fillId="0" borderId="1" xfId="0" applyNumberFormat="1" applyFont="1" applyBorder="1" applyAlignment="1">
      <alignment horizontal="center" vertical="center"/>
    </xf>
    <xf numFmtId="0" fontId="18" fillId="0" borderId="9" xfId="0" applyFont="1" applyBorder="1" applyAlignment="1">
      <alignment horizontal="center" vertical="center" wrapText="1"/>
    </xf>
    <xf numFmtId="0" fontId="22" fillId="3" borderId="1" xfId="0" applyFont="1" applyFill="1" applyBorder="1" applyAlignment="1">
      <alignment horizontal="justify" vertical="center" wrapText="1"/>
    </xf>
    <xf numFmtId="9" fontId="23" fillId="3" borderId="1" xfId="5" applyFont="1" applyFill="1" applyBorder="1" applyAlignment="1">
      <alignment horizontal="center" vertical="center" wrapText="1"/>
    </xf>
    <xf numFmtId="4" fontId="23" fillId="0" borderId="2" xfId="0" applyNumberFormat="1" applyFont="1" applyBorder="1" applyAlignment="1">
      <alignment horizontal="center" vertical="center"/>
    </xf>
    <xf numFmtId="4" fontId="23" fillId="0" borderId="1" xfId="0" applyNumberFormat="1" applyFont="1" applyBorder="1" applyAlignment="1">
      <alignment horizontal="center" vertical="center"/>
    </xf>
    <xf numFmtId="4" fontId="23" fillId="0" borderId="13" xfId="0" applyNumberFormat="1" applyFont="1" applyBorder="1" applyAlignment="1">
      <alignment horizontal="center" vertical="center"/>
    </xf>
    <xf numFmtId="4" fontId="23" fillId="0" borderId="14" xfId="0" applyNumberFormat="1" applyFont="1" applyBorder="1" applyAlignment="1">
      <alignment horizontal="center" vertical="center"/>
    </xf>
    <xf numFmtId="0" fontId="23" fillId="0" borderId="1" xfId="0" applyFont="1" applyBorder="1" applyAlignment="1">
      <alignment horizontal="center" vertical="center" wrapText="1"/>
    </xf>
    <xf numFmtId="9" fontId="23" fillId="0" borderId="1" xfId="0" applyNumberFormat="1" applyFont="1" applyBorder="1" applyAlignment="1">
      <alignment horizontal="center" vertical="center" wrapText="1"/>
    </xf>
    <xf numFmtId="0" fontId="19" fillId="0" borderId="1" xfId="0" applyFont="1" applyBorder="1" applyAlignment="1">
      <alignment horizontal="center" vertical="center"/>
    </xf>
    <xf numFmtId="0" fontId="25" fillId="0" borderId="1" xfId="0" applyFont="1" applyBorder="1" applyAlignment="1">
      <alignment vertical="center"/>
    </xf>
    <xf numFmtId="0" fontId="25" fillId="0" borderId="1" xfId="0" applyFont="1" applyBorder="1" applyAlignment="1">
      <alignment horizontal="center" vertical="center"/>
    </xf>
    <xf numFmtId="0" fontId="23" fillId="3" borderId="1" xfId="0" applyFont="1" applyFill="1" applyBorder="1" applyAlignment="1">
      <alignment horizontal="justify" vertical="center" wrapText="1"/>
    </xf>
    <xf numFmtId="0" fontId="23" fillId="3" borderId="1" xfId="0" applyFont="1" applyFill="1" applyBorder="1" applyAlignment="1">
      <alignment horizontal="center" vertical="center"/>
    </xf>
    <xf numFmtId="0" fontId="25" fillId="3" borderId="1" xfId="0" applyFont="1" applyFill="1" applyBorder="1" applyAlignment="1">
      <alignment vertical="center"/>
    </xf>
    <xf numFmtId="0" fontId="25" fillId="3" borderId="1" xfId="0" applyFont="1" applyFill="1" applyBorder="1" applyAlignment="1">
      <alignment horizontal="center" vertical="center"/>
    </xf>
    <xf numFmtId="10" fontId="18" fillId="0" borderId="1" xfId="0" applyNumberFormat="1" applyFont="1" applyBorder="1" applyAlignment="1">
      <alignment vertical="center"/>
    </xf>
    <xf numFmtId="0" fontId="0" fillId="3" borderId="1" xfId="0" applyFill="1" applyBorder="1" applyAlignment="1">
      <alignment horizontal="left" vertical="center" wrapText="1"/>
    </xf>
    <xf numFmtId="0" fontId="14" fillId="3" borderId="1" xfId="8" applyFont="1" applyFill="1" applyBorder="1" applyAlignment="1" applyProtection="1">
      <alignment horizontal="left" vertical="center" wrapText="1"/>
      <protection locked="0"/>
    </xf>
    <xf numFmtId="0" fontId="18" fillId="3" borderId="1" xfId="0" applyFont="1" applyFill="1" applyBorder="1" applyAlignment="1">
      <alignment wrapText="1"/>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xf>
    <xf numFmtId="0" fontId="2" fillId="0" borderId="4" xfId="0" applyFont="1" applyBorder="1" applyAlignment="1">
      <alignment horizontal="center"/>
    </xf>
    <xf numFmtId="0" fontId="2" fillId="0" borderId="2" xfId="0" applyFont="1" applyBorder="1" applyAlignment="1">
      <alignment horizont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6" fillId="0" borderId="1" xfId="0" applyFont="1" applyBorder="1" applyAlignment="1">
      <alignment horizontal="center" vertical="center"/>
    </xf>
    <xf numFmtId="10" fontId="18" fillId="0" borderId="7" xfId="0" applyNumberFormat="1" applyFont="1" applyBorder="1" applyAlignment="1">
      <alignment horizontal="center" vertical="center"/>
    </xf>
    <xf numFmtId="10" fontId="18" fillId="0" borderId="9" xfId="0" applyNumberFormat="1" applyFont="1" applyBorder="1" applyAlignment="1">
      <alignment horizontal="center" vertical="center"/>
    </xf>
    <xf numFmtId="10" fontId="18" fillId="0" borderId="8" xfId="0" applyNumberFormat="1" applyFont="1" applyBorder="1" applyAlignment="1">
      <alignment horizontal="center" vertical="center"/>
    </xf>
    <xf numFmtId="165" fontId="18" fillId="0" borderId="1" xfId="4" applyNumberFormat="1" applyFont="1" applyBorder="1" applyAlignment="1">
      <alignment horizontal="center" vertical="center"/>
    </xf>
    <xf numFmtId="0" fontId="18" fillId="0" borderId="7" xfId="0" applyFont="1" applyBorder="1" applyAlignment="1">
      <alignment horizontal="center" vertical="center"/>
    </xf>
    <xf numFmtId="0" fontId="18" fillId="0" borderId="9" xfId="0" applyFont="1" applyBorder="1" applyAlignment="1">
      <alignment horizontal="center" vertical="center"/>
    </xf>
    <xf numFmtId="0" fontId="18" fillId="0" borderId="8" xfId="0" applyFont="1" applyBorder="1" applyAlignment="1">
      <alignment horizontal="center" vertical="center"/>
    </xf>
    <xf numFmtId="166" fontId="18" fillId="0" borderId="1" xfId="4" applyNumberFormat="1" applyFont="1" applyBorder="1" applyAlignment="1">
      <alignment horizontal="center" vertical="center"/>
    </xf>
    <xf numFmtId="166" fontId="18" fillId="0" borderId="7" xfId="0" applyNumberFormat="1" applyFont="1" applyBorder="1" applyAlignment="1">
      <alignment horizontal="center" vertical="center"/>
    </xf>
    <xf numFmtId="166" fontId="18" fillId="0" borderId="9" xfId="0" applyNumberFormat="1" applyFont="1" applyBorder="1" applyAlignment="1">
      <alignment horizontal="center" vertical="center"/>
    </xf>
    <xf numFmtId="166" fontId="18" fillId="0" borderId="8" xfId="0" applyNumberFormat="1" applyFont="1" applyBorder="1" applyAlignment="1">
      <alignment horizontal="center" vertical="center"/>
    </xf>
    <xf numFmtId="165" fontId="18" fillId="0" borderId="1" xfId="4" applyNumberFormat="1" applyFont="1" applyBorder="1" applyAlignment="1">
      <alignment horizontal="center" vertical="center" wrapText="1"/>
    </xf>
    <xf numFmtId="44" fontId="18" fillId="0" borderId="7" xfId="4" applyFont="1" applyBorder="1" applyAlignment="1">
      <alignment horizontal="center" vertical="center"/>
    </xf>
    <xf numFmtId="44" fontId="18" fillId="0" borderId="9" xfId="4" applyFont="1" applyBorder="1" applyAlignment="1">
      <alignment horizontal="center" vertical="center"/>
    </xf>
    <xf numFmtId="44" fontId="18" fillId="0" borderId="8" xfId="4" applyFont="1" applyBorder="1" applyAlignment="1">
      <alignment horizontal="center" vertical="center"/>
    </xf>
    <xf numFmtId="166" fontId="18" fillId="0" borderId="1" xfId="4" applyNumberFormat="1" applyFont="1" applyBorder="1" applyAlignment="1">
      <alignment horizontal="center" vertical="center" wrapText="1"/>
    </xf>
    <xf numFmtId="166" fontId="18" fillId="0" borderId="7" xfId="4" applyNumberFormat="1" applyFont="1" applyBorder="1" applyAlignment="1">
      <alignment horizontal="center" vertical="center"/>
    </xf>
    <xf numFmtId="166" fontId="18" fillId="0" borderId="9" xfId="4" applyNumberFormat="1" applyFont="1" applyBorder="1" applyAlignment="1">
      <alignment horizontal="center" vertical="center"/>
    </xf>
    <xf numFmtId="166" fontId="18" fillId="0" borderId="8" xfId="4" applyNumberFormat="1" applyFont="1" applyBorder="1" applyAlignment="1">
      <alignment horizontal="center" vertical="center"/>
    </xf>
    <xf numFmtId="10" fontId="23" fillId="0" borderId="1" xfId="0" applyNumberFormat="1" applyFont="1" applyBorder="1" applyAlignment="1">
      <alignment horizontal="center" vertical="center"/>
    </xf>
    <xf numFmtId="166" fontId="23" fillId="0" borderId="7" xfId="1" applyNumberFormat="1" applyFont="1" applyBorder="1" applyAlignment="1">
      <alignment horizontal="center" vertical="center" wrapText="1"/>
    </xf>
    <xf numFmtId="10" fontId="23" fillId="0" borderId="1" xfId="0" applyNumberFormat="1" applyFont="1" applyBorder="1" applyAlignment="1">
      <alignment vertical="center"/>
    </xf>
    <xf numFmtId="166" fontId="23" fillId="0" borderId="8" xfId="1" applyNumberFormat="1" applyFont="1" applyBorder="1" applyAlignment="1">
      <alignment horizontal="center" vertical="center" wrapText="1"/>
    </xf>
    <xf numFmtId="166" fontId="23" fillId="0" borderId="8" xfId="0" applyNumberFormat="1" applyFont="1" applyBorder="1" applyAlignment="1">
      <alignment horizontal="center" vertical="center"/>
    </xf>
    <xf numFmtId="0" fontId="22" fillId="3" borderId="1" xfId="0" applyFont="1" applyFill="1" applyBorder="1" applyAlignment="1">
      <alignment horizontal="center" vertical="center"/>
    </xf>
    <xf numFmtId="0" fontId="18" fillId="3" borderId="1" xfId="0" applyFont="1" applyFill="1" applyBorder="1" applyAlignment="1">
      <alignment vertical="top" wrapText="1"/>
    </xf>
    <xf numFmtId="0" fontId="9" fillId="3" borderId="7" xfId="0" applyFont="1" applyFill="1" applyBorder="1" applyAlignment="1">
      <alignment horizontal="justify" vertical="center" wrapText="1"/>
    </xf>
    <xf numFmtId="0" fontId="8" fillId="3" borderId="0" xfId="0" applyFont="1" applyFill="1" applyAlignment="1">
      <alignment vertical="center" wrapText="1"/>
    </xf>
    <xf numFmtId="0" fontId="22" fillId="3" borderId="7" xfId="0" applyFont="1" applyFill="1" applyBorder="1" applyAlignment="1">
      <alignment horizontal="justify" vertical="center" wrapText="1"/>
    </xf>
    <xf numFmtId="0" fontId="18" fillId="3" borderId="7" xfId="0" applyFont="1" applyFill="1" applyBorder="1" applyAlignment="1">
      <alignment horizontal="center" vertical="center"/>
    </xf>
    <xf numFmtId="0" fontId="9" fillId="3" borderId="1" xfId="0" applyFont="1" applyFill="1" applyBorder="1" applyAlignment="1">
      <alignment horizontal="justify" vertical="center" wrapText="1"/>
    </xf>
    <xf numFmtId="0" fontId="8" fillId="3" borderId="1" xfId="0" applyFont="1" applyFill="1" applyBorder="1" applyAlignment="1">
      <alignment vertical="center" wrapText="1"/>
    </xf>
    <xf numFmtId="0" fontId="9" fillId="3"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18" fillId="3" borderId="1" xfId="0" applyFont="1" applyFill="1" applyBorder="1" applyAlignment="1">
      <alignment horizontal="center" vertical="center" wrapText="1"/>
    </xf>
    <xf numFmtId="0" fontId="18" fillId="3" borderId="1" xfId="4" applyNumberFormat="1" applyFont="1" applyFill="1" applyBorder="1" applyAlignment="1">
      <alignment horizontal="center" vertical="center" wrapText="1"/>
    </xf>
    <xf numFmtId="0" fontId="8" fillId="3" borderId="1" xfId="0" applyFont="1" applyFill="1" applyBorder="1" applyAlignment="1">
      <alignment horizontal="left" vertical="center" wrapText="1"/>
    </xf>
    <xf numFmtId="0" fontId="18" fillId="3" borderId="1" xfId="0" applyFont="1" applyFill="1" applyBorder="1" applyAlignment="1">
      <alignment horizontal="left" vertical="center" wrapText="1"/>
    </xf>
    <xf numFmtId="0" fontId="22" fillId="3" borderId="1"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22" fillId="3" borderId="0" xfId="0" applyFont="1" applyFill="1" applyAlignment="1">
      <alignment horizontal="justify" vertical="center" wrapText="1"/>
    </xf>
    <xf numFmtId="0" fontId="18" fillId="3" borderId="9" xfId="4" applyNumberFormat="1" applyFont="1" applyFill="1" applyBorder="1" applyAlignment="1">
      <alignment horizontal="center" vertical="center" wrapText="1"/>
    </xf>
    <xf numFmtId="0" fontId="22" fillId="3" borderId="10" xfId="0" applyFont="1" applyFill="1" applyBorder="1" applyAlignment="1">
      <alignment horizontal="justify" vertical="center" wrapText="1"/>
    </xf>
    <xf numFmtId="0" fontId="22" fillId="3" borderId="11" xfId="0" applyFont="1" applyFill="1" applyBorder="1" applyAlignment="1">
      <alignment horizontal="justify" vertical="center" wrapText="1"/>
    </xf>
    <xf numFmtId="0" fontId="9" fillId="3" borderId="11" xfId="0" applyFont="1" applyFill="1" applyBorder="1" applyAlignment="1">
      <alignment horizontal="justify" vertical="center" wrapText="1"/>
    </xf>
    <xf numFmtId="0" fontId="22" fillId="3" borderId="1" xfId="0" applyFont="1" applyFill="1" applyBorder="1" applyAlignment="1">
      <alignment vertical="center" wrapText="1"/>
    </xf>
    <xf numFmtId="9" fontId="18" fillId="3" borderId="1" xfId="0" applyNumberFormat="1" applyFont="1" applyFill="1" applyBorder="1" applyAlignment="1">
      <alignment horizontal="center" vertical="center"/>
    </xf>
    <xf numFmtId="0" fontId="18" fillId="3" borderId="1" xfId="0" applyFont="1" applyFill="1" applyBorder="1"/>
    <xf numFmtId="0" fontId="8" fillId="3" borderId="1" xfId="0" applyFont="1" applyFill="1" applyBorder="1" applyAlignment="1">
      <alignment horizontal="justify" vertical="center" wrapText="1"/>
    </xf>
    <xf numFmtId="0" fontId="10" fillId="3" borderId="1" xfId="2" applyFont="1" applyFill="1" applyBorder="1" applyAlignment="1">
      <alignment horizontal="justify" vertical="center" wrapText="1"/>
    </xf>
    <xf numFmtId="0" fontId="23" fillId="3" borderId="1" xfId="2" applyFont="1" applyFill="1" applyBorder="1" applyAlignment="1">
      <alignment horizontal="justify" vertical="center" wrapText="1"/>
    </xf>
    <xf numFmtId="0" fontId="18" fillId="3" borderId="1" xfId="0" applyFont="1" applyFill="1" applyBorder="1" applyAlignment="1">
      <alignment horizontal="justify" vertical="center" wrapText="1"/>
    </xf>
    <xf numFmtId="0" fontId="17" fillId="3" borderId="1" xfId="0" applyFont="1" applyFill="1" applyBorder="1" applyAlignment="1">
      <alignment horizontal="justify" vertical="center" wrapText="1"/>
    </xf>
    <xf numFmtId="0" fontId="22" fillId="3" borderId="7"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10" fillId="3" borderId="1" xfId="2" applyFont="1" applyFill="1" applyBorder="1" applyAlignment="1">
      <alignment horizontal="left" vertical="center" wrapText="1"/>
    </xf>
    <xf numFmtId="0" fontId="9" fillId="3" borderId="1" xfId="0" applyFont="1" applyFill="1" applyBorder="1" applyAlignment="1">
      <alignment horizontal="justify" vertical="center"/>
    </xf>
    <xf numFmtId="0" fontId="0" fillId="3" borderId="1" xfId="0" applyFill="1" applyBorder="1" applyAlignment="1">
      <alignment horizontal="justify" vertical="center" wrapText="1"/>
    </xf>
    <xf numFmtId="0" fontId="15" fillId="3" borderId="0" xfId="0" applyFont="1" applyFill="1" applyAlignment="1">
      <alignment horizontal="justify" vertical="center"/>
    </xf>
    <xf numFmtId="0" fontId="22" fillId="3" borderId="1" xfId="0" applyFont="1" applyFill="1" applyBorder="1" applyAlignment="1">
      <alignment horizontal="justify" vertical="center"/>
    </xf>
    <xf numFmtId="0" fontId="22" fillId="3" borderId="8" xfId="0" applyFont="1" applyFill="1" applyBorder="1" applyAlignment="1">
      <alignment horizontal="center" vertical="center" wrapText="1"/>
    </xf>
    <xf numFmtId="0" fontId="16" fillId="3" borderId="1" xfId="0" applyFont="1" applyFill="1" applyBorder="1" applyAlignment="1">
      <alignment horizontal="justify" vertical="center" wrapText="1"/>
    </xf>
    <xf numFmtId="0" fontId="8" fillId="3" borderId="0" xfId="0" applyFont="1" applyFill="1" applyAlignment="1">
      <alignment horizontal="justify" vertical="center"/>
    </xf>
    <xf numFmtId="0" fontId="23" fillId="3" borderId="1" xfId="0" applyFont="1" applyFill="1" applyBorder="1" applyAlignment="1">
      <alignment horizontal="justify" vertical="center"/>
    </xf>
    <xf numFmtId="0" fontId="22" fillId="3" borderId="1" xfId="0" applyFont="1" applyFill="1" applyBorder="1" applyAlignment="1">
      <alignment vertical="center"/>
    </xf>
    <xf numFmtId="0" fontId="18" fillId="3" borderId="1" xfId="0" applyFont="1" applyFill="1" applyBorder="1" applyAlignment="1">
      <alignment horizontal="left" wrapText="1"/>
    </xf>
    <xf numFmtId="0" fontId="18" fillId="3" borderId="1" xfId="0" applyFont="1" applyFill="1" applyBorder="1" applyAlignment="1">
      <alignment vertical="center" wrapText="1"/>
    </xf>
    <xf numFmtId="0" fontId="0" fillId="3" borderId="1" xfId="0" applyFill="1" applyBorder="1"/>
    <xf numFmtId="0" fontId="22" fillId="3" borderId="0" xfId="0" applyFont="1" applyFill="1" applyAlignment="1">
      <alignment vertical="center" wrapText="1"/>
    </xf>
    <xf numFmtId="46" fontId="18" fillId="3" borderId="1" xfId="0" applyNumberFormat="1" applyFont="1" applyFill="1" applyBorder="1" applyAlignment="1">
      <alignment vertical="center" wrapText="1"/>
    </xf>
    <xf numFmtId="0" fontId="7" fillId="3" borderId="1" xfId="0" applyFont="1" applyFill="1" applyBorder="1" applyAlignment="1">
      <alignment horizontal="justify" vertical="top" wrapText="1"/>
    </xf>
    <xf numFmtId="0" fontId="0" fillId="3" borderId="1" xfId="0" applyFill="1" applyBorder="1" applyAlignment="1">
      <alignment horizontal="justify" vertical="center"/>
    </xf>
    <xf numFmtId="0" fontId="0" fillId="3" borderId="1" xfId="0" applyFill="1" applyBorder="1" applyAlignment="1">
      <alignment horizontal="justify" wrapText="1"/>
    </xf>
    <xf numFmtId="166" fontId="18" fillId="3" borderId="1" xfId="4" applyNumberFormat="1" applyFont="1" applyFill="1" applyBorder="1" applyAlignment="1">
      <alignment horizontal="center" vertical="center"/>
    </xf>
    <xf numFmtId="10" fontId="18" fillId="3" borderId="1" xfId="0" applyNumberFormat="1" applyFont="1" applyFill="1" applyBorder="1" applyAlignment="1">
      <alignment horizontal="center" vertical="center"/>
    </xf>
    <xf numFmtId="166" fontId="18" fillId="3" borderId="1" xfId="1" applyNumberFormat="1" applyFont="1" applyFill="1" applyBorder="1" applyAlignment="1">
      <alignment horizontal="center" vertical="center"/>
    </xf>
  </cellXfs>
  <cellStyles count="9">
    <cellStyle name="Millares" xfId="7" builtinId="3"/>
    <cellStyle name="Millares [0]" xfId="3" builtinId="6"/>
    <cellStyle name="Moneda" xfId="4" builtinId="4"/>
    <cellStyle name="Moneda [0]" xfId="1" builtinId="7"/>
    <cellStyle name="Moneda [0] 2" xfId="6"/>
    <cellStyle name="Normal" xfId="0" builtinId="0"/>
    <cellStyle name="Normal 2" xfId="2"/>
    <cellStyle name="Normal 4" xfId="8"/>
    <cellStyle name="Porcentaje" xfId="5" builtinId="5"/>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945661</xdr:colOff>
      <xdr:row>0</xdr:row>
      <xdr:rowOff>31326</xdr:rowOff>
    </xdr:from>
    <xdr:to>
      <xdr:col>4</xdr:col>
      <xdr:colOff>1868528</xdr:colOff>
      <xdr:row>3</xdr:row>
      <xdr:rowOff>209549</xdr:rowOff>
    </xdr:to>
    <xdr:pic>
      <xdr:nvPicPr>
        <xdr:cNvPr id="2" name="Imagen 1">
          <a:extLst>
            <a:ext uri="{FF2B5EF4-FFF2-40B4-BE49-F238E27FC236}">
              <a16:creationId xmlns:a16="http://schemas.microsoft.com/office/drawing/2014/main" id="{8BB3CA77-7CB4-4DB0-9922-1E0643E0110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80340" y="31326"/>
          <a:ext cx="922867" cy="935338"/>
        </a:xfrm>
        <a:prstGeom prst="rect">
          <a:avLst/>
        </a:prstGeom>
        <a:noFill/>
        <a:ln>
          <a:noFill/>
        </a:ln>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J76"/>
  <sheetViews>
    <sheetView tabSelected="1" view="pageBreakPreview" topLeftCell="F71" zoomScale="60" zoomScaleNormal="78" workbookViewId="0">
      <selection activeCell="K5" sqref="K5"/>
    </sheetView>
  </sheetViews>
  <sheetFormatPr baseColWidth="10" defaultRowHeight="14.4" x14ac:dyDescent="0.3"/>
  <cols>
    <col min="1" max="1" width="1.77734375" customWidth="1"/>
    <col min="2" max="2" width="5.77734375" customWidth="1"/>
    <col min="3" max="3" width="28.77734375" customWidth="1"/>
    <col min="4" max="4" width="38.44140625" customWidth="1"/>
    <col min="5" max="5" width="41.77734375" customWidth="1"/>
    <col min="6" max="6" width="36" customWidth="1"/>
    <col min="7" max="7" width="16.21875" customWidth="1"/>
    <col min="8" max="8" width="24.77734375" customWidth="1"/>
    <col min="9" max="10" width="20.44140625" customWidth="1"/>
    <col min="11" max="11" width="21.77734375" customWidth="1"/>
    <col min="12" max="12" width="13.88671875" bestFit="1" customWidth="1"/>
    <col min="13" max="13" width="15.44140625" customWidth="1"/>
    <col min="14" max="14" width="14.44140625" customWidth="1"/>
    <col min="15" max="15" width="15.21875" customWidth="1"/>
    <col min="16" max="16" width="17.44140625" customWidth="1"/>
    <col min="17" max="17" width="26.44140625" customWidth="1"/>
    <col min="18" max="18" width="13.88671875" bestFit="1" customWidth="1"/>
    <col min="19" max="19" width="10.21875" customWidth="1"/>
    <col min="20" max="20" width="13.44140625" customWidth="1"/>
    <col min="21" max="21" width="22.21875" bestFit="1" customWidth="1"/>
    <col min="22" max="22" width="19.33203125" bestFit="1" customWidth="1"/>
    <col min="23" max="23" width="12.21875" bestFit="1" customWidth="1"/>
    <col min="24" max="25" width="17.5546875" bestFit="1" customWidth="1"/>
    <col min="26" max="26" width="14" customWidth="1"/>
    <col min="27" max="27" width="18" bestFit="1" customWidth="1"/>
    <col min="28" max="28" width="20.21875" customWidth="1"/>
    <col min="29" max="29" width="17" customWidth="1"/>
    <col min="30" max="30" width="16.33203125" bestFit="1" customWidth="1"/>
    <col min="31" max="32" width="14" customWidth="1"/>
    <col min="33" max="33" width="16.33203125" bestFit="1" customWidth="1"/>
    <col min="34" max="34" width="14" customWidth="1"/>
    <col min="35" max="35" width="101.6640625" customWidth="1"/>
    <col min="36" max="36" width="32.88671875" customWidth="1"/>
  </cols>
  <sheetData>
    <row r="1" spans="2:36" ht="19.95" customHeight="1" x14ac:dyDescent="0.3">
      <c r="E1" s="108"/>
      <c r="F1" s="109" t="s">
        <v>0</v>
      </c>
      <c r="G1" s="109"/>
      <c r="H1" s="109"/>
      <c r="I1" s="109"/>
      <c r="J1" s="109"/>
      <c r="K1" s="109"/>
      <c r="L1" s="109"/>
      <c r="M1" s="109"/>
      <c r="N1" s="109"/>
      <c r="O1" s="109"/>
      <c r="P1" s="109"/>
      <c r="Q1" s="109"/>
      <c r="R1" s="109"/>
      <c r="S1" s="109"/>
      <c r="T1" s="109"/>
      <c r="U1" s="109"/>
      <c r="V1" s="109"/>
      <c r="W1" s="109"/>
      <c r="X1" s="1" t="s">
        <v>1</v>
      </c>
      <c r="Y1" s="1" t="s">
        <v>2</v>
      </c>
      <c r="Z1" s="10"/>
    </row>
    <row r="2" spans="2:36" ht="19.95" customHeight="1" x14ac:dyDescent="0.3">
      <c r="E2" s="108"/>
      <c r="F2" s="110" t="s">
        <v>26</v>
      </c>
      <c r="G2" s="110"/>
      <c r="H2" s="110"/>
      <c r="I2" s="110"/>
      <c r="J2" s="110"/>
      <c r="K2" s="110"/>
      <c r="L2" s="110"/>
      <c r="M2" s="110"/>
      <c r="N2" s="110"/>
      <c r="O2" s="110"/>
      <c r="P2" s="110"/>
      <c r="Q2" s="110"/>
      <c r="R2" s="110"/>
      <c r="S2" s="110"/>
      <c r="T2" s="110"/>
      <c r="U2" s="110"/>
      <c r="V2" s="110"/>
      <c r="W2" s="110"/>
      <c r="X2" s="2" t="s">
        <v>3</v>
      </c>
      <c r="Y2" s="3">
        <v>2</v>
      </c>
      <c r="Z2" s="11"/>
    </row>
    <row r="3" spans="2:36" ht="19.95" customHeight="1" x14ac:dyDescent="0.3">
      <c r="E3" s="108"/>
      <c r="F3" s="110"/>
      <c r="G3" s="110"/>
      <c r="H3" s="110"/>
      <c r="I3" s="110"/>
      <c r="J3" s="110"/>
      <c r="K3" s="110"/>
      <c r="L3" s="110"/>
      <c r="M3" s="110"/>
      <c r="N3" s="110"/>
      <c r="O3" s="110"/>
      <c r="P3" s="110"/>
      <c r="Q3" s="110"/>
      <c r="R3" s="110"/>
      <c r="S3" s="110"/>
      <c r="T3" s="110"/>
      <c r="U3" s="110"/>
      <c r="V3" s="110"/>
      <c r="W3" s="110"/>
      <c r="X3" s="2" t="s">
        <v>4</v>
      </c>
      <c r="Y3" s="8">
        <v>45510</v>
      </c>
      <c r="Z3" s="12"/>
    </row>
    <row r="4" spans="2:36" ht="19.95" customHeight="1" x14ac:dyDescent="0.3">
      <c r="E4" s="108"/>
      <c r="F4" s="110"/>
      <c r="G4" s="110"/>
      <c r="H4" s="110"/>
      <c r="I4" s="110"/>
      <c r="J4" s="110"/>
      <c r="K4" s="110"/>
      <c r="L4" s="110"/>
      <c r="M4" s="110"/>
      <c r="N4" s="110"/>
      <c r="O4" s="110"/>
      <c r="P4" s="110"/>
      <c r="Q4" s="110"/>
      <c r="R4" s="110"/>
      <c r="S4" s="110"/>
      <c r="T4" s="110"/>
      <c r="U4" s="110"/>
      <c r="V4" s="110"/>
      <c r="W4" s="110"/>
      <c r="X4" s="2" t="s">
        <v>5</v>
      </c>
      <c r="Y4" s="4" t="s">
        <v>6</v>
      </c>
      <c r="Z4" s="13"/>
    </row>
    <row r="6" spans="2:36" x14ac:dyDescent="0.3">
      <c r="B6" s="97" t="s">
        <v>7</v>
      </c>
      <c r="C6" s="97" t="s">
        <v>8</v>
      </c>
      <c r="D6" s="97" t="s">
        <v>9</v>
      </c>
      <c r="E6" s="97" t="s">
        <v>10</v>
      </c>
      <c r="F6" s="97" t="s">
        <v>11</v>
      </c>
      <c r="G6" s="97" t="s">
        <v>12</v>
      </c>
      <c r="H6" s="97" t="s">
        <v>13</v>
      </c>
      <c r="I6" s="103" t="s">
        <v>14</v>
      </c>
      <c r="J6" s="104"/>
      <c r="K6" s="104"/>
      <c r="L6" s="104"/>
      <c r="M6" s="104"/>
      <c r="N6" s="104"/>
      <c r="O6" s="104"/>
      <c r="P6" s="104"/>
      <c r="Q6" s="104"/>
      <c r="R6" s="104"/>
      <c r="S6" s="105"/>
      <c r="T6" s="9"/>
      <c r="U6" s="103" t="s">
        <v>15</v>
      </c>
      <c r="V6" s="104"/>
      <c r="W6" s="104"/>
      <c r="X6" s="104"/>
      <c r="Y6" s="104"/>
      <c r="Z6" s="104"/>
      <c r="AA6" s="104"/>
      <c r="AB6" s="104"/>
      <c r="AC6" s="104"/>
      <c r="AD6" s="104"/>
      <c r="AE6" s="104"/>
      <c r="AF6" s="104"/>
      <c r="AG6" s="104"/>
      <c r="AH6" s="105"/>
      <c r="AI6" s="97" t="s">
        <v>17</v>
      </c>
      <c r="AJ6" s="97" t="s">
        <v>16</v>
      </c>
    </row>
    <row r="7" spans="2:36" ht="15" customHeight="1" x14ac:dyDescent="0.3">
      <c r="B7" s="97"/>
      <c r="C7" s="97"/>
      <c r="D7" s="97"/>
      <c r="E7" s="97"/>
      <c r="F7" s="97"/>
      <c r="G7" s="97"/>
      <c r="H7" s="97"/>
      <c r="I7" s="98">
        <v>2024</v>
      </c>
      <c r="J7" s="99"/>
      <c r="K7" s="106" t="s">
        <v>22</v>
      </c>
      <c r="L7" s="98">
        <v>2025</v>
      </c>
      <c r="M7" s="99"/>
      <c r="N7" s="106" t="s">
        <v>22</v>
      </c>
      <c r="O7" s="100">
        <v>2026</v>
      </c>
      <c r="P7" s="101"/>
      <c r="Q7" s="106" t="s">
        <v>22</v>
      </c>
      <c r="R7" s="97">
        <v>2027</v>
      </c>
      <c r="S7" s="97"/>
      <c r="T7" s="106" t="s">
        <v>22</v>
      </c>
      <c r="U7" s="100" t="s">
        <v>18</v>
      </c>
      <c r="V7" s="102"/>
      <c r="W7" s="101"/>
      <c r="X7" s="97">
        <v>2024</v>
      </c>
      <c r="Y7" s="97"/>
      <c r="Z7" s="106" t="s">
        <v>23</v>
      </c>
      <c r="AA7" s="97">
        <v>2025</v>
      </c>
      <c r="AB7" s="97"/>
      <c r="AC7" s="106" t="s">
        <v>23</v>
      </c>
      <c r="AD7" s="97">
        <v>2026</v>
      </c>
      <c r="AE7" s="97"/>
      <c r="AF7" s="106" t="s">
        <v>23</v>
      </c>
      <c r="AG7" s="97">
        <v>2027</v>
      </c>
      <c r="AH7" s="97"/>
      <c r="AI7" s="97"/>
      <c r="AJ7" s="97"/>
    </row>
    <row r="8" spans="2:36" x14ac:dyDescent="0.3">
      <c r="B8" s="97"/>
      <c r="C8" s="97"/>
      <c r="D8" s="97"/>
      <c r="E8" s="97"/>
      <c r="F8" s="97"/>
      <c r="G8" s="97"/>
      <c r="H8" s="97"/>
      <c r="I8" s="5" t="s">
        <v>24</v>
      </c>
      <c r="J8" s="5" t="s">
        <v>25</v>
      </c>
      <c r="K8" s="107"/>
      <c r="L8" s="5" t="s">
        <v>24</v>
      </c>
      <c r="M8" s="5" t="s">
        <v>25</v>
      </c>
      <c r="N8" s="107"/>
      <c r="O8" s="5" t="s">
        <v>24</v>
      </c>
      <c r="P8" s="5" t="s">
        <v>25</v>
      </c>
      <c r="Q8" s="107"/>
      <c r="R8" s="5" t="s">
        <v>24</v>
      </c>
      <c r="S8" s="5" t="s">
        <v>25</v>
      </c>
      <c r="T8" s="107"/>
      <c r="U8" s="6" t="s">
        <v>19</v>
      </c>
      <c r="V8" s="7" t="s">
        <v>20</v>
      </c>
      <c r="W8" s="7" t="s">
        <v>21</v>
      </c>
      <c r="X8" s="5" t="s">
        <v>24</v>
      </c>
      <c r="Y8" s="5" t="s">
        <v>25</v>
      </c>
      <c r="Z8" s="107"/>
      <c r="AA8" s="5" t="s">
        <v>24</v>
      </c>
      <c r="AB8" s="5" t="s">
        <v>25</v>
      </c>
      <c r="AC8" s="107"/>
      <c r="AD8" s="5" t="s">
        <v>24</v>
      </c>
      <c r="AE8" s="5" t="s">
        <v>25</v>
      </c>
      <c r="AF8" s="107"/>
      <c r="AG8" s="5" t="s">
        <v>24</v>
      </c>
      <c r="AH8" s="5" t="s">
        <v>25</v>
      </c>
      <c r="AI8" s="97"/>
      <c r="AJ8" s="97"/>
    </row>
    <row r="9" spans="2:36" ht="166.2" customHeight="1" x14ac:dyDescent="0.3">
      <c r="B9" s="14">
        <v>1</v>
      </c>
      <c r="C9" s="137" t="s">
        <v>27</v>
      </c>
      <c r="D9" s="138" t="s">
        <v>28</v>
      </c>
      <c r="E9" s="139" t="s">
        <v>29</v>
      </c>
      <c r="F9" s="139" t="s">
        <v>30</v>
      </c>
      <c r="G9" s="140" t="s">
        <v>31</v>
      </c>
      <c r="H9" s="78" t="s">
        <v>32</v>
      </c>
      <c r="I9" s="59">
        <v>500</v>
      </c>
      <c r="J9" s="59"/>
      <c r="K9" s="54">
        <f>J9/I9</f>
        <v>0</v>
      </c>
      <c r="L9" s="43">
        <v>1000</v>
      </c>
      <c r="M9" s="43">
        <v>647</v>
      </c>
      <c r="N9" s="54">
        <f>M9/L9</f>
        <v>0.64700000000000002</v>
      </c>
      <c r="O9" s="43"/>
      <c r="P9" s="51"/>
      <c r="Q9" s="51"/>
      <c r="R9" s="43"/>
      <c r="S9" s="51"/>
      <c r="T9" s="51"/>
      <c r="U9" s="51"/>
      <c r="V9" s="43"/>
      <c r="W9" s="74" t="s">
        <v>33</v>
      </c>
      <c r="X9" s="35">
        <v>270480500</v>
      </c>
      <c r="Y9" s="43"/>
      <c r="Z9" s="55">
        <f>Y9/X9</f>
        <v>0</v>
      </c>
      <c r="AA9" s="18">
        <v>390000000</v>
      </c>
      <c r="AB9" s="185">
        <v>95020000</v>
      </c>
      <c r="AC9" s="186">
        <f>AB9/AA9</f>
        <v>0.24364102564102563</v>
      </c>
      <c r="AD9" s="52"/>
      <c r="AE9" s="51"/>
      <c r="AF9" s="51"/>
      <c r="AG9" s="53"/>
      <c r="AH9" s="51"/>
      <c r="AI9" s="177" t="s">
        <v>271</v>
      </c>
      <c r="AJ9" s="149" t="s">
        <v>34</v>
      </c>
    </row>
    <row r="10" spans="2:36" ht="150.6" customHeight="1" x14ac:dyDescent="0.3">
      <c r="B10" s="14">
        <v>2</v>
      </c>
      <c r="C10" s="141" t="s">
        <v>27</v>
      </c>
      <c r="D10" s="142" t="s">
        <v>28</v>
      </c>
      <c r="E10" s="78" t="s">
        <v>35</v>
      </c>
      <c r="F10" s="78" t="s">
        <v>36</v>
      </c>
      <c r="G10" s="59" t="s">
        <v>37</v>
      </c>
      <c r="H10" s="78" t="s">
        <v>38</v>
      </c>
      <c r="I10" s="59">
        <v>7</v>
      </c>
      <c r="J10" s="59">
        <v>0</v>
      </c>
      <c r="K10" s="54">
        <f>J10/I10</f>
        <v>0</v>
      </c>
      <c r="L10" s="76">
        <v>9</v>
      </c>
      <c r="M10" s="43">
        <v>9</v>
      </c>
      <c r="N10" s="54">
        <f>M10/L10</f>
        <v>1</v>
      </c>
      <c r="O10" s="43"/>
      <c r="P10" s="51"/>
      <c r="Q10" s="51"/>
      <c r="R10" s="43"/>
      <c r="S10" s="51"/>
      <c r="T10" s="51"/>
      <c r="U10" s="51"/>
      <c r="V10" s="51"/>
      <c r="W10" s="74" t="s">
        <v>33</v>
      </c>
      <c r="X10" s="36">
        <v>43800000</v>
      </c>
      <c r="Y10" s="43"/>
      <c r="Z10" s="55">
        <f>Y10/X10</f>
        <v>0</v>
      </c>
      <c r="AA10" s="187">
        <v>76400000</v>
      </c>
      <c r="AB10" s="185">
        <v>72034000</v>
      </c>
      <c r="AC10" s="186">
        <f>AB10/AA10</f>
        <v>0.94285340314136123</v>
      </c>
      <c r="AD10" s="52"/>
      <c r="AE10" s="51"/>
      <c r="AF10" s="51"/>
      <c r="AG10" s="53"/>
      <c r="AH10" s="51"/>
      <c r="AI10" s="178" t="s">
        <v>272</v>
      </c>
      <c r="AJ10" s="149" t="s">
        <v>34</v>
      </c>
    </row>
    <row r="11" spans="2:36" ht="86.4" customHeight="1" x14ac:dyDescent="0.3">
      <c r="B11" s="14">
        <v>3</v>
      </c>
      <c r="C11" s="143" t="s">
        <v>39</v>
      </c>
      <c r="D11" s="143" t="s">
        <v>28</v>
      </c>
      <c r="E11" s="144" t="s">
        <v>40</v>
      </c>
      <c r="F11" s="144" t="s">
        <v>41</v>
      </c>
      <c r="G11" s="145" t="s">
        <v>31</v>
      </c>
      <c r="H11" s="144" t="s">
        <v>42</v>
      </c>
      <c r="I11" s="146">
        <v>15</v>
      </c>
      <c r="J11" s="59">
        <v>15</v>
      </c>
      <c r="K11" s="54">
        <f>J11/I11</f>
        <v>1</v>
      </c>
      <c r="L11" s="65">
        <v>15</v>
      </c>
      <c r="M11" s="43">
        <v>8</v>
      </c>
      <c r="N11" s="54">
        <f>M11/L11</f>
        <v>0.53333333333333333</v>
      </c>
      <c r="O11" s="43"/>
      <c r="P11" s="51"/>
      <c r="Q11" s="51"/>
      <c r="R11" s="43"/>
      <c r="S11" s="51"/>
      <c r="T11" s="51"/>
      <c r="U11" s="51"/>
      <c r="V11" s="43"/>
      <c r="W11" s="74" t="s">
        <v>33</v>
      </c>
      <c r="X11" s="37">
        <v>84000000</v>
      </c>
      <c r="Y11" s="44">
        <v>82180000</v>
      </c>
      <c r="Z11" s="55">
        <f>Y11/X11</f>
        <v>0.97833333333333339</v>
      </c>
      <c r="AA11" s="25">
        <v>95880000</v>
      </c>
      <c r="AB11" s="31">
        <v>12100000</v>
      </c>
      <c r="AC11" s="55">
        <f>AB11/AA11</f>
        <v>0.1261994159365874</v>
      </c>
      <c r="AD11" s="52"/>
      <c r="AE11" s="51"/>
      <c r="AF11" s="51"/>
      <c r="AG11" s="53"/>
      <c r="AH11" s="51"/>
      <c r="AI11" s="96" t="s">
        <v>273</v>
      </c>
      <c r="AJ11" s="149" t="s">
        <v>67</v>
      </c>
    </row>
    <row r="12" spans="2:36" ht="57" x14ac:dyDescent="0.3">
      <c r="B12" s="14">
        <v>4</v>
      </c>
      <c r="C12" s="143" t="s">
        <v>43</v>
      </c>
      <c r="D12" s="143" t="s">
        <v>44</v>
      </c>
      <c r="E12" s="144" t="s">
        <v>45</v>
      </c>
      <c r="F12" s="144" t="s">
        <v>46</v>
      </c>
      <c r="G12" s="145" t="s">
        <v>31</v>
      </c>
      <c r="H12" s="144" t="s">
        <v>47</v>
      </c>
      <c r="I12" s="59" t="s">
        <v>270</v>
      </c>
      <c r="J12" s="59" t="s">
        <v>270</v>
      </c>
      <c r="K12" s="54" t="s">
        <v>270</v>
      </c>
      <c r="L12" s="65">
        <v>3</v>
      </c>
      <c r="M12" s="43">
        <v>0</v>
      </c>
      <c r="N12" s="54">
        <f t="shared" ref="N12:N19" si="0">M12/L12</f>
        <v>0</v>
      </c>
      <c r="O12" s="43"/>
      <c r="P12" s="51"/>
      <c r="Q12" s="51"/>
      <c r="R12" s="43"/>
      <c r="S12" s="51"/>
      <c r="T12" s="51"/>
      <c r="U12" s="51"/>
      <c r="V12" s="51"/>
      <c r="W12" s="74" t="s">
        <v>33</v>
      </c>
      <c r="X12" s="37">
        <v>0</v>
      </c>
      <c r="Y12" s="44">
        <v>0</v>
      </c>
      <c r="Z12" s="43" t="e">
        <f>+Y12/X12</f>
        <v>#DIV/0!</v>
      </c>
      <c r="AA12" s="25">
        <v>30000000</v>
      </c>
      <c r="AB12" s="19">
        <v>0</v>
      </c>
      <c r="AC12" s="55">
        <f t="shared" ref="AC12:AC16" si="1">AB12/AA12</f>
        <v>0</v>
      </c>
      <c r="AD12" s="52"/>
      <c r="AE12" s="51"/>
      <c r="AF12" s="51"/>
      <c r="AG12" s="53"/>
      <c r="AH12" s="51"/>
      <c r="AI12" s="178" t="s">
        <v>274</v>
      </c>
      <c r="AJ12" s="149" t="s">
        <v>67</v>
      </c>
    </row>
    <row r="13" spans="2:36" ht="387" x14ac:dyDescent="0.3">
      <c r="B13" s="14">
        <v>5</v>
      </c>
      <c r="C13" s="147" t="s">
        <v>48</v>
      </c>
      <c r="D13" s="143" t="s">
        <v>44</v>
      </c>
      <c r="E13" s="144" t="s">
        <v>49</v>
      </c>
      <c r="F13" s="144" t="s">
        <v>50</v>
      </c>
      <c r="G13" s="145" t="s">
        <v>31</v>
      </c>
      <c r="H13" s="148" t="s">
        <v>51</v>
      </c>
      <c r="I13" s="146">
        <v>4625</v>
      </c>
      <c r="J13" s="59">
        <v>4625</v>
      </c>
      <c r="K13" s="54">
        <f t="shared" ref="K13:K19" si="2">J13/I13</f>
        <v>1</v>
      </c>
      <c r="L13" s="65">
        <v>4625</v>
      </c>
      <c r="M13" s="43">
        <v>3296</v>
      </c>
      <c r="N13" s="54">
        <f t="shared" si="0"/>
        <v>0.71264864864864863</v>
      </c>
      <c r="O13" s="43"/>
      <c r="P13" s="51"/>
      <c r="Q13" s="51"/>
      <c r="R13" s="43"/>
      <c r="S13" s="51"/>
      <c r="T13" s="51"/>
      <c r="U13" s="51"/>
      <c r="V13" s="51"/>
      <c r="W13" s="74" t="s">
        <v>33</v>
      </c>
      <c r="X13" s="37">
        <v>559199340</v>
      </c>
      <c r="Y13" s="44">
        <v>555350322</v>
      </c>
      <c r="Z13" s="55">
        <f t="shared" ref="Z13:Z16" si="3">Y13/X13</f>
        <v>0.99311691247704259</v>
      </c>
      <c r="AA13" s="25">
        <v>260000000</v>
      </c>
      <c r="AB13" s="19">
        <v>54500000</v>
      </c>
      <c r="AC13" s="55">
        <f t="shared" si="1"/>
        <v>0.20961538461538462</v>
      </c>
      <c r="AD13" s="52"/>
      <c r="AE13" s="51"/>
      <c r="AF13" s="51"/>
      <c r="AG13" s="53"/>
      <c r="AH13" s="51"/>
      <c r="AI13" s="96" t="s">
        <v>275</v>
      </c>
      <c r="AJ13" s="149" t="s">
        <v>67</v>
      </c>
    </row>
    <row r="14" spans="2:36" ht="152.4" x14ac:dyDescent="0.3">
      <c r="B14" s="14">
        <v>6</v>
      </c>
      <c r="C14" s="143" t="s">
        <v>48</v>
      </c>
      <c r="D14" s="143" t="s">
        <v>44</v>
      </c>
      <c r="E14" s="144" t="s">
        <v>52</v>
      </c>
      <c r="F14" s="144" t="s">
        <v>53</v>
      </c>
      <c r="G14" s="145" t="s">
        <v>31</v>
      </c>
      <c r="H14" s="148" t="s">
        <v>51</v>
      </c>
      <c r="I14" s="146">
        <v>150</v>
      </c>
      <c r="J14" s="59">
        <v>150</v>
      </c>
      <c r="K14" s="54">
        <f t="shared" si="2"/>
        <v>1</v>
      </c>
      <c r="L14" s="65">
        <v>150</v>
      </c>
      <c r="M14" s="43">
        <v>65</v>
      </c>
      <c r="N14" s="54">
        <f t="shared" si="0"/>
        <v>0.43333333333333335</v>
      </c>
      <c r="O14" s="43"/>
      <c r="P14" s="51"/>
      <c r="Q14" s="51"/>
      <c r="R14" s="43"/>
      <c r="S14" s="51"/>
      <c r="T14" s="51"/>
      <c r="U14" s="43"/>
      <c r="V14" s="43"/>
      <c r="W14" s="74" t="s">
        <v>33</v>
      </c>
      <c r="X14" s="37">
        <v>87000000</v>
      </c>
      <c r="Y14" s="44">
        <v>78283333</v>
      </c>
      <c r="Z14" s="55">
        <f t="shared" si="3"/>
        <v>0.89980842528735627</v>
      </c>
      <c r="AA14" s="25">
        <v>88740000</v>
      </c>
      <c r="AB14" s="19">
        <v>11700000</v>
      </c>
      <c r="AC14" s="55">
        <f t="shared" si="1"/>
        <v>0.13184584178498987</v>
      </c>
      <c r="AD14" s="52"/>
      <c r="AE14" s="51"/>
      <c r="AF14" s="51"/>
      <c r="AG14" s="53"/>
      <c r="AH14" s="51"/>
      <c r="AI14" s="96" t="s">
        <v>276</v>
      </c>
      <c r="AJ14" s="149" t="s">
        <v>67</v>
      </c>
    </row>
    <row r="15" spans="2:36" ht="111" x14ac:dyDescent="0.3">
      <c r="B15" s="14">
        <v>7</v>
      </c>
      <c r="C15" s="143" t="s">
        <v>54</v>
      </c>
      <c r="D15" s="143" t="s">
        <v>55</v>
      </c>
      <c r="E15" s="144" t="s">
        <v>56</v>
      </c>
      <c r="F15" s="144" t="s">
        <v>57</v>
      </c>
      <c r="G15" s="149" t="s">
        <v>31</v>
      </c>
      <c r="H15" s="148" t="s">
        <v>51</v>
      </c>
      <c r="I15" s="146">
        <v>150</v>
      </c>
      <c r="J15" s="59">
        <v>150</v>
      </c>
      <c r="K15" s="54">
        <f t="shared" si="2"/>
        <v>1</v>
      </c>
      <c r="L15" s="65">
        <v>150</v>
      </c>
      <c r="M15" s="43">
        <v>48</v>
      </c>
      <c r="N15" s="54">
        <f t="shared" si="0"/>
        <v>0.32</v>
      </c>
      <c r="O15" s="43"/>
      <c r="P15" s="51"/>
      <c r="Q15" s="51"/>
      <c r="R15" s="43"/>
      <c r="S15" s="51"/>
      <c r="T15" s="51"/>
      <c r="U15" s="51"/>
      <c r="V15" s="43"/>
      <c r="W15" s="74" t="s">
        <v>33</v>
      </c>
      <c r="X15" s="37">
        <v>95000000</v>
      </c>
      <c r="Y15" s="44">
        <v>86356667</v>
      </c>
      <c r="Z15" s="55">
        <f t="shared" si="3"/>
        <v>0.909017547368421</v>
      </c>
      <c r="AA15" s="25">
        <v>60000000</v>
      </c>
      <c r="AB15" s="19">
        <v>6400000</v>
      </c>
      <c r="AC15" s="55">
        <f t="shared" si="1"/>
        <v>0.10666666666666667</v>
      </c>
      <c r="AD15" s="52"/>
      <c r="AE15" s="51"/>
      <c r="AF15" s="51"/>
      <c r="AG15" s="53"/>
      <c r="AH15" s="51"/>
      <c r="AI15" s="96" t="s">
        <v>277</v>
      </c>
      <c r="AJ15" s="149" t="s">
        <v>67</v>
      </c>
    </row>
    <row r="16" spans="2:36" ht="96.6" x14ac:dyDescent="0.3">
      <c r="B16" s="14">
        <v>8</v>
      </c>
      <c r="C16" s="143" t="s">
        <v>48</v>
      </c>
      <c r="D16" s="143" t="s">
        <v>44</v>
      </c>
      <c r="E16" s="144" t="s">
        <v>58</v>
      </c>
      <c r="F16" s="144" t="s">
        <v>59</v>
      </c>
      <c r="G16" s="149" t="s">
        <v>31</v>
      </c>
      <c r="H16" s="148" t="s">
        <v>47</v>
      </c>
      <c r="I16" s="146">
        <v>20</v>
      </c>
      <c r="J16" s="59">
        <v>20</v>
      </c>
      <c r="K16" s="54">
        <f t="shared" si="2"/>
        <v>1</v>
      </c>
      <c r="L16" s="65">
        <v>20</v>
      </c>
      <c r="M16" s="43">
        <v>10</v>
      </c>
      <c r="N16" s="54">
        <f t="shared" si="0"/>
        <v>0.5</v>
      </c>
      <c r="O16" s="43"/>
      <c r="P16" s="51"/>
      <c r="Q16" s="51"/>
      <c r="R16" s="43"/>
      <c r="S16" s="51"/>
      <c r="T16" s="51"/>
      <c r="U16" s="43"/>
      <c r="V16" s="43"/>
      <c r="W16" s="74" t="s">
        <v>33</v>
      </c>
      <c r="X16" s="122">
        <v>106000000</v>
      </c>
      <c r="Y16" s="123">
        <v>63186667</v>
      </c>
      <c r="Z16" s="111">
        <f t="shared" si="3"/>
        <v>0.5961006320754717</v>
      </c>
      <c r="AA16" s="126">
        <v>206210000</v>
      </c>
      <c r="AB16" s="127">
        <v>115293333</v>
      </c>
      <c r="AC16" s="111">
        <f t="shared" si="1"/>
        <v>0.55910641094030356</v>
      </c>
      <c r="AD16" s="52"/>
      <c r="AE16" s="51"/>
      <c r="AF16" s="51"/>
      <c r="AG16" s="53"/>
      <c r="AH16" s="51"/>
      <c r="AI16" s="178" t="s">
        <v>278</v>
      </c>
      <c r="AJ16" s="149" t="s">
        <v>67</v>
      </c>
    </row>
    <row r="17" spans="2:36" ht="304.2" x14ac:dyDescent="0.3">
      <c r="B17" s="14">
        <v>9</v>
      </c>
      <c r="C17" s="150" t="s">
        <v>48</v>
      </c>
      <c r="D17" s="150" t="s">
        <v>44</v>
      </c>
      <c r="E17" s="144" t="s">
        <v>60</v>
      </c>
      <c r="F17" s="144" t="s">
        <v>61</v>
      </c>
      <c r="G17" s="149" t="s">
        <v>37</v>
      </c>
      <c r="H17" s="148" t="s">
        <v>62</v>
      </c>
      <c r="I17" s="146">
        <v>1</v>
      </c>
      <c r="J17" s="59">
        <v>1</v>
      </c>
      <c r="K17" s="54">
        <f t="shared" si="2"/>
        <v>1</v>
      </c>
      <c r="L17" s="65">
        <v>1</v>
      </c>
      <c r="M17" s="43">
        <v>1</v>
      </c>
      <c r="N17" s="54">
        <f t="shared" si="0"/>
        <v>1</v>
      </c>
      <c r="O17" s="43"/>
      <c r="P17" s="51"/>
      <c r="Q17" s="51"/>
      <c r="R17" s="43"/>
      <c r="S17" s="51"/>
      <c r="T17" s="51"/>
      <c r="U17" s="43"/>
      <c r="V17" s="43"/>
      <c r="W17" s="74" t="s">
        <v>33</v>
      </c>
      <c r="X17" s="122"/>
      <c r="Y17" s="124"/>
      <c r="Z17" s="112"/>
      <c r="AA17" s="126"/>
      <c r="AB17" s="128"/>
      <c r="AC17" s="112"/>
      <c r="AD17" s="52"/>
      <c r="AE17" s="51"/>
      <c r="AF17" s="51"/>
      <c r="AG17" s="56"/>
      <c r="AH17" s="51"/>
      <c r="AI17" s="96" t="s">
        <v>279</v>
      </c>
      <c r="AJ17" s="149" t="s">
        <v>67</v>
      </c>
    </row>
    <row r="18" spans="2:36" ht="318" x14ac:dyDescent="0.3">
      <c r="B18" s="14">
        <v>10</v>
      </c>
      <c r="C18" s="150"/>
      <c r="D18" s="150"/>
      <c r="E18" s="144" t="s">
        <v>63</v>
      </c>
      <c r="F18" s="144" t="s">
        <v>64</v>
      </c>
      <c r="G18" s="149" t="s">
        <v>37</v>
      </c>
      <c r="H18" s="148" t="s">
        <v>62</v>
      </c>
      <c r="I18" s="146">
        <v>1</v>
      </c>
      <c r="J18" s="59">
        <v>1</v>
      </c>
      <c r="K18" s="54">
        <f t="shared" si="2"/>
        <v>1</v>
      </c>
      <c r="L18" s="65">
        <v>1</v>
      </c>
      <c r="M18" s="43">
        <v>1</v>
      </c>
      <c r="N18" s="54">
        <f t="shared" si="0"/>
        <v>1</v>
      </c>
      <c r="O18" s="43"/>
      <c r="P18" s="51"/>
      <c r="Q18" s="51"/>
      <c r="R18" s="43"/>
      <c r="S18" s="51"/>
      <c r="T18" s="51"/>
      <c r="U18" s="51"/>
      <c r="V18" s="43"/>
      <c r="W18" s="74" t="s">
        <v>33</v>
      </c>
      <c r="X18" s="122"/>
      <c r="Y18" s="124"/>
      <c r="Z18" s="112"/>
      <c r="AA18" s="126"/>
      <c r="AB18" s="128"/>
      <c r="AC18" s="112"/>
      <c r="AD18" s="52"/>
      <c r="AE18" s="51"/>
      <c r="AF18" s="51"/>
      <c r="AG18" s="53"/>
      <c r="AH18" s="51"/>
      <c r="AI18" s="96" t="s">
        <v>280</v>
      </c>
      <c r="AJ18" s="149" t="s">
        <v>67</v>
      </c>
    </row>
    <row r="19" spans="2:36" ht="235.2" x14ac:dyDescent="0.3">
      <c r="B19" s="14">
        <v>11</v>
      </c>
      <c r="C19" s="150"/>
      <c r="D19" s="150"/>
      <c r="E19" s="144" t="s">
        <v>65</v>
      </c>
      <c r="F19" s="144" t="s">
        <v>66</v>
      </c>
      <c r="G19" s="149" t="s">
        <v>37</v>
      </c>
      <c r="H19" s="148" t="s">
        <v>62</v>
      </c>
      <c r="I19" s="146">
        <v>1</v>
      </c>
      <c r="J19" s="59">
        <v>1</v>
      </c>
      <c r="K19" s="54">
        <f t="shared" si="2"/>
        <v>1</v>
      </c>
      <c r="L19" s="65">
        <v>1</v>
      </c>
      <c r="M19" s="43">
        <v>0</v>
      </c>
      <c r="N19" s="54">
        <f t="shared" si="0"/>
        <v>0</v>
      </c>
      <c r="O19" s="43"/>
      <c r="P19" s="51"/>
      <c r="Q19" s="51"/>
      <c r="R19" s="43"/>
      <c r="S19" s="51"/>
      <c r="T19" s="51"/>
      <c r="U19" s="51"/>
      <c r="V19" s="43"/>
      <c r="W19" s="74" t="s">
        <v>33</v>
      </c>
      <c r="X19" s="122"/>
      <c r="Y19" s="125"/>
      <c r="Z19" s="113"/>
      <c r="AA19" s="126"/>
      <c r="AB19" s="129"/>
      <c r="AC19" s="113"/>
      <c r="AD19" s="52"/>
      <c r="AE19" s="51"/>
      <c r="AF19" s="51"/>
      <c r="AG19" s="53"/>
      <c r="AH19" s="51"/>
      <c r="AI19" s="96" t="s">
        <v>281</v>
      </c>
      <c r="AJ19" s="149" t="s">
        <v>67</v>
      </c>
    </row>
    <row r="20" spans="2:36" ht="111" x14ac:dyDescent="0.3">
      <c r="B20" s="14">
        <v>12</v>
      </c>
      <c r="C20" s="143" t="s">
        <v>39</v>
      </c>
      <c r="D20" s="143" t="s">
        <v>28</v>
      </c>
      <c r="E20" s="78" t="s">
        <v>68</v>
      </c>
      <c r="F20" s="78" t="s">
        <v>69</v>
      </c>
      <c r="G20" s="59" t="s">
        <v>31</v>
      </c>
      <c r="H20" s="78" t="s">
        <v>70</v>
      </c>
      <c r="I20" s="59">
        <v>1</v>
      </c>
      <c r="J20" s="60">
        <v>0.85899999999999999</v>
      </c>
      <c r="K20" s="54">
        <f>J20/I20</f>
        <v>0.85899999999999999</v>
      </c>
      <c r="L20" s="76">
        <v>1</v>
      </c>
      <c r="M20" s="57">
        <v>0.5</v>
      </c>
      <c r="N20" s="54">
        <f>M20/L20</f>
        <v>0.5</v>
      </c>
      <c r="O20" s="43"/>
      <c r="P20" s="51"/>
      <c r="Q20" s="51"/>
      <c r="R20" s="43"/>
      <c r="S20" s="51"/>
      <c r="T20" s="51"/>
      <c r="U20" s="51"/>
      <c r="V20" s="43"/>
      <c r="W20" s="74" t="s">
        <v>33</v>
      </c>
      <c r="X20" s="17">
        <v>241734646</v>
      </c>
      <c r="Y20" s="17">
        <v>207647979</v>
      </c>
      <c r="Z20" s="93">
        <f>Y20/X20</f>
        <v>0.8589913876060612</v>
      </c>
      <c r="AA20" s="131">
        <v>265219871</v>
      </c>
      <c r="AB20" s="38">
        <v>136139871</v>
      </c>
      <c r="AC20" s="132">
        <f>AB20/AA20</f>
        <v>0.51330946842968639</v>
      </c>
      <c r="AD20" s="52"/>
      <c r="AE20" s="51"/>
      <c r="AF20" s="51"/>
      <c r="AG20" s="53"/>
      <c r="AH20" s="51"/>
      <c r="AI20" s="96" t="s">
        <v>282</v>
      </c>
      <c r="AJ20" s="149" t="s">
        <v>81</v>
      </c>
    </row>
    <row r="21" spans="2:36" ht="97.2" x14ac:dyDescent="0.3">
      <c r="B21" s="14">
        <v>13</v>
      </c>
      <c r="C21" s="141" t="s">
        <v>71</v>
      </c>
      <c r="D21" s="143" t="s">
        <v>55</v>
      </c>
      <c r="E21" s="78" t="s">
        <v>72</v>
      </c>
      <c r="F21" s="151" t="s">
        <v>73</v>
      </c>
      <c r="G21" s="59" t="s">
        <v>31</v>
      </c>
      <c r="H21" s="78" t="s">
        <v>74</v>
      </c>
      <c r="I21" s="152">
        <v>1</v>
      </c>
      <c r="J21" s="59">
        <v>0</v>
      </c>
      <c r="K21" s="54">
        <f t="shared" ref="K21:K23" si="4">J21/I21</f>
        <v>0</v>
      </c>
      <c r="L21" s="77">
        <v>1</v>
      </c>
      <c r="M21" s="43">
        <v>0</v>
      </c>
      <c r="N21" s="54">
        <f t="shared" ref="N21:N23" si="5">M21/L21</f>
        <v>0</v>
      </c>
      <c r="O21" s="43"/>
      <c r="P21" s="51"/>
      <c r="Q21" s="51"/>
      <c r="R21" s="43"/>
      <c r="S21" s="51"/>
      <c r="T21" s="51"/>
      <c r="U21" s="51"/>
      <c r="V21" s="51"/>
      <c r="W21" s="74" t="s">
        <v>33</v>
      </c>
      <c r="X21" s="26"/>
      <c r="Y21" s="26"/>
      <c r="Z21" s="58"/>
      <c r="AA21" s="133"/>
      <c r="AB21" s="134">
        <v>62700000</v>
      </c>
      <c r="AC21" s="132">
        <v>0.24</v>
      </c>
      <c r="AD21" s="52"/>
      <c r="AE21" s="51"/>
      <c r="AF21" s="51"/>
      <c r="AG21" s="53"/>
      <c r="AH21" s="51"/>
      <c r="AI21" s="96" t="s">
        <v>283</v>
      </c>
      <c r="AJ21" s="149" t="s">
        <v>81</v>
      </c>
    </row>
    <row r="22" spans="2:36" ht="124.8" x14ac:dyDescent="0.3">
      <c r="B22" s="14">
        <v>14</v>
      </c>
      <c r="C22" s="141" t="s">
        <v>71</v>
      </c>
      <c r="D22" s="143" t="s">
        <v>55</v>
      </c>
      <c r="E22" s="153" t="s">
        <v>75</v>
      </c>
      <c r="F22" s="154" t="s">
        <v>76</v>
      </c>
      <c r="G22" s="59" t="s">
        <v>31</v>
      </c>
      <c r="H22" s="78" t="s">
        <v>77</v>
      </c>
      <c r="I22" s="59">
        <v>5000</v>
      </c>
      <c r="J22" s="59">
        <v>5016</v>
      </c>
      <c r="K22" s="54">
        <v>1</v>
      </c>
      <c r="L22" s="43">
        <v>5000</v>
      </c>
      <c r="M22" s="43">
        <v>4147</v>
      </c>
      <c r="N22" s="54">
        <f t="shared" si="5"/>
        <v>0.82940000000000003</v>
      </c>
      <c r="O22" s="43"/>
      <c r="P22" s="51"/>
      <c r="Q22" s="51"/>
      <c r="R22" s="43"/>
      <c r="S22" s="51"/>
      <c r="T22" s="51"/>
      <c r="U22" s="51"/>
      <c r="V22" s="51"/>
      <c r="W22" s="74" t="s">
        <v>33</v>
      </c>
      <c r="X22" s="36">
        <v>92900000</v>
      </c>
      <c r="Y22" s="43"/>
      <c r="Z22" s="55">
        <f>Y22/X22</f>
        <v>0</v>
      </c>
      <c r="AA22" s="32">
        <v>242000000</v>
      </c>
      <c r="AB22" s="38"/>
      <c r="AC22" s="130">
        <f>AB22/AA22</f>
        <v>0</v>
      </c>
      <c r="AD22" s="52"/>
      <c r="AE22" s="51"/>
      <c r="AF22" s="51"/>
      <c r="AG22" s="53"/>
      <c r="AH22" s="51"/>
      <c r="AI22" s="96" t="s">
        <v>284</v>
      </c>
      <c r="AJ22" s="149" t="s">
        <v>81</v>
      </c>
    </row>
    <row r="23" spans="2:36" ht="83.4" x14ac:dyDescent="0.3">
      <c r="B23" s="14">
        <v>15</v>
      </c>
      <c r="C23" s="141" t="s">
        <v>71</v>
      </c>
      <c r="D23" s="143" t="s">
        <v>55</v>
      </c>
      <c r="E23" s="78" t="s">
        <v>78</v>
      </c>
      <c r="F23" s="78" t="s">
        <v>79</v>
      </c>
      <c r="G23" s="59" t="s">
        <v>31</v>
      </c>
      <c r="H23" s="78" t="s">
        <v>80</v>
      </c>
      <c r="I23" s="59">
        <v>1000</v>
      </c>
      <c r="J23" s="59">
        <v>1000</v>
      </c>
      <c r="K23" s="54">
        <f t="shared" si="4"/>
        <v>1</v>
      </c>
      <c r="L23" s="43">
        <v>1000</v>
      </c>
      <c r="M23" s="43">
        <v>630</v>
      </c>
      <c r="N23" s="54">
        <f t="shared" si="5"/>
        <v>0.63</v>
      </c>
      <c r="O23" s="43"/>
      <c r="P23" s="51"/>
      <c r="Q23" s="51"/>
      <c r="R23" s="43"/>
      <c r="S23" s="51"/>
      <c r="T23" s="51"/>
      <c r="U23" s="43"/>
      <c r="V23" s="43"/>
      <c r="W23" s="74" t="s">
        <v>33</v>
      </c>
      <c r="X23" s="38">
        <v>10700000</v>
      </c>
      <c r="Y23" s="38">
        <v>10700000</v>
      </c>
      <c r="Z23" s="55">
        <f>Y23/X23</f>
        <v>1</v>
      </c>
      <c r="AA23" s="32">
        <v>15625000</v>
      </c>
      <c r="AB23" s="32">
        <v>7400000</v>
      </c>
      <c r="AC23" s="130">
        <f>AB23/AA23</f>
        <v>0.47360000000000002</v>
      </c>
      <c r="AD23" s="52"/>
      <c r="AE23" s="51"/>
      <c r="AF23" s="51"/>
      <c r="AG23" s="53"/>
      <c r="AH23" s="51"/>
      <c r="AI23" s="96" t="s">
        <v>285</v>
      </c>
      <c r="AJ23" s="149" t="s">
        <v>81</v>
      </c>
    </row>
    <row r="24" spans="2:36" ht="68.400000000000006" x14ac:dyDescent="0.3">
      <c r="B24" s="14">
        <v>16</v>
      </c>
      <c r="C24" s="141" t="s">
        <v>39</v>
      </c>
      <c r="D24" s="143" t="s">
        <v>28</v>
      </c>
      <c r="E24" s="144" t="s">
        <v>82</v>
      </c>
      <c r="F24" s="144" t="s">
        <v>83</v>
      </c>
      <c r="G24" s="149" t="s">
        <v>37</v>
      </c>
      <c r="H24" s="144" t="s">
        <v>84</v>
      </c>
      <c r="I24" s="59">
        <v>1</v>
      </c>
      <c r="J24" s="59">
        <v>1</v>
      </c>
      <c r="K24" s="54">
        <f>J24/I24</f>
        <v>1</v>
      </c>
      <c r="L24" s="43">
        <v>2</v>
      </c>
      <c r="M24" s="43">
        <v>0</v>
      </c>
      <c r="N24" s="57">
        <f>M24/L24</f>
        <v>0</v>
      </c>
      <c r="O24" s="43"/>
      <c r="P24" s="51"/>
      <c r="Q24" s="51"/>
      <c r="R24" s="43"/>
      <c r="S24" s="51"/>
      <c r="T24" s="51"/>
      <c r="U24" s="74"/>
      <c r="V24" s="43" t="s">
        <v>33</v>
      </c>
      <c r="W24" s="51"/>
      <c r="X24" s="36"/>
      <c r="Y24" s="43"/>
      <c r="Z24" s="51"/>
      <c r="AA24" s="20" t="s">
        <v>221</v>
      </c>
      <c r="AB24" s="17" t="s">
        <v>222</v>
      </c>
      <c r="AC24" s="130">
        <v>0.64</v>
      </c>
      <c r="AD24" s="52"/>
      <c r="AE24" s="51"/>
      <c r="AF24" s="51"/>
      <c r="AG24" s="53"/>
      <c r="AH24" s="51"/>
      <c r="AI24" s="96" t="s">
        <v>314</v>
      </c>
      <c r="AJ24" s="135" t="s">
        <v>86</v>
      </c>
    </row>
    <row r="25" spans="2:36" ht="171" x14ac:dyDescent="0.3">
      <c r="B25" s="14"/>
      <c r="C25" s="155" t="s">
        <v>87</v>
      </c>
      <c r="D25" s="141" t="s">
        <v>88</v>
      </c>
      <c r="E25" s="78" t="s">
        <v>89</v>
      </c>
      <c r="F25" s="156" t="s">
        <v>90</v>
      </c>
      <c r="G25" s="59" t="s">
        <v>37</v>
      </c>
      <c r="H25" s="78" t="s">
        <v>91</v>
      </c>
      <c r="I25" s="157">
        <v>1</v>
      </c>
      <c r="J25" s="158"/>
      <c r="K25" s="57">
        <f>J25/I25</f>
        <v>0</v>
      </c>
      <c r="L25" s="54">
        <v>1</v>
      </c>
      <c r="M25" s="54">
        <v>0.8</v>
      </c>
      <c r="N25" s="57">
        <f>M25/L25</f>
        <v>0.8</v>
      </c>
      <c r="O25" s="43"/>
      <c r="P25" s="51"/>
      <c r="Q25" s="51"/>
      <c r="R25" s="43"/>
      <c r="S25" s="51"/>
      <c r="T25" s="51"/>
      <c r="U25" s="74" t="s">
        <v>33</v>
      </c>
      <c r="V25" s="43"/>
      <c r="W25" s="51"/>
      <c r="X25" s="36"/>
      <c r="Y25" s="43"/>
      <c r="Z25" s="51"/>
      <c r="AA25" s="20"/>
      <c r="AB25" s="17"/>
      <c r="AC25" s="51"/>
      <c r="AD25" s="52"/>
      <c r="AE25" s="51"/>
      <c r="AF25" s="51"/>
      <c r="AG25" s="53"/>
      <c r="AH25" s="51"/>
      <c r="AI25" s="147" t="s">
        <v>286</v>
      </c>
      <c r="AJ25" s="149" t="s">
        <v>95</v>
      </c>
    </row>
    <row r="26" spans="2:36" ht="207" x14ac:dyDescent="0.3">
      <c r="B26" s="14"/>
      <c r="C26" s="141" t="s">
        <v>87</v>
      </c>
      <c r="D26" s="141" t="s">
        <v>88</v>
      </c>
      <c r="E26" s="156" t="s">
        <v>92</v>
      </c>
      <c r="F26" s="78" t="s">
        <v>93</v>
      </c>
      <c r="G26" s="59" t="s">
        <v>37</v>
      </c>
      <c r="H26" s="78" t="s">
        <v>94</v>
      </c>
      <c r="I26" s="157">
        <v>1</v>
      </c>
      <c r="J26" s="158"/>
      <c r="K26" s="57">
        <f>J26/I26</f>
        <v>0</v>
      </c>
      <c r="L26" s="54">
        <v>1</v>
      </c>
      <c r="M26" s="54">
        <v>0.8</v>
      </c>
      <c r="N26" s="57">
        <f>M26/L26</f>
        <v>0.8</v>
      </c>
      <c r="O26" s="43"/>
      <c r="P26" s="51"/>
      <c r="Q26" s="51"/>
      <c r="R26" s="43"/>
      <c r="S26" s="51"/>
      <c r="T26" s="51"/>
      <c r="U26" s="74" t="s">
        <v>33</v>
      </c>
      <c r="V26" s="51"/>
      <c r="W26" s="43"/>
      <c r="X26" s="36"/>
      <c r="Y26" s="43"/>
      <c r="Z26" s="51"/>
      <c r="AA26" s="20"/>
      <c r="AB26" s="17"/>
      <c r="AC26" s="51"/>
      <c r="AD26" s="52"/>
      <c r="AE26" s="51"/>
      <c r="AF26" s="51"/>
      <c r="AG26" s="53"/>
      <c r="AH26" s="51"/>
      <c r="AI26" s="147" t="s">
        <v>287</v>
      </c>
      <c r="AJ26" s="149" t="s">
        <v>95</v>
      </c>
    </row>
    <row r="27" spans="2:36" ht="187.2" x14ac:dyDescent="0.3">
      <c r="B27" s="14">
        <v>17</v>
      </c>
      <c r="C27" s="159" t="s">
        <v>96</v>
      </c>
      <c r="D27" s="160" t="s">
        <v>223</v>
      </c>
      <c r="E27" s="161" t="s">
        <v>224</v>
      </c>
      <c r="F27" s="162" t="s">
        <v>225</v>
      </c>
      <c r="G27" s="59" t="s">
        <v>226</v>
      </c>
      <c r="H27" s="89" t="s">
        <v>227</v>
      </c>
      <c r="I27" s="59">
        <v>840</v>
      </c>
      <c r="J27" s="59">
        <v>840</v>
      </c>
      <c r="K27" s="79">
        <f>J27/I27</f>
        <v>1</v>
      </c>
      <c r="L27" s="59">
        <v>745</v>
      </c>
      <c r="M27" s="59">
        <v>522</v>
      </c>
      <c r="N27" s="60">
        <f>M27/L27</f>
        <v>0.70067114093959737</v>
      </c>
      <c r="O27" s="43"/>
      <c r="P27" s="51"/>
      <c r="Q27" s="51"/>
      <c r="R27" s="43"/>
      <c r="S27" s="51"/>
      <c r="T27" s="51"/>
      <c r="U27" s="51"/>
      <c r="V27" s="51"/>
      <c r="W27" s="43" t="s">
        <v>33</v>
      </c>
      <c r="X27" s="45">
        <v>3248959117.1999998</v>
      </c>
      <c r="Y27" s="46">
        <v>2840469991.9000001</v>
      </c>
      <c r="Z27" s="54">
        <f>Y27/X27</f>
        <v>0.87427077086398008</v>
      </c>
      <c r="AA27" s="27">
        <v>564106000</v>
      </c>
      <c r="AB27" s="28">
        <v>310400000</v>
      </c>
      <c r="AC27" s="60">
        <f>AB27/AA27</f>
        <v>0.55025119392454613</v>
      </c>
      <c r="AD27" s="80">
        <v>3641253130.8600001</v>
      </c>
      <c r="AE27" s="61"/>
      <c r="AF27" s="61"/>
      <c r="AG27" s="81">
        <v>4181135445.7233996</v>
      </c>
      <c r="AH27" s="51"/>
      <c r="AI27" s="94" t="s">
        <v>288</v>
      </c>
      <c r="AJ27" s="171" t="s">
        <v>228</v>
      </c>
    </row>
    <row r="28" spans="2:36" ht="259.2" x14ac:dyDescent="0.3">
      <c r="B28" s="14">
        <v>18</v>
      </c>
      <c r="C28" s="159" t="s">
        <v>96</v>
      </c>
      <c r="D28" s="160" t="s">
        <v>229</v>
      </c>
      <c r="E28" s="161" t="s">
        <v>230</v>
      </c>
      <c r="F28" s="162" t="s">
        <v>231</v>
      </c>
      <c r="G28" s="59" t="s">
        <v>226</v>
      </c>
      <c r="H28" s="89" t="s">
        <v>232</v>
      </c>
      <c r="I28" s="59">
        <v>6350</v>
      </c>
      <c r="J28" s="59">
        <v>6350</v>
      </c>
      <c r="K28" s="79">
        <f t="shared" ref="K28:K29" si="6">J28/I28</f>
        <v>1</v>
      </c>
      <c r="L28" s="59">
        <v>6350</v>
      </c>
      <c r="M28" s="59">
        <v>4833</v>
      </c>
      <c r="N28" s="60">
        <f t="shared" ref="N28:N29" si="7">M28/L28</f>
        <v>0.76110236220472438</v>
      </c>
      <c r="O28" s="43"/>
      <c r="P28" s="51"/>
      <c r="Q28" s="51"/>
      <c r="R28" s="43"/>
      <c r="S28" s="51"/>
      <c r="T28" s="51"/>
      <c r="U28" s="51"/>
      <c r="V28" s="51"/>
      <c r="W28" s="43" t="s">
        <v>33</v>
      </c>
      <c r="X28" s="39">
        <v>528414029</v>
      </c>
      <c r="Y28" s="45">
        <v>480264678.74000001</v>
      </c>
      <c r="Z28" s="54">
        <f>Y28/X28</f>
        <v>0.90887950051000632</v>
      </c>
      <c r="AA28" s="29">
        <v>418875478</v>
      </c>
      <c r="AB28" s="18">
        <v>124350000</v>
      </c>
      <c r="AC28" s="60">
        <f>AB28/AA28</f>
        <v>0.29686626821348561</v>
      </c>
      <c r="AD28" s="82">
        <v>265200000</v>
      </c>
      <c r="AE28" s="62"/>
      <c r="AF28" s="63"/>
      <c r="AG28" s="83">
        <v>273156000</v>
      </c>
      <c r="AH28" s="64"/>
      <c r="AI28" s="94" t="s">
        <v>289</v>
      </c>
      <c r="AJ28" s="171" t="s">
        <v>228</v>
      </c>
    </row>
    <row r="29" spans="2:36" ht="118.8" x14ac:dyDescent="0.3">
      <c r="B29" s="14">
        <v>19</v>
      </c>
      <c r="C29" s="159" t="s">
        <v>96</v>
      </c>
      <c r="D29" s="160" t="s">
        <v>233</v>
      </c>
      <c r="E29" s="161" t="s">
        <v>234</v>
      </c>
      <c r="F29" s="162" t="s">
        <v>235</v>
      </c>
      <c r="G29" s="59" t="s">
        <v>226</v>
      </c>
      <c r="H29" s="89" t="s">
        <v>236</v>
      </c>
      <c r="I29" s="59">
        <v>120000</v>
      </c>
      <c r="J29" s="59">
        <v>120000</v>
      </c>
      <c r="K29" s="79">
        <f t="shared" si="6"/>
        <v>1</v>
      </c>
      <c r="L29" s="43">
        <v>120000</v>
      </c>
      <c r="M29" s="43">
        <v>48622</v>
      </c>
      <c r="N29" s="57">
        <f t="shared" si="7"/>
        <v>0.40518333333333334</v>
      </c>
      <c r="O29" s="43"/>
      <c r="P29" s="51"/>
      <c r="Q29" s="51"/>
      <c r="R29" s="43"/>
      <c r="S29" s="51"/>
      <c r="T29" s="51"/>
      <c r="U29" s="51"/>
      <c r="V29" s="51"/>
      <c r="W29" s="43" t="s">
        <v>33</v>
      </c>
      <c r="X29" s="39">
        <v>487041203.58999997</v>
      </c>
      <c r="Y29" s="47">
        <v>451197796.58999997</v>
      </c>
      <c r="Z29" s="54">
        <f>Y29/X29</f>
        <v>0.92640580153014396</v>
      </c>
      <c r="AA29" s="30">
        <v>587238237</v>
      </c>
      <c r="AB29" s="28">
        <v>228549999</v>
      </c>
      <c r="AC29" s="60">
        <f>AB29/AA29</f>
        <v>0.38919468215759256</v>
      </c>
      <c r="AD29" s="81">
        <v>494724521.81</v>
      </c>
      <c r="AE29" s="61"/>
      <c r="AF29" s="61"/>
      <c r="AG29" s="81">
        <v>567940240.95000005</v>
      </c>
      <c r="AH29" s="51"/>
      <c r="AI29" s="95" t="s">
        <v>290</v>
      </c>
      <c r="AJ29" s="171" t="s">
        <v>228</v>
      </c>
    </row>
    <row r="30" spans="2:36" ht="60" x14ac:dyDescent="0.3">
      <c r="B30" s="14">
        <v>20</v>
      </c>
      <c r="C30" s="163" t="s">
        <v>96</v>
      </c>
      <c r="D30" s="163" t="s">
        <v>237</v>
      </c>
      <c r="E30" s="89" t="s">
        <v>109</v>
      </c>
      <c r="F30" s="89" t="s">
        <v>110</v>
      </c>
      <c r="G30" s="59" t="s">
        <v>238</v>
      </c>
      <c r="H30" s="89" t="s">
        <v>111</v>
      </c>
      <c r="I30" s="59">
        <v>1</v>
      </c>
      <c r="J30" s="59">
        <v>1</v>
      </c>
      <c r="K30" s="54">
        <v>1</v>
      </c>
      <c r="L30" s="43">
        <v>1</v>
      </c>
      <c r="M30" s="43">
        <v>1</v>
      </c>
      <c r="N30" s="57">
        <f>1/4</f>
        <v>0.25</v>
      </c>
      <c r="O30" s="43">
        <v>1</v>
      </c>
      <c r="P30" s="51"/>
      <c r="Q30" s="51"/>
      <c r="R30" s="43">
        <v>1</v>
      </c>
      <c r="S30" s="51"/>
      <c r="T30" s="51"/>
      <c r="U30" s="51"/>
      <c r="V30" s="43" t="s">
        <v>33</v>
      </c>
      <c r="W30" s="51"/>
      <c r="X30" s="36">
        <v>0</v>
      </c>
      <c r="Y30" s="43"/>
      <c r="Z30" s="51"/>
      <c r="AA30" s="20">
        <v>0</v>
      </c>
      <c r="AB30" s="17">
        <v>0</v>
      </c>
      <c r="AC30" s="54">
        <v>0.25</v>
      </c>
      <c r="AD30" s="52">
        <v>0</v>
      </c>
      <c r="AE30" s="51"/>
      <c r="AF30" s="51"/>
      <c r="AG30" s="53">
        <v>0</v>
      </c>
      <c r="AH30" s="51"/>
      <c r="AI30" s="94" t="s">
        <v>291</v>
      </c>
      <c r="AJ30" s="149" t="s">
        <v>125</v>
      </c>
    </row>
    <row r="31" spans="2:36" ht="100.8" x14ac:dyDescent="0.3">
      <c r="B31" s="14">
        <v>21</v>
      </c>
      <c r="C31" s="163" t="s">
        <v>96</v>
      </c>
      <c r="D31" s="163" t="s">
        <v>239</v>
      </c>
      <c r="E31" s="161" t="s">
        <v>112</v>
      </c>
      <c r="F31" s="162" t="s">
        <v>113</v>
      </c>
      <c r="G31" s="59" t="s">
        <v>238</v>
      </c>
      <c r="H31" s="89" t="s">
        <v>114</v>
      </c>
      <c r="I31" s="60">
        <v>1</v>
      </c>
      <c r="J31" s="157">
        <v>1</v>
      </c>
      <c r="K31" s="54">
        <v>1</v>
      </c>
      <c r="L31" s="57">
        <v>1</v>
      </c>
      <c r="M31" s="43">
        <f>100/4</f>
        <v>25</v>
      </c>
      <c r="N31" s="57">
        <v>0.25</v>
      </c>
      <c r="O31" s="57">
        <v>1</v>
      </c>
      <c r="P31" s="51"/>
      <c r="Q31" s="51"/>
      <c r="R31" s="57">
        <v>1</v>
      </c>
      <c r="S31" s="51"/>
      <c r="T31" s="51"/>
      <c r="U31" s="51"/>
      <c r="V31" s="51"/>
      <c r="W31" s="43" t="s">
        <v>33</v>
      </c>
      <c r="X31" s="36">
        <v>681569107</v>
      </c>
      <c r="Y31" s="36">
        <v>681569107</v>
      </c>
      <c r="Z31" s="54">
        <v>1</v>
      </c>
      <c r="AA31" s="20">
        <v>3348812570.1500001</v>
      </c>
      <c r="AB31" s="17">
        <v>882220000</v>
      </c>
      <c r="AC31" s="54">
        <v>0.25</v>
      </c>
      <c r="AD31" s="52">
        <v>3110442000</v>
      </c>
      <c r="AE31" s="51"/>
      <c r="AF31" s="51"/>
      <c r="AG31" s="53">
        <v>3616905000</v>
      </c>
      <c r="AH31" s="51"/>
      <c r="AI31" s="94" t="s">
        <v>292</v>
      </c>
      <c r="AJ31" s="149" t="s">
        <v>125</v>
      </c>
    </row>
    <row r="32" spans="2:36" ht="187.2" x14ac:dyDescent="0.3">
      <c r="B32" s="14">
        <v>22</v>
      </c>
      <c r="C32" s="163" t="s">
        <v>96</v>
      </c>
      <c r="D32" s="163" t="s">
        <v>240</v>
      </c>
      <c r="E32" s="161" t="s">
        <v>115</v>
      </c>
      <c r="F32" s="162" t="s">
        <v>116</v>
      </c>
      <c r="G32" s="59" t="s">
        <v>238</v>
      </c>
      <c r="H32" s="89" t="s">
        <v>117</v>
      </c>
      <c r="I32" s="59">
        <v>10</v>
      </c>
      <c r="J32" s="59">
        <v>10</v>
      </c>
      <c r="K32" s="57">
        <v>1</v>
      </c>
      <c r="L32" s="43">
        <v>10</v>
      </c>
      <c r="M32" s="66">
        <f>10/4</f>
        <v>2.5</v>
      </c>
      <c r="N32" s="54">
        <v>2.5000000000000001E-2</v>
      </c>
      <c r="O32" s="43">
        <v>10</v>
      </c>
      <c r="P32" s="51"/>
      <c r="Q32" s="51"/>
      <c r="R32" s="43">
        <v>10</v>
      </c>
      <c r="S32" s="51"/>
      <c r="T32" s="51"/>
      <c r="U32" s="51"/>
      <c r="V32" s="51"/>
      <c r="W32" s="43" t="s">
        <v>33</v>
      </c>
      <c r="X32" s="36">
        <v>681569107</v>
      </c>
      <c r="Y32" s="36">
        <v>681569107</v>
      </c>
      <c r="Z32" s="54">
        <v>1</v>
      </c>
      <c r="AA32" s="20">
        <v>3348812570.1500001</v>
      </c>
      <c r="AB32" s="17">
        <v>1939300000</v>
      </c>
      <c r="AC32" s="54">
        <v>0.25</v>
      </c>
      <c r="AD32" s="52">
        <v>3110442000</v>
      </c>
      <c r="AE32" s="51"/>
      <c r="AF32" s="51"/>
      <c r="AG32" s="53">
        <v>3616905000</v>
      </c>
      <c r="AH32" s="51"/>
      <c r="AI32" s="94" t="s">
        <v>293</v>
      </c>
      <c r="AJ32" s="149" t="s">
        <v>125</v>
      </c>
    </row>
    <row r="33" spans="2:36" ht="57" customHeight="1" x14ac:dyDescent="0.3">
      <c r="B33" s="14">
        <v>23</v>
      </c>
      <c r="C33" s="163" t="s">
        <v>96</v>
      </c>
      <c r="D33" s="163" t="s">
        <v>240</v>
      </c>
      <c r="E33" s="161" t="s">
        <v>118</v>
      </c>
      <c r="F33" s="162" t="s">
        <v>119</v>
      </c>
      <c r="G33" s="59" t="s">
        <v>241</v>
      </c>
      <c r="H33" s="89" t="s">
        <v>120</v>
      </c>
      <c r="I33" s="60">
        <v>0.2</v>
      </c>
      <c r="J33" s="157">
        <v>0.2</v>
      </c>
      <c r="K33" s="54">
        <v>1</v>
      </c>
      <c r="L33" s="57">
        <v>0.3</v>
      </c>
      <c r="M33" s="43">
        <f>30/4</f>
        <v>7.5</v>
      </c>
      <c r="N33" s="67">
        <v>7.4999999999999997E-2</v>
      </c>
      <c r="O33" s="57">
        <v>0.3</v>
      </c>
      <c r="P33" s="51"/>
      <c r="Q33" s="56"/>
      <c r="R33" s="57">
        <v>0.35</v>
      </c>
      <c r="S33" s="51"/>
      <c r="T33" s="51"/>
      <c r="U33" s="43"/>
      <c r="V33" s="43" t="s">
        <v>33</v>
      </c>
      <c r="W33" s="51"/>
      <c r="X33" s="36">
        <v>0</v>
      </c>
      <c r="Y33" s="48">
        <v>0</v>
      </c>
      <c r="Z33" s="48">
        <v>0</v>
      </c>
      <c r="AA33" s="20">
        <v>0</v>
      </c>
      <c r="AB33" s="17"/>
      <c r="AC33" s="54">
        <v>0.25</v>
      </c>
      <c r="AD33" s="52">
        <v>0</v>
      </c>
      <c r="AE33" s="51"/>
      <c r="AF33" s="51"/>
      <c r="AG33" s="53">
        <v>0</v>
      </c>
      <c r="AH33" s="51"/>
      <c r="AI33" s="94" t="s">
        <v>294</v>
      </c>
      <c r="AJ33" s="149" t="s">
        <v>125</v>
      </c>
    </row>
    <row r="34" spans="2:36" ht="75" x14ac:dyDescent="0.3">
      <c r="B34" s="14">
        <v>24</v>
      </c>
      <c r="C34" s="163" t="s">
        <v>121</v>
      </c>
      <c r="D34" s="163" t="s">
        <v>242</v>
      </c>
      <c r="E34" s="78" t="s">
        <v>122</v>
      </c>
      <c r="F34" s="78" t="s">
        <v>123</v>
      </c>
      <c r="G34" s="59" t="s">
        <v>238</v>
      </c>
      <c r="H34" s="78" t="s">
        <v>124</v>
      </c>
      <c r="I34" s="59">
        <v>1</v>
      </c>
      <c r="J34" s="59">
        <v>0</v>
      </c>
      <c r="K34" s="54">
        <f>+J34/I34</f>
        <v>0</v>
      </c>
      <c r="L34" s="43">
        <v>1</v>
      </c>
      <c r="M34" s="43">
        <v>1</v>
      </c>
      <c r="N34" s="54">
        <v>0.25</v>
      </c>
      <c r="O34" s="43">
        <v>1</v>
      </c>
      <c r="P34" s="51"/>
      <c r="Q34" s="51"/>
      <c r="R34" s="43">
        <v>1</v>
      </c>
      <c r="S34" s="51"/>
      <c r="T34" s="51"/>
      <c r="U34" s="51"/>
      <c r="V34" s="43"/>
      <c r="W34" s="51"/>
      <c r="X34" s="36">
        <v>0</v>
      </c>
      <c r="Y34" s="48">
        <v>0</v>
      </c>
      <c r="Z34" s="48">
        <v>0</v>
      </c>
      <c r="AA34" s="20">
        <v>0</v>
      </c>
      <c r="AB34" s="17"/>
      <c r="AC34" s="54">
        <v>0.25</v>
      </c>
      <c r="AD34" s="52">
        <v>0</v>
      </c>
      <c r="AE34" s="51"/>
      <c r="AF34" s="51"/>
      <c r="AG34" s="53">
        <v>0</v>
      </c>
      <c r="AH34" s="51"/>
      <c r="AI34" s="179"/>
      <c r="AJ34" s="78" t="s">
        <v>243</v>
      </c>
    </row>
    <row r="35" spans="2:36" ht="221.4" customHeight="1" x14ac:dyDescent="0.3">
      <c r="B35" s="14">
        <v>25</v>
      </c>
      <c r="C35" s="141" t="s">
        <v>126</v>
      </c>
      <c r="D35" s="141" t="s">
        <v>28</v>
      </c>
      <c r="E35" s="164" t="s">
        <v>127</v>
      </c>
      <c r="F35" s="78" t="s">
        <v>128</v>
      </c>
      <c r="G35" s="135" t="s">
        <v>129</v>
      </c>
      <c r="H35" s="78" t="s">
        <v>130</v>
      </c>
      <c r="I35" s="59">
        <v>15</v>
      </c>
      <c r="J35" s="59">
        <v>15</v>
      </c>
      <c r="K35" s="54">
        <f>J35/I35</f>
        <v>1</v>
      </c>
      <c r="L35" s="43">
        <v>0</v>
      </c>
      <c r="M35" s="43">
        <v>0</v>
      </c>
      <c r="N35" s="54">
        <v>1</v>
      </c>
      <c r="O35" s="43"/>
      <c r="P35" s="51"/>
      <c r="Q35" s="51"/>
      <c r="R35" s="43"/>
      <c r="S35" s="51"/>
      <c r="T35" s="51"/>
      <c r="U35" s="51"/>
      <c r="V35" s="43"/>
      <c r="W35" s="51"/>
      <c r="X35" s="114">
        <v>59736667</v>
      </c>
      <c r="Y35" s="115">
        <v>59736667</v>
      </c>
      <c r="Z35" s="111">
        <f>Y35/X35</f>
        <v>1</v>
      </c>
      <c r="AA35" s="118">
        <v>36470000</v>
      </c>
      <c r="AB35" s="119">
        <v>20200000</v>
      </c>
      <c r="AC35" s="111">
        <f>AB35/AA35</f>
        <v>0.55387990128873044</v>
      </c>
      <c r="AD35" s="52"/>
      <c r="AE35" s="51"/>
      <c r="AF35" s="51"/>
      <c r="AG35" s="53"/>
      <c r="AH35" s="51"/>
      <c r="AI35" s="178" t="s">
        <v>310</v>
      </c>
      <c r="AJ35" s="176" t="s">
        <v>169</v>
      </c>
    </row>
    <row r="36" spans="2:36" ht="109.8" customHeight="1" x14ac:dyDescent="0.3">
      <c r="B36" s="14">
        <v>26</v>
      </c>
      <c r="C36" s="141" t="s">
        <v>126</v>
      </c>
      <c r="D36" s="141" t="s">
        <v>28</v>
      </c>
      <c r="E36" s="165"/>
      <c r="F36" s="78" t="s">
        <v>131</v>
      </c>
      <c r="G36" s="135" t="s">
        <v>132</v>
      </c>
      <c r="H36" s="78" t="s">
        <v>133</v>
      </c>
      <c r="I36" s="59" t="s">
        <v>270</v>
      </c>
      <c r="J36" s="59" t="s">
        <v>270</v>
      </c>
      <c r="K36" s="54" t="s">
        <v>270</v>
      </c>
      <c r="L36" s="43">
        <v>4</v>
      </c>
      <c r="M36" s="43">
        <v>2</v>
      </c>
      <c r="N36" s="54">
        <f t="shared" ref="N36:N54" si="8">M36/L36</f>
        <v>0.5</v>
      </c>
      <c r="O36" s="43"/>
      <c r="P36" s="51"/>
      <c r="Q36" s="51"/>
      <c r="R36" s="43"/>
      <c r="S36" s="51"/>
      <c r="T36" s="51"/>
      <c r="U36" s="51"/>
      <c r="V36" s="51"/>
      <c r="W36" s="43"/>
      <c r="X36" s="114"/>
      <c r="Y36" s="116"/>
      <c r="Z36" s="112"/>
      <c r="AA36" s="118"/>
      <c r="AB36" s="120"/>
      <c r="AC36" s="112"/>
      <c r="AD36" s="52"/>
      <c r="AE36" s="51"/>
      <c r="AF36" s="51"/>
      <c r="AG36" s="53"/>
      <c r="AH36" s="51"/>
      <c r="AI36" s="178" t="s">
        <v>315</v>
      </c>
      <c r="AJ36" s="176" t="s">
        <v>169</v>
      </c>
    </row>
    <row r="37" spans="2:36" ht="68.400000000000006" x14ac:dyDescent="0.3">
      <c r="B37" s="14">
        <v>27</v>
      </c>
      <c r="C37" s="141" t="s">
        <v>126</v>
      </c>
      <c r="D37" s="141" t="s">
        <v>28</v>
      </c>
      <c r="E37" s="165"/>
      <c r="F37" s="89" t="s">
        <v>134</v>
      </c>
      <c r="G37" s="135" t="s">
        <v>132</v>
      </c>
      <c r="H37" s="89" t="s">
        <v>135</v>
      </c>
      <c r="I37" s="59" t="s">
        <v>270</v>
      </c>
      <c r="J37" s="59" t="s">
        <v>270</v>
      </c>
      <c r="K37" s="54" t="s">
        <v>270</v>
      </c>
      <c r="L37" s="43">
        <v>1</v>
      </c>
      <c r="M37" s="43">
        <v>0</v>
      </c>
      <c r="N37" s="54">
        <f t="shared" si="8"/>
        <v>0</v>
      </c>
      <c r="O37" s="43"/>
      <c r="P37" s="51"/>
      <c r="Q37" s="51"/>
      <c r="R37" s="43"/>
      <c r="S37" s="51"/>
      <c r="T37" s="51"/>
      <c r="U37" s="51"/>
      <c r="V37" s="51"/>
      <c r="W37" s="43"/>
      <c r="X37" s="114"/>
      <c r="Y37" s="116"/>
      <c r="Z37" s="112"/>
      <c r="AA37" s="118"/>
      <c r="AB37" s="120"/>
      <c r="AC37" s="112"/>
      <c r="AD37" s="52"/>
      <c r="AE37" s="51"/>
      <c r="AF37" s="51"/>
      <c r="AG37" s="53"/>
      <c r="AH37" s="51"/>
      <c r="AI37" s="158"/>
      <c r="AJ37" s="176" t="s">
        <v>169</v>
      </c>
    </row>
    <row r="38" spans="2:36" ht="68.400000000000006" x14ac:dyDescent="0.3">
      <c r="B38" s="14">
        <v>28</v>
      </c>
      <c r="C38" s="141" t="s">
        <v>126</v>
      </c>
      <c r="D38" s="141" t="s">
        <v>28</v>
      </c>
      <c r="E38" s="165"/>
      <c r="F38" s="161" t="s">
        <v>136</v>
      </c>
      <c r="G38" s="135" t="s">
        <v>132</v>
      </c>
      <c r="H38" s="161" t="s">
        <v>137</v>
      </c>
      <c r="I38" s="166">
        <v>1</v>
      </c>
      <c r="J38" s="59">
        <v>1</v>
      </c>
      <c r="K38" s="54">
        <f t="shared" ref="K38:K56" si="9">J38/I38</f>
        <v>1</v>
      </c>
      <c r="L38" s="84">
        <v>4</v>
      </c>
      <c r="M38" s="43">
        <v>2</v>
      </c>
      <c r="N38" s="54">
        <f t="shared" si="8"/>
        <v>0.5</v>
      </c>
      <c r="O38" s="43"/>
      <c r="P38" s="51"/>
      <c r="Q38" s="51"/>
      <c r="R38" s="43"/>
      <c r="S38" s="51"/>
      <c r="T38" s="51"/>
      <c r="U38" s="43"/>
      <c r="V38" s="43"/>
      <c r="W38" s="51"/>
      <c r="X38" s="114"/>
      <c r="Y38" s="116"/>
      <c r="Z38" s="112"/>
      <c r="AA38" s="118"/>
      <c r="AB38" s="120"/>
      <c r="AC38" s="112"/>
      <c r="AD38" s="52"/>
      <c r="AE38" s="51"/>
      <c r="AF38" s="51"/>
      <c r="AG38" s="53"/>
      <c r="AH38" s="51"/>
      <c r="AI38" s="136" t="s">
        <v>316</v>
      </c>
      <c r="AJ38" s="176" t="s">
        <v>169</v>
      </c>
    </row>
    <row r="39" spans="2:36" ht="83.4" x14ac:dyDescent="0.3">
      <c r="B39" s="14">
        <v>29</v>
      </c>
      <c r="C39" s="141" t="s">
        <v>126</v>
      </c>
      <c r="D39" s="141" t="s">
        <v>28</v>
      </c>
      <c r="E39" s="165"/>
      <c r="F39" s="89" t="s">
        <v>138</v>
      </c>
      <c r="G39" s="90" t="s">
        <v>132</v>
      </c>
      <c r="H39" s="89" t="s">
        <v>244</v>
      </c>
      <c r="I39" s="59" t="s">
        <v>270</v>
      </c>
      <c r="J39" s="59" t="s">
        <v>270</v>
      </c>
      <c r="K39" s="54" t="s">
        <v>270</v>
      </c>
      <c r="L39" s="85">
        <v>1</v>
      </c>
      <c r="M39" s="54">
        <v>0.5</v>
      </c>
      <c r="N39" s="54">
        <f t="shared" si="8"/>
        <v>0.5</v>
      </c>
      <c r="O39" s="43"/>
      <c r="P39" s="51"/>
      <c r="Q39" s="51"/>
      <c r="R39" s="43"/>
      <c r="S39" s="51"/>
      <c r="T39" s="51"/>
      <c r="U39" s="51"/>
      <c r="V39" s="43"/>
      <c r="W39" s="51"/>
      <c r="X39" s="114"/>
      <c r="Y39" s="116"/>
      <c r="Z39" s="112"/>
      <c r="AA39" s="118"/>
      <c r="AB39" s="120"/>
      <c r="AC39" s="112"/>
      <c r="AD39" s="52"/>
      <c r="AE39" s="51"/>
      <c r="AF39" s="51"/>
      <c r="AG39" s="53"/>
      <c r="AH39" s="51"/>
      <c r="AI39" s="96" t="s">
        <v>317</v>
      </c>
      <c r="AJ39" s="176" t="s">
        <v>169</v>
      </c>
    </row>
    <row r="40" spans="2:36" ht="68.400000000000006" x14ac:dyDescent="0.3">
      <c r="B40" s="14">
        <v>30</v>
      </c>
      <c r="C40" s="141" t="s">
        <v>139</v>
      </c>
      <c r="D40" s="141" t="s">
        <v>140</v>
      </c>
      <c r="E40" s="165"/>
      <c r="F40" s="89" t="s">
        <v>141</v>
      </c>
      <c r="G40" s="149" t="s">
        <v>132</v>
      </c>
      <c r="H40" s="78" t="s">
        <v>142</v>
      </c>
      <c r="I40" s="59" t="s">
        <v>270</v>
      </c>
      <c r="J40" s="59" t="s">
        <v>270</v>
      </c>
      <c r="K40" s="54" t="s">
        <v>270</v>
      </c>
      <c r="L40" s="75">
        <v>1</v>
      </c>
      <c r="M40" s="43">
        <v>0</v>
      </c>
      <c r="N40" s="54">
        <f t="shared" si="8"/>
        <v>0</v>
      </c>
      <c r="O40" s="43"/>
      <c r="P40" s="51"/>
      <c r="Q40" s="51"/>
      <c r="R40" s="43"/>
      <c r="S40" s="51"/>
      <c r="T40" s="51"/>
      <c r="U40" s="43"/>
      <c r="V40" s="43"/>
      <c r="W40" s="51"/>
      <c r="X40" s="114"/>
      <c r="Y40" s="116"/>
      <c r="Z40" s="112"/>
      <c r="AA40" s="118"/>
      <c r="AB40" s="120"/>
      <c r="AC40" s="112"/>
      <c r="AD40" s="52"/>
      <c r="AE40" s="51"/>
      <c r="AF40" s="51"/>
      <c r="AG40" s="53"/>
      <c r="AH40" s="51"/>
      <c r="AI40" s="178" t="s">
        <v>318</v>
      </c>
      <c r="AJ40" s="176" t="s">
        <v>169</v>
      </c>
    </row>
    <row r="41" spans="2:36" ht="111.6" customHeight="1" x14ac:dyDescent="0.3">
      <c r="B41" s="14">
        <v>31</v>
      </c>
      <c r="C41" s="141" t="s">
        <v>126</v>
      </c>
      <c r="D41" s="141" t="s">
        <v>28</v>
      </c>
      <c r="E41" s="165"/>
      <c r="F41" s="78" t="s">
        <v>143</v>
      </c>
      <c r="G41" s="135" t="s">
        <v>132</v>
      </c>
      <c r="H41" s="78" t="s">
        <v>144</v>
      </c>
      <c r="I41" s="59">
        <v>1</v>
      </c>
      <c r="J41" s="59">
        <v>1</v>
      </c>
      <c r="K41" s="54">
        <f t="shared" si="9"/>
        <v>1</v>
      </c>
      <c r="L41" s="43">
        <v>2</v>
      </c>
      <c r="M41" s="43">
        <v>1</v>
      </c>
      <c r="N41" s="54">
        <f t="shared" si="8"/>
        <v>0.5</v>
      </c>
      <c r="O41" s="43"/>
      <c r="P41" s="51"/>
      <c r="Q41" s="51"/>
      <c r="R41" s="43"/>
      <c r="S41" s="51"/>
      <c r="T41" s="51"/>
      <c r="U41" s="43"/>
      <c r="V41" s="43"/>
      <c r="W41" s="43"/>
      <c r="X41" s="114"/>
      <c r="Y41" s="116"/>
      <c r="Z41" s="112"/>
      <c r="AA41" s="118"/>
      <c r="AB41" s="120"/>
      <c r="AC41" s="112"/>
      <c r="AD41" s="52"/>
      <c r="AE41" s="51"/>
      <c r="AF41" s="51"/>
      <c r="AG41" s="56"/>
      <c r="AH41" s="51"/>
      <c r="AI41" s="180" t="s">
        <v>311</v>
      </c>
      <c r="AJ41" s="176" t="s">
        <v>169</v>
      </c>
    </row>
    <row r="42" spans="2:36" ht="82.8" x14ac:dyDescent="0.3">
      <c r="B42" s="14">
        <v>32</v>
      </c>
      <c r="C42" s="167" t="s">
        <v>54</v>
      </c>
      <c r="D42" s="167" t="s">
        <v>55</v>
      </c>
      <c r="E42" s="165"/>
      <c r="F42" s="78" t="s">
        <v>145</v>
      </c>
      <c r="G42" s="135" t="s">
        <v>132</v>
      </c>
      <c r="H42" s="78" t="s">
        <v>146</v>
      </c>
      <c r="I42" s="59">
        <v>2</v>
      </c>
      <c r="J42" s="59">
        <v>2</v>
      </c>
      <c r="K42" s="54">
        <f t="shared" si="9"/>
        <v>1</v>
      </c>
      <c r="L42" s="43">
        <v>2</v>
      </c>
      <c r="M42" s="43">
        <v>2</v>
      </c>
      <c r="N42" s="54">
        <f t="shared" si="8"/>
        <v>1</v>
      </c>
      <c r="O42" s="43"/>
      <c r="P42" s="51"/>
      <c r="Q42" s="51"/>
      <c r="R42" s="43"/>
      <c r="S42" s="51"/>
      <c r="T42" s="51"/>
      <c r="U42" s="51"/>
      <c r="V42" s="43"/>
      <c r="W42" s="43"/>
      <c r="X42" s="114"/>
      <c r="Y42" s="116"/>
      <c r="Z42" s="112"/>
      <c r="AA42" s="118"/>
      <c r="AB42" s="120"/>
      <c r="AC42" s="112"/>
      <c r="AD42" s="52"/>
      <c r="AE42" s="51"/>
      <c r="AF42" s="51"/>
      <c r="AG42" s="53"/>
      <c r="AH42" s="51"/>
      <c r="AI42" s="178" t="s">
        <v>319</v>
      </c>
      <c r="AJ42" s="176" t="s">
        <v>169</v>
      </c>
    </row>
    <row r="43" spans="2:36" ht="102.6" x14ac:dyDescent="0.3">
      <c r="B43" s="14">
        <v>33</v>
      </c>
      <c r="C43" s="141" t="s">
        <v>147</v>
      </c>
      <c r="D43" s="168" t="s">
        <v>148</v>
      </c>
      <c r="E43" s="165"/>
      <c r="F43" s="78" t="s">
        <v>245</v>
      </c>
      <c r="G43" s="135" t="s">
        <v>132</v>
      </c>
      <c r="H43" s="78" t="s">
        <v>149</v>
      </c>
      <c r="I43" s="59">
        <v>1</v>
      </c>
      <c r="J43" s="59">
        <v>1</v>
      </c>
      <c r="K43" s="54">
        <f t="shared" si="9"/>
        <v>1</v>
      </c>
      <c r="L43" s="43">
        <v>1</v>
      </c>
      <c r="M43" s="43">
        <v>0</v>
      </c>
      <c r="N43" s="54">
        <f t="shared" si="8"/>
        <v>0</v>
      </c>
      <c r="O43" s="43"/>
      <c r="P43" s="51"/>
      <c r="Q43" s="51"/>
      <c r="R43" s="43"/>
      <c r="S43" s="51"/>
      <c r="T43" s="51"/>
      <c r="U43" s="51"/>
      <c r="V43" s="43"/>
      <c r="W43" s="43"/>
      <c r="X43" s="114"/>
      <c r="Y43" s="116"/>
      <c r="Z43" s="112"/>
      <c r="AA43" s="118"/>
      <c r="AB43" s="120"/>
      <c r="AC43" s="112"/>
      <c r="AD43" s="52"/>
      <c r="AE43" s="51"/>
      <c r="AF43" s="51"/>
      <c r="AG43" s="53"/>
      <c r="AH43" s="51"/>
      <c r="AI43" s="181" t="s">
        <v>312</v>
      </c>
      <c r="AJ43" s="176" t="s">
        <v>169</v>
      </c>
    </row>
    <row r="44" spans="2:36" ht="102.6" x14ac:dyDescent="0.3">
      <c r="B44" s="14">
        <v>34</v>
      </c>
      <c r="C44" s="141" t="s">
        <v>147</v>
      </c>
      <c r="D44" s="168" t="s">
        <v>148</v>
      </c>
      <c r="E44" s="165"/>
      <c r="F44" s="78" t="s">
        <v>150</v>
      </c>
      <c r="G44" s="135" t="s">
        <v>132</v>
      </c>
      <c r="H44" s="78" t="s">
        <v>151</v>
      </c>
      <c r="I44" s="59" t="s">
        <v>270</v>
      </c>
      <c r="J44" s="59" t="s">
        <v>270</v>
      </c>
      <c r="K44" s="54" t="s">
        <v>270</v>
      </c>
      <c r="L44" s="43">
        <v>1</v>
      </c>
      <c r="M44" s="43">
        <v>0</v>
      </c>
      <c r="N44" s="54">
        <f t="shared" si="8"/>
        <v>0</v>
      </c>
      <c r="O44" s="43"/>
      <c r="P44" s="51"/>
      <c r="Q44" s="51"/>
      <c r="R44" s="43"/>
      <c r="S44" s="51"/>
      <c r="T44" s="51"/>
      <c r="U44" s="51"/>
      <c r="V44" s="43"/>
      <c r="W44" s="43"/>
      <c r="X44" s="114"/>
      <c r="Y44" s="116"/>
      <c r="Z44" s="112"/>
      <c r="AA44" s="118"/>
      <c r="AB44" s="120"/>
      <c r="AC44" s="112"/>
      <c r="AD44" s="52"/>
      <c r="AE44" s="51"/>
      <c r="AF44" s="51"/>
      <c r="AG44" s="53"/>
      <c r="AH44" s="51"/>
      <c r="AI44" s="178" t="s">
        <v>320</v>
      </c>
      <c r="AJ44" s="176" t="s">
        <v>169</v>
      </c>
    </row>
    <row r="45" spans="2:36" ht="82.8" x14ac:dyDescent="0.3">
      <c r="B45" s="14">
        <v>35</v>
      </c>
      <c r="C45" s="141" t="s">
        <v>139</v>
      </c>
      <c r="D45" s="141" t="s">
        <v>140</v>
      </c>
      <c r="E45" s="165"/>
      <c r="F45" s="78" t="s">
        <v>246</v>
      </c>
      <c r="G45" s="135" t="s">
        <v>132</v>
      </c>
      <c r="H45" s="78" t="s">
        <v>247</v>
      </c>
      <c r="I45" s="59" t="s">
        <v>270</v>
      </c>
      <c r="J45" s="59" t="s">
        <v>270</v>
      </c>
      <c r="K45" s="54" t="s">
        <v>270</v>
      </c>
      <c r="L45" s="43">
        <v>1</v>
      </c>
      <c r="M45" s="43">
        <v>0</v>
      </c>
      <c r="N45" s="54">
        <f t="shared" si="8"/>
        <v>0</v>
      </c>
      <c r="O45" s="43"/>
      <c r="P45" s="51"/>
      <c r="Q45" s="51"/>
      <c r="R45" s="43"/>
      <c r="S45" s="51"/>
      <c r="T45" s="51"/>
      <c r="U45" s="51"/>
      <c r="V45" s="51"/>
      <c r="W45" s="43"/>
      <c r="X45" s="114"/>
      <c r="Y45" s="116"/>
      <c r="Z45" s="112"/>
      <c r="AA45" s="118"/>
      <c r="AB45" s="120"/>
      <c r="AC45" s="112"/>
      <c r="AD45" s="52"/>
      <c r="AE45" s="51"/>
      <c r="AF45" s="51"/>
      <c r="AG45" s="53"/>
      <c r="AH45" s="51"/>
      <c r="AI45" s="158"/>
      <c r="AJ45" s="176" t="s">
        <v>169</v>
      </c>
    </row>
    <row r="46" spans="2:36" ht="110.4" x14ac:dyDescent="0.3">
      <c r="B46" s="14">
        <v>36</v>
      </c>
      <c r="C46" s="141" t="s">
        <v>139</v>
      </c>
      <c r="D46" s="141" t="s">
        <v>140</v>
      </c>
      <c r="E46" s="165"/>
      <c r="F46" s="89" t="s">
        <v>152</v>
      </c>
      <c r="G46" s="90" t="s">
        <v>129</v>
      </c>
      <c r="H46" s="89" t="s">
        <v>153</v>
      </c>
      <c r="I46" s="59" t="s">
        <v>270</v>
      </c>
      <c r="J46" s="59" t="s">
        <v>270</v>
      </c>
      <c r="K46" s="54" t="s">
        <v>270</v>
      </c>
      <c r="L46" s="43">
        <v>1</v>
      </c>
      <c r="M46" s="43">
        <v>0</v>
      </c>
      <c r="N46" s="54">
        <f t="shared" si="8"/>
        <v>0</v>
      </c>
      <c r="O46" s="43"/>
      <c r="P46" s="51"/>
      <c r="Q46" s="51"/>
      <c r="R46" s="43"/>
      <c r="S46" s="51"/>
      <c r="T46" s="51"/>
      <c r="U46" s="51"/>
      <c r="V46" s="51"/>
      <c r="W46" s="43"/>
      <c r="X46" s="114"/>
      <c r="Y46" s="116"/>
      <c r="Z46" s="112"/>
      <c r="AA46" s="118"/>
      <c r="AB46" s="120"/>
      <c r="AC46" s="112"/>
      <c r="AD46" s="52"/>
      <c r="AE46" s="51"/>
      <c r="AF46" s="51"/>
      <c r="AG46" s="53"/>
      <c r="AH46" s="51"/>
      <c r="AI46" s="178" t="s">
        <v>248</v>
      </c>
      <c r="AJ46" s="176" t="s">
        <v>169</v>
      </c>
    </row>
    <row r="47" spans="2:36" ht="124.2" x14ac:dyDescent="0.3">
      <c r="B47" s="14">
        <v>37</v>
      </c>
      <c r="C47" s="141" t="s">
        <v>139</v>
      </c>
      <c r="D47" s="141" t="s">
        <v>140</v>
      </c>
      <c r="E47" s="165"/>
      <c r="F47" s="89" t="s">
        <v>154</v>
      </c>
      <c r="G47" s="90" t="s">
        <v>132</v>
      </c>
      <c r="H47" s="89" t="s">
        <v>155</v>
      </c>
      <c r="I47" s="59" t="s">
        <v>270</v>
      </c>
      <c r="J47" s="59" t="s">
        <v>270</v>
      </c>
      <c r="K47" s="54" t="s">
        <v>270</v>
      </c>
      <c r="L47" s="43">
        <v>1</v>
      </c>
      <c r="M47" s="43">
        <v>0</v>
      </c>
      <c r="N47" s="54">
        <f t="shared" si="8"/>
        <v>0</v>
      </c>
      <c r="O47" s="43"/>
      <c r="P47" s="51"/>
      <c r="Q47" s="51"/>
      <c r="R47" s="43"/>
      <c r="S47" s="51"/>
      <c r="T47" s="51"/>
      <c r="U47" s="51"/>
      <c r="V47" s="51"/>
      <c r="W47" s="43"/>
      <c r="X47" s="114"/>
      <c r="Y47" s="116"/>
      <c r="Z47" s="112"/>
      <c r="AA47" s="118"/>
      <c r="AB47" s="120"/>
      <c r="AC47" s="112"/>
      <c r="AD47" s="52"/>
      <c r="AE47" s="51"/>
      <c r="AF47" s="51"/>
      <c r="AG47" s="53"/>
      <c r="AH47" s="51"/>
      <c r="AI47" s="158"/>
      <c r="AJ47" s="176" t="s">
        <v>169</v>
      </c>
    </row>
    <row r="48" spans="2:36" ht="96.6" x14ac:dyDescent="0.3">
      <c r="B48" s="14">
        <v>38</v>
      </c>
      <c r="C48" s="169" t="s">
        <v>54</v>
      </c>
      <c r="D48" s="167" t="s">
        <v>55</v>
      </c>
      <c r="E48" s="165"/>
      <c r="F48" s="78" t="s">
        <v>156</v>
      </c>
      <c r="G48" s="135" t="s">
        <v>132</v>
      </c>
      <c r="H48" s="78" t="s">
        <v>157</v>
      </c>
      <c r="I48" s="59" t="s">
        <v>270</v>
      </c>
      <c r="J48" s="59" t="s">
        <v>270</v>
      </c>
      <c r="K48" s="54" t="s">
        <v>270</v>
      </c>
      <c r="L48" s="43">
        <v>2</v>
      </c>
      <c r="M48" s="43">
        <v>1</v>
      </c>
      <c r="N48" s="54">
        <f t="shared" si="8"/>
        <v>0.5</v>
      </c>
      <c r="O48" s="43"/>
      <c r="P48" s="51"/>
      <c r="Q48" s="51"/>
      <c r="R48" s="43"/>
      <c r="S48" s="51"/>
      <c r="T48" s="51"/>
      <c r="U48" s="51"/>
      <c r="V48" s="51"/>
      <c r="W48" s="43"/>
      <c r="X48" s="114"/>
      <c r="Y48" s="116"/>
      <c r="Z48" s="112"/>
      <c r="AA48" s="118"/>
      <c r="AB48" s="120"/>
      <c r="AC48" s="112"/>
      <c r="AD48" s="52"/>
      <c r="AE48" s="51"/>
      <c r="AF48" s="51"/>
      <c r="AG48" s="53"/>
      <c r="AH48" s="51"/>
      <c r="AI48" s="96" t="s">
        <v>321</v>
      </c>
      <c r="AJ48" s="176" t="s">
        <v>169</v>
      </c>
    </row>
    <row r="49" spans="2:36" ht="68.400000000000006" x14ac:dyDescent="0.3">
      <c r="B49" s="14">
        <v>39</v>
      </c>
      <c r="C49" s="169" t="s">
        <v>54</v>
      </c>
      <c r="D49" s="167" t="s">
        <v>55</v>
      </c>
      <c r="E49" s="165"/>
      <c r="F49" s="78" t="s">
        <v>158</v>
      </c>
      <c r="G49" s="135" t="s">
        <v>132</v>
      </c>
      <c r="H49" s="78" t="s">
        <v>159</v>
      </c>
      <c r="I49" s="59" t="s">
        <v>270</v>
      </c>
      <c r="J49" s="59" t="s">
        <v>270</v>
      </c>
      <c r="K49" s="54" t="s">
        <v>270</v>
      </c>
      <c r="L49" s="54">
        <v>1</v>
      </c>
      <c r="M49" s="43">
        <v>0</v>
      </c>
      <c r="N49" s="54">
        <f t="shared" si="8"/>
        <v>0</v>
      </c>
      <c r="O49" s="43"/>
      <c r="P49" s="51"/>
      <c r="Q49" s="51"/>
      <c r="R49" s="43"/>
      <c r="S49" s="51"/>
      <c r="T49" s="51"/>
      <c r="U49" s="51"/>
      <c r="V49" s="51"/>
      <c r="W49" s="43"/>
      <c r="X49" s="114"/>
      <c r="Y49" s="116"/>
      <c r="Z49" s="112"/>
      <c r="AA49" s="118"/>
      <c r="AB49" s="120"/>
      <c r="AC49" s="112"/>
      <c r="AD49" s="52"/>
      <c r="AE49" s="51"/>
      <c r="AF49" s="51"/>
      <c r="AG49" s="53"/>
      <c r="AH49" s="51"/>
      <c r="AI49" s="158" t="s">
        <v>322</v>
      </c>
      <c r="AJ49" s="176" t="s">
        <v>169</v>
      </c>
    </row>
    <row r="50" spans="2:36" ht="96.6" x14ac:dyDescent="0.3">
      <c r="B50" s="14">
        <v>40</v>
      </c>
      <c r="C50" s="141" t="s">
        <v>126</v>
      </c>
      <c r="D50" s="141" t="s">
        <v>28</v>
      </c>
      <c r="E50" s="165"/>
      <c r="F50" s="78" t="s">
        <v>160</v>
      </c>
      <c r="G50" s="135" t="s">
        <v>132</v>
      </c>
      <c r="H50" s="78" t="s">
        <v>161</v>
      </c>
      <c r="I50" s="59">
        <v>1</v>
      </c>
      <c r="J50" s="59">
        <v>1</v>
      </c>
      <c r="K50" s="54">
        <f t="shared" si="9"/>
        <v>1</v>
      </c>
      <c r="L50" s="43">
        <v>2</v>
      </c>
      <c r="M50" s="43">
        <v>0</v>
      </c>
      <c r="N50" s="54">
        <f t="shared" si="8"/>
        <v>0</v>
      </c>
      <c r="O50" s="43"/>
      <c r="P50" s="51"/>
      <c r="Q50" s="51"/>
      <c r="R50" s="43"/>
      <c r="S50" s="51"/>
      <c r="T50" s="51"/>
      <c r="U50" s="51"/>
      <c r="V50" s="51"/>
      <c r="W50" s="43"/>
      <c r="X50" s="114"/>
      <c r="Y50" s="116"/>
      <c r="Z50" s="112"/>
      <c r="AA50" s="118"/>
      <c r="AB50" s="120"/>
      <c r="AC50" s="112"/>
      <c r="AD50" s="52"/>
      <c r="AE50" s="51"/>
      <c r="AF50" s="51"/>
      <c r="AG50" s="53"/>
      <c r="AH50" s="51"/>
      <c r="AI50" s="96" t="s">
        <v>323</v>
      </c>
      <c r="AJ50" s="176" t="s">
        <v>169</v>
      </c>
    </row>
    <row r="51" spans="2:36" ht="138" x14ac:dyDescent="0.3">
      <c r="B51" s="14">
        <v>41</v>
      </c>
      <c r="C51" s="141" t="s">
        <v>147</v>
      </c>
      <c r="D51" s="170" t="s">
        <v>148</v>
      </c>
      <c r="E51" s="165"/>
      <c r="F51" s="171" t="s">
        <v>162</v>
      </c>
      <c r="G51" s="135" t="s">
        <v>132</v>
      </c>
      <c r="H51" s="78" t="s">
        <v>163</v>
      </c>
      <c r="I51" s="59" t="s">
        <v>270</v>
      </c>
      <c r="J51" s="59" t="s">
        <v>270</v>
      </c>
      <c r="K51" s="54" t="s">
        <v>270</v>
      </c>
      <c r="L51" s="43">
        <v>1</v>
      </c>
      <c r="M51" s="43">
        <v>1</v>
      </c>
      <c r="N51" s="54">
        <f t="shared" si="8"/>
        <v>1</v>
      </c>
      <c r="O51" s="43"/>
      <c r="P51" s="51"/>
      <c r="Q51" s="51"/>
      <c r="R51" s="43"/>
      <c r="S51" s="51"/>
      <c r="T51" s="51"/>
      <c r="U51" s="51"/>
      <c r="V51" s="51"/>
      <c r="W51" s="43"/>
      <c r="X51" s="114"/>
      <c r="Y51" s="116"/>
      <c r="Z51" s="112"/>
      <c r="AA51" s="118"/>
      <c r="AB51" s="120"/>
      <c r="AC51" s="112"/>
      <c r="AD51" s="52"/>
      <c r="AE51" s="51"/>
      <c r="AF51" s="51"/>
      <c r="AG51" s="53"/>
      <c r="AH51" s="51"/>
      <c r="AI51" s="178" t="s">
        <v>249</v>
      </c>
      <c r="AJ51" s="176" t="s">
        <v>169</v>
      </c>
    </row>
    <row r="52" spans="2:36" ht="166.8" customHeight="1" x14ac:dyDescent="0.3">
      <c r="B52" s="14">
        <v>42</v>
      </c>
      <c r="C52" s="141" t="s">
        <v>147</v>
      </c>
      <c r="D52" s="141" t="s">
        <v>148</v>
      </c>
      <c r="E52" s="165"/>
      <c r="F52" s="78" t="s">
        <v>250</v>
      </c>
      <c r="G52" s="135" t="s">
        <v>132</v>
      </c>
      <c r="H52" s="78" t="s">
        <v>164</v>
      </c>
      <c r="I52" s="59">
        <v>1</v>
      </c>
      <c r="J52" s="59">
        <v>1</v>
      </c>
      <c r="K52" s="54">
        <f t="shared" si="9"/>
        <v>1</v>
      </c>
      <c r="L52" s="43">
        <v>1</v>
      </c>
      <c r="M52" s="43">
        <v>1</v>
      </c>
      <c r="N52" s="54">
        <f t="shared" si="8"/>
        <v>1</v>
      </c>
      <c r="O52" s="43"/>
      <c r="P52" s="51"/>
      <c r="Q52" s="51"/>
      <c r="R52" s="43"/>
      <c r="S52" s="51"/>
      <c r="T52" s="51"/>
      <c r="U52" s="51"/>
      <c r="V52" s="51"/>
      <c r="W52" s="43"/>
      <c r="X52" s="114"/>
      <c r="Y52" s="116"/>
      <c r="Z52" s="112"/>
      <c r="AA52" s="118"/>
      <c r="AB52" s="120"/>
      <c r="AC52" s="112"/>
      <c r="AD52" s="52"/>
      <c r="AE52" s="51"/>
      <c r="AF52" s="51"/>
      <c r="AG52" s="53"/>
      <c r="AH52" s="51"/>
      <c r="AI52" s="178" t="s">
        <v>324</v>
      </c>
      <c r="AJ52" s="176" t="s">
        <v>169</v>
      </c>
    </row>
    <row r="53" spans="2:36" ht="102.6" x14ac:dyDescent="0.3">
      <c r="B53" s="14">
        <v>43</v>
      </c>
      <c r="C53" s="141" t="s">
        <v>147</v>
      </c>
      <c r="D53" s="168" t="s">
        <v>148</v>
      </c>
      <c r="E53" s="165"/>
      <c r="F53" s="171" t="s">
        <v>165</v>
      </c>
      <c r="G53" s="135" t="s">
        <v>132</v>
      </c>
      <c r="H53" s="78" t="s">
        <v>166</v>
      </c>
      <c r="I53" s="59" t="s">
        <v>270</v>
      </c>
      <c r="J53" s="59" t="s">
        <v>270</v>
      </c>
      <c r="K53" s="54" t="s">
        <v>270</v>
      </c>
      <c r="L53" s="43">
        <v>1</v>
      </c>
      <c r="M53" s="43">
        <v>0</v>
      </c>
      <c r="N53" s="54">
        <f t="shared" si="8"/>
        <v>0</v>
      </c>
      <c r="O53" s="43"/>
      <c r="P53" s="51"/>
      <c r="Q53" s="51"/>
      <c r="R53" s="43"/>
      <c r="S53" s="51"/>
      <c r="T53" s="51"/>
      <c r="U53" s="51"/>
      <c r="V53" s="51"/>
      <c r="W53" s="43"/>
      <c r="X53" s="114"/>
      <c r="Y53" s="116"/>
      <c r="Z53" s="112"/>
      <c r="AA53" s="118"/>
      <c r="AB53" s="120"/>
      <c r="AC53" s="112"/>
      <c r="AD53" s="52"/>
      <c r="AE53" s="51"/>
      <c r="AF53" s="51"/>
      <c r="AG53" s="53"/>
      <c r="AH53" s="51"/>
      <c r="AI53" s="158"/>
      <c r="AJ53" s="176" t="s">
        <v>169</v>
      </c>
    </row>
    <row r="54" spans="2:36" ht="232.8" customHeight="1" x14ac:dyDescent="0.3">
      <c r="B54" s="14">
        <v>44</v>
      </c>
      <c r="C54" s="141" t="s">
        <v>147</v>
      </c>
      <c r="D54" s="168" t="s">
        <v>148</v>
      </c>
      <c r="E54" s="172"/>
      <c r="F54" s="78" t="s">
        <v>167</v>
      </c>
      <c r="G54" s="135" t="s">
        <v>132</v>
      </c>
      <c r="H54" s="78" t="s">
        <v>168</v>
      </c>
      <c r="I54" s="59" t="s">
        <v>270</v>
      </c>
      <c r="J54" s="59" t="s">
        <v>270</v>
      </c>
      <c r="K54" s="54" t="s">
        <v>270</v>
      </c>
      <c r="L54" s="43">
        <v>2</v>
      </c>
      <c r="M54" s="43">
        <v>2</v>
      </c>
      <c r="N54" s="54">
        <f t="shared" si="8"/>
        <v>1</v>
      </c>
      <c r="O54" s="43"/>
      <c r="P54" s="51"/>
      <c r="Q54" s="51"/>
      <c r="R54" s="43"/>
      <c r="S54" s="51"/>
      <c r="T54" s="51"/>
      <c r="U54" s="51"/>
      <c r="V54" s="51"/>
      <c r="W54" s="43"/>
      <c r="X54" s="114"/>
      <c r="Y54" s="117"/>
      <c r="Z54" s="113"/>
      <c r="AA54" s="118"/>
      <c r="AB54" s="121"/>
      <c r="AC54" s="113"/>
      <c r="AD54" s="52"/>
      <c r="AE54" s="51"/>
      <c r="AF54" s="51"/>
      <c r="AG54" s="53"/>
      <c r="AH54" s="51"/>
      <c r="AI54" s="178" t="s">
        <v>325</v>
      </c>
      <c r="AJ54" s="176" t="s">
        <v>169</v>
      </c>
    </row>
    <row r="55" spans="2:36" ht="55.2" x14ac:dyDescent="0.3">
      <c r="B55" s="14">
        <v>45</v>
      </c>
      <c r="C55" s="141" t="s">
        <v>170</v>
      </c>
      <c r="D55" s="141" t="s">
        <v>171</v>
      </c>
      <c r="E55" s="78" t="s">
        <v>172</v>
      </c>
      <c r="F55" s="149" t="s">
        <v>251</v>
      </c>
      <c r="G55" s="59" t="s">
        <v>252</v>
      </c>
      <c r="H55" s="78" t="s">
        <v>253</v>
      </c>
      <c r="I55" s="59">
        <v>40</v>
      </c>
      <c r="J55" s="59">
        <v>0</v>
      </c>
      <c r="K55" s="68">
        <f t="shared" si="9"/>
        <v>0</v>
      </c>
      <c r="L55" s="69">
        <v>40</v>
      </c>
      <c r="M55" s="43">
        <v>13</v>
      </c>
      <c r="N55" s="70">
        <f>M55/L55*100%</f>
        <v>0.32500000000000001</v>
      </c>
      <c r="O55" s="71">
        <v>45</v>
      </c>
      <c r="P55" s="51"/>
      <c r="Q55" s="51"/>
      <c r="R55" s="43">
        <v>45</v>
      </c>
      <c r="S55" s="51"/>
      <c r="T55" s="51"/>
      <c r="U55" s="43" t="s">
        <v>254</v>
      </c>
      <c r="V55" s="43"/>
      <c r="W55" s="86" t="s">
        <v>33</v>
      </c>
      <c r="X55" s="36">
        <v>20000000</v>
      </c>
      <c r="Y55" s="43"/>
      <c r="Z55" s="72"/>
      <c r="AA55" s="21">
        <v>20000000</v>
      </c>
      <c r="AB55" s="22">
        <v>6600000</v>
      </c>
      <c r="AC55" s="73"/>
      <c r="AD55" s="52">
        <v>23000000</v>
      </c>
      <c r="AE55" s="51"/>
      <c r="AF55" s="51"/>
      <c r="AG55" s="53">
        <v>25000000</v>
      </c>
      <c r="AH55" s="51"/>
      <c r="AI55" s="78" t="s">
        <v>255</v>
      </c>
      <c r="AJ55" s="78" t="s">
        <v>174</v>
      </c>
    </row>
    <row r="56" spans="2:36" ht="83.4" thickBot="1" x14ac:dyDescent="0.35">
      <c r="B56" s="14">
        <v>46</v>
      </c>
      <c r="C56" s="141" t="s">
        <v>170</v>
      </c>
      <c r="D56" s="141" t="s">
        <v>173</v>
      </c>
      <c r="E56" s="78" t="s">
        <v>256</v>
      </c>
      <c r="F56" s="149" t="s">
        <v>251</v>
      </c>
      <c r="G56" s="59" t="s">
        <v>252</v>
      </c>
      <c r="H56" s="78" t="s">
        <v>257</v>
      </c>
      <c r="I56" s="59">
        <v>90</v>
      </c>
      <c r="J56" s="59">
        <v>0</v>
      </c>
      <c r="K56" s="68">
        <f t="shared" si="9"/>
        <v>0</v>
      </c>
      <c r="L56" s="69">
        <v>100</v>
      </c>
      <c r="M56" s="43">
        <v>13</v>
      </c>
      <c r="N56" s="70">
        <f>M56/L56*100%</f>
        <v>0.13</v>
      </c>
      <c r="O56" s="71">
        <v>120</v>
      </c>
      <c r="P56" s="51"/>
      <c r="Q56" s="51"/>
      <c r="R56" s="43">
        <v>140</v>
      </c>
      <c r="S56" s="51"/>
      <c r="T56" s="51"/>
      <c r="U56" s="43" t="s">
        <v>258</v>
      </c>
      <c r="V56" s="51"/>
      <c r="W56" s="43" t="s">
        <v>33</v>
      </c>
      <c r="X56" s="36">
        <v>120000000</v>
      </c>
      <c r="Y56" s="43"/>
      <c r="Z56" s="72"/>
      <c r="AA56" s="23">
        <v>320000000</v>
      </c>
      <c r="AB56" s="24">
        <v>41600000</v>
      </c>
      <c r="AC56" s="73"/>
      <c r="AD56" s="52">
        <v>350000000</v>
      </c>
      <c r="AE56" s="51"/>
      <c r="AF56" s="51"/>
      <c r="AG56" s="53">
        <v>380000000</v>
      </c>
      <c r="AH56" s="51"/>
      <c r="AI56" s="78" t="s">
        <v>259</v>
      </c>
      <c r="AJ56" s="78" t="s">
        <v>174</v>
      </c>
    </row>
    <row r="57" spans="2:36" ht="82.8" x14ac:dyDescent="0.3">
      <c r="B57" s="14">
        <v>47</v>
      </c>
      <c r="C57" s="159" t="s">
        <v>39</v>
      </c>
      <c r="D57" s="160" t="s">
        <v>28</v>
      </c>
      <c r="E57" s="161" t="s">
        <v>175</v>
      </c>
      <c r="F57" s="161" t="s">
        <v>176</v>
      </c>
      <c r="G57" s="135" t="s">
        <v>132</v>
      </c>
      <c r="H57" s="89" t="s">
        <v>177</v>
      </c>
      <c r="I57" s="59">
        <v>70</v>
      </c>
      <c r="J57" s="59">
        <v>70</v>
      </c>
      <c r="K57" s="54">
        <f>J57/I57</f>
        <v>1</v>
      </c>
      <c r="L57" s="43">
        <v>70</v>
      </c>
      <c r="M57" s="43">
        <v>28</v>
      </c>
      <c r="N57" s="54">
        <f>M57/L57</f>
        <v>0.4</v>
      </c>
      <c r="O57" s="43"/>
      <c r="P57" s="51"/>
      <c r="Q57" s="51"/>
      <c r="R57" s="43"/>
      <c r="S57" s="51"/>
      <c r="T57" s="51"/>
      <c r="U57" s="51"/>
      <c r="V57" s="74" t="s">
        <v>33</v>
      </c>
      <c r="W57" s="51"/>
      <c r="X57" s="36">
        <v>57300000</v>
      </c>
      <c r="Y57" s="43"/>
      <c r="Z57" s="55">
        <f>Y57/X57</f>
        <v>0</v>
      </c>
      <c r="AA57" s="20">
        <v>57300000</v>
      </c>
      <c r="AB57" s="17">
        <v>28650000</v>
      </c>
      <c r="AC57" s="55">
        <f>AB57/AA57</f>
        <v>0.5</v>
      </c>
      <c r="AD57" s="52"/>
      <c r="AE57" s="51"/>
      <c r="AF57" s="51"/>
      <c r="AG57" s="53"/>
      <c r="AH57" s="51"/>
      <c r="AI57" s="178" t="s">
        <v>306</v>
      </c>
      <c r="AJ57" s="78" t="s">
        <v>178</v>
      </c>
    </row>
    <row r="58" spans="2:36" ht="92.4" x14ac:dyDescent="0.3">
      <c r="B58" s="14">
        <v>48</v>
      </c>
      <c r="C58" s="173" t="s">
        <v>96</v>
      </c>
      <c r="D58" s="173" t="s">
        <v>97</v>
      </c>
      <c r="E58" s="78" t="s">
        <v>98</v>
      </c>
      <c r="F58" s="149" t="s">
        <v>99</v>
      </c>
      <c r="G58" s="59" t="s">
        <v>100</v>
      </c>
      <c r="H58" s="78" t="s">
        <v>101</v>
      </c>
      <c r="I58" s="59">
        <v>40</v>
      </c>
      <c r="J58" s="59">
        <v>35</v>
      </c>
      <c r="K58" s="57">
        <f>J58/I58</f>
        <v>0.875</v>
      </c>
      <c r="L58" s="43">
        <v>40</v>
      </c>
      <c r="M58" s="43">
        <v>27</v>
      </c>
      <c r="N58" s="57">
        <f>M58/L58</f>
        <v>0.67500000000000004</v>
      </c>
      <c r="O58" s="43">
        <v>40</v>
      </c>
      <c r="P58" s="57"/>
      <c r="Q58" s="51"/>
      <c r="R58" s="43">
        <v>40</v>
      </c>
      <c r="S58" s="51"/>
      <c r="T58" s="51"/>
      <c r="U58" s="51"/>
      <c r="V58" s="43"/>
      <c r="W58" s="43" t="s">
        <v>85</v>
      </c>
      <c r="X58" s="49">
        <v>136800000</v>
      </c>
      <c r="Y58" s="43">
        <v>136800000</v>
      </c>
      <c r="Z58" s="57">
        <f>Y58/X58</f>
        <v>1</v>
      </c>
      <c r="AA58" s="20">
        <v>279700000</v>
      </c>
      <c r="AB58" s="17">
        <v>222633333</v>
      </c>
      <c r="AC58" s="57">
        <f>AB58/AA58</f>
        <v>0.7959718734358241</v>
      </c>
      <c r="AD58" s="52">
        <v>239700000</v>
      </c>
      <c r="AE58" s="51"/>
      <c r="AF58" s="51"/>
      <c r="AG58" s="53">
        <v>246891000</v>
      </c>
      <c r="AH58" s="51"/>
      <c r="AI58" s="182" t="s">
        <v>307</v>
      </c>
      <c r="AJ58" s="78" t="s">
        <v>260</v>
      </c>
    </row>
    <row r="59" spans="2:36" ht="92.4" x14ac:dyDescent="0.3">
      <c r="B59" s="14">
        <v>49</v>
      </c>
      <c r="C59" s="173" t="s">
        <v>96</v>
      </c>
      <c r="D59" s="173" t="s">
        <v>97</v>
      </c>
      <c r="E59" s="78" t="s">
        <v>102</v>
      </c>
      <c r="F59" s="78" t="s">
        <v>103</v>
      </c>
      <c r="G59" s="59" t="s">
        <v>100</v>
      </c>
      <c r="H59" s="78" t="s">
        <v>104</v>
      </c>
      <c r="I59" s="59">
        <v>770</v>
      </c>
      <c r="J59" s="59">
        <v>401</v>
      </c>
      <c r="K59" s="57">
        <f t="shared" ref="K59:K65" si="10">J59/I59</f>
        <v>0.52077922077922079</v>
      </c>
      <c r="L59" s="43">
        <v>770</v>
      </c>
      <c r="M59" s="43">
        <v>502</v>
      </c>
      <c r="N59" s="57">
        <f t="shared" ref="N59:N67" si="11">M59/L59</f>
        <v>0.65194805194805194</v>
      </c>
      <c r="O59" s="43">
        <v>770</v>
      </c>
      <c r="P59" s="51"/>
      <c r="Q59" s="51"/>
      <c r="R59" s="43">
        <v>770</v>
      </c>
      <c r="S59" s="51"/>
      <c r="T59" s="51"/>
      <c r="U59" s="51"/>
      <c r="V59" s="51"/>
      <c r="W59" s="43" t="s">
        <v>85</v>
      </c>
      <c r="X59" s="49">
        <v>263000000</v>
      </c>
      <c r="Y59" s="43">
        <v>263000000</v>
      </c>
      <c r="Z59" s="57">
        <f t="shared" ref="Z59:Z60" si="12">Y59/X59</f>
        <v>1</v>
      </c>
      <c r="AA59" s="20">
        <v>210040000</v>
      </c>
      <c r="AB59" s="18">
        <v>81050001</v>
      </c>
      <c r="AC59" s="57">
        <f>AB59/AA59</f>
        <v>0.38587888497429063</v>
      </c>
      <c r="AD59" s="52">
        <v>410040000</v>
      </c>
      <c r="AE59" s="51"/>
      <c r="AF59" s="51"/>
      <c r="AG59" s="53">
        <v>422341000</v>
      </c>
      <c r="AH59" s="51"/>
      <c r="AI59" s="182" t="s">
        <v>308</v>
      </c>
      <c r="AJ59" s="78" t="s">
        <v>260</v>
      </c>
    </row>
    <row r="60" spans="2:36" ht="92.4" x14ac:dyDescent="0.3">
      <c r="B60" s="14">
        <v>50</v>
      </c>
      <c r="C60" s="173" t="s">
        <v>96</v>
      </c>
      <c r="D60" s="173" t="s">
        <v>97</v>
      </c>
      <c r="E60" s="78" t="s">
        <v>105</v>
      </c>
      <c r="F60" s="162" t="s">
        <v>106</v>
      </c>
      <c r="G60" s="59" t="s">
        <v>107</v>
      </c>
      <c r="H60" s="78" t="s">
        <v>108</v>
      </c>
      <c r="I60" s="59">
        <v>1500</v>
      </c>
      <c r="J60" s="59">
        <v>1000</v>
      </c>
      <c r="K60" s="57">
        <f t="shared" si="10"/>
        <v>0.66666666666666663</v>
      </c>
      <c r="L60" s="43">
        <v>1500</v>
      </c>
      <c r="M60" s="43">
        <v>517</v>
      </c>
      <c r="N60" s="57">
        <f t="shared" si="11"/>
        <v>0.34466666666666668</v>
      </c>
      <c r="O60" s="43">
        <v>1500</v>
      </c>
      <c r="P60" s="51"/>
      <c r="Q60" s="51"/>
      <c r="R60" s="43">
        <v>1500</v>
      </c>
      <c r="S60" s="51"/>
      <c r="T60" s="51"/>
      <c r="U60" s="51"/>
      <c r="V60" s="51"/>
      <c r="W60" s="43" t="s">
        <v>85</v>
      </c>
      <c r="X60" s="49">
        <v>23600000</v>
      </c>
      <c r="Y60" s="43">
        <v>23600000</v>
      </c>
      <c r="Z60" s="57">
        <f t="shared" si="12"/>
        <v>1</v>
      </c>
      <c r="AA60" s="20">
        <v>45000000</v>
      </c>
      <c r="AB60" s="18">
        <v>34200000</v>
      </c>
      <c r="AC60" s="57">
        <f>AB60/AA60</f>
        <v>0.76</v>
      </c>
      <c r="AD60" s="52">
        <v>45000000</v>
      </c>
      <c r="AE60" s="51"/>
      <c r="AF60" s="51"/>
      <c r="AG60" s="53">
        <v>46350000</v>
      </c>
      <c r="AH60" s="51"/>
      <c r="AI60" s="182" t="s">
        <v>309</v>
      </c>
      <c r="AJ60" s="78" t="s">
        <v>260</v>
      </c>
    </row>
    <row r="61" spans="2:36" ht="129.6" x14ac:dyDescent="0.3">
      <c r="B61" s="14">
        <v>51</v>
      </c>
      <c r="C61" s="15" t="s">
        <v>96</v>
      </c>
      <c r="D61" s="141" t="s">
        <v>97</v>
      </c>
      <c r="E61" s="89" t="s">
        <v>179</v>
      </c>
      <c r="F61" s="89" t="s">
        <v>180</v>
      </c>
      <c r="G61" s="90" t="s">
        <v>100</v>
      </c>
      <c r="H61" s="89" t="s">
        <v>181</v>
      </c>
      <c r="I61" s="90">
        <v>4</v>
      </c>
      <c r="J61" s="59">
        <v>0</v>
      </c>
      <c r="K61" s="54">
        <f t="shared" si="10"/>
        <v>0</v>
      </c>
      <c r="L61" s="42">
        <v>4</v>
      </c>
      <c r="M61" s="43">
        <v>2</v>
      </c>
      <c r="N61" s="54">
        <f t="shared" si="11"/>
        <v>0.5</v>
      </c>
      <c r="O61" s="43"/>
      <c r="P61" s="51"/>
      <c r="Q61" s="51"/>
      <c r="R61" s="43"/>
      <c r="S61" s="51"/>
      <c r="T61" s="51"/>
      <c r="U61" s="87"/>
      <c r="V61" s="88" t="s">
        <v>33</v>
      </c>
      <c r="W61" s="87"/>
      <c r="X61" s="40">
        <f>+(100000*330*2)+(123333*330*1)</f>
        <v>106699890</v>
      </c>
      <c r="Y61" s="50"/>
      <c r="Z61" s="55">
        <f>AB61/X61</f>
        <v>0.22492994135232941</v>
      </c>
      <c r="AA61" s="33">
        <v>24000000</v>
      </c>
      <c r="AB61" s="32">
        <v>24000000</v>
      </c>
      <c r="AC61" s="55">
        <f>+AB61/AA61</f>
        <v>1</v>
      </c>
      <c r="AD61" s="52"/>
      <c r="AE61" s="51"/>
      <c r="AF61" s="51"/>
      <c r="AG61" s="53"/>
      <c r="AH61" s="51"/>
      <c r="AI61" s="169" t="s">
        <v>298</v>
      </c>
      <c r="AJ61" s="156" t="s">
        <v>203</v>
      </c>
    </row>
    <row r="62" spans="2:36" ht="110.4" x14ac:dyDescent="0.3">
      <c r="B62" s="14">
        <v>52</v>
      </c>
      <c r="C62" s="15" t="s">
        <v>96</v>
      </c>
      <c r="D62" s="141" t="s">
        <v>97</v>
      </c>
      <c r="E62" s="89" t="s">
        <v>261</v>
      </c>
      <c r="F62" s="89" t="s">
        <v>182</v>
      </c>
      <c r="G62" s="90" t="s">
        <v>100</v>
      </c>
      <c r="H62" s="89" t="s">
        <v>183</v>
      </c>
      <c r="I62" s="90">
        <v>1</v>
      </c>
      <c r="J62" s="59">
        <v>0</v>
      </c>
      <c r="K62" s="54">
        <f t="shared" si="10"/>
        <v>0</v>
      </c>
      <c r="L62" s="90">
        <v>1</v>
      </c>
      <c r="M62" s="43">
        <v>1</v>
      </c>
      <c r="N62" s="54">
        <f t="shared" si="11"/>
        <v>1</v>
      </c>
      <c r="O62" s="43"/>
      <c r="P62" s="51"/>
      <c r="Q62" s="51"/>
      <c r="R62" s="43"/>
      <c r="S62" s="51"/>
      <c r="T62" s="51"/>
      <c r="U62" s="91"/>
      <c r="V62" s="91"/>
      <c r="W62" s="92" t="s">
        <v>33</v>
      </c>
      <c r="X62" s="41">
        <f>15*150000</f>
        <v>2250000</v>
      </c>
      <c r="Y62" s="43"/>
      <c r="Z62" s="55">
        <f t="shared" ref="Z62:Z69" si="13">Y62/X62</f>
        <v>0</v>
      </c>
      <c r="AA62" s="33">
        <v>2250000</v>
      </c>
      <c r="AB62" s="33">
        <v>900000</v>
      </c>
      <c r="AC62" s="55">
        <f t="shared" ref="AC62:AC70" si="14">AB62/AA62</f>
        <v>0.4</v>
      </c>
      <c r="AD62" s="52"/>
      <c r="AE62" s="51"/>
      <c r="AF62" s="51"/>
      <c r="AG62" s="53"/>
      <c r="AH62" s="51"/>
      <c r="AI62" s="183" t="s">
        <v>299</v>
      </c>
      <c r="AJ62" s="156" t="s">
        <v>203</v>
      </c>
    </row>
    <row r="63" spans="2:36" ht="259.2" x14ac:dyDescent="0.3">
      <c r="B63" s="14">
        <v>53</v>
      </c>
      <c r="C63" s="15" t="s">
        <v>96</v>
      </c>
      <c r="D63" s="141" t="s">
        <v>97</v>
      </c>
      <c r="E63" s="89" t="s">
        <v>262</v>
      </c>
      <c r="F63" s="89" t="s">
        <v>184</v>
      </c>
      <c r="G63" s="90" t="s">
        <v>185</v>
      </c>
      <c r="H63" s="89" t="s">
        <v>186</v>
      </c>
      <c r="I63" s="90">
        <v>1</v>
      </c>
      <c r="J63" s="59">
        <v>0</v>
      </c>
      <c r="K63" s="54">
        <f t="shared" si="10"/>
        <v>0</v>
      </c>
      <c r="L63" s="90">
        <v>1</v>
      </c>
      <c r="M63" s="43">
        <v>0.25</v>
      </c>
      <c r="N63" s="54">
        <f t="shared" si="11"/>
        <v>0.25</v>
      </c>
      <c r="O63" s="43"/>
      <c r="P63" s="51"/>
      <c r="Q63" s="51"/>
      <c r="R63" s="43"/>
      <c r="S63" s="51"/>
      <c r="T63" s="51"/>
      <c r="U63" s="91"/>
      <c r="V63" s="91"/>
      <c r="W63" s="92"/>
      <c r="X63" s="41">
        <v>200000000</v>
      </c>
      <c r="Y63" s="43"/>
      <c r="Z63" s="55">
        <f t="shared" si="13"/>
        <v>0</v>
      </c>
      <c r="AA63" s="34">
        <v>200000000</v>
      </c>
      <c r="AB63" s="17">
        <v>9000000</v>
      </c>
      <c r="AC63" s="55">
        <f t="shared" si="14"/>
        <v>4.4999999999999998E-2</v>
      </c>
      <c r="AD63" s="52"/>
      <c r="AE63" s="51"/>
      <c r="AF63" s="51"/>
      <c r="AG63" s="53"/>
      <c r="AH63" s="51"/>
      <c r="AI63" s="184" t="s">
        <v>300</v>
      </c>
      <c r="AJ63" s="156" t="s">
        <v>203</v>
      </c>
    </row>
    <row r="64" spans="2:36" ht="69" x14ac:dyDescent="0.3">
      <c r="B64" s="14">
        <v>54</v>
      </c>
      <c r="C64" s="15" t="s">
        <v>96</v>
      </c>
      <c r="D64" s="141" t="s">
        <v>97</v>
      </c>
      <c r="E64" s="89" t="s">
        <v>187</v>
      </c>
      <c r="F64" s="89" t="s">
        <v>188</v>
      </c>
      <c r="G64" s="90" t="s">
        <v>100</v>
      </c>
      <c r="H64" s="89" t="s">
        <v>189</v>
      </c>
      <c r="I64" s="90">
        <v>2</v>
      </c>
      <c r="J64" s="59">
        <v>0</v>
      </c>
      <c r="K64" s="54">
        <f t="shared" si="10"/>
        <v>0</v>
      </c>
      <c r="L64" s="42">
        <v>2</v>
      </c>
      <c r="M64" s="43">
        <v>1</v>
      </c>
      <c r="N64" s="54">
        <f t="shared" si="11"/>
        <v>0.5</v>
      </c>
      <c r="O64" s="43"/>
      <c r="P64" s="51"/>
      <c r="Q64" s="51"/>
      <c r="R64" s="43"/>
      <c r="S64" s="51"/>
      <c r="T64" s="51"/>
      <c r="U64" s="88" t="s">
        <v>202</v>
      </c>
      <c r="V64" s="88" t="s">
        <v>85</v>
      </c>
      <c r="W64" s="87"/>
      <c r="X64" s="40">
        <v>2350000</v>
      </c>
      <c r="Y64" s="43"/>
      <c r="Z64" s="55">
        <f t="shared" si="13"/>
        <v>0</v>
      </c>
      <c r="AA64" s="32">
        <v>2350000</v>
      </c>
      <c r="AB64" s="17">
        <v>500000</v>
      </c>
      <c r="AC64" s="55">
        <f t="shared" si="14"/>
        <v>0.21276595744680851</v>
      </c>
      <c r="AD64" s="52"/>
      <c r="AE64" s="51"/>
      <c r="AF64" s="51"/>
      <c r="AG64" s="53"/>
      <c r="AH64" s="51"/>
      <c r="AI64" s="183" t="s">
        <v>301</v>
      </c>
      <c r="AJ64" s="156" t="s">
        <v>203</v>
      </c>
    </row>
    <row r="65" spans="2:36" ht="96.6" x14ac:dyDescent="0.3">
      <c r="B65" s="14">
        <v>55</v>
      </c>
      <c r="C65" s="15" t="s">
        <v>96</v>
      </c>
      <c r="D65" s="141" t="s">
        <v>97</v>
      </c>
      <c r="E65" s="89" t="s">
        <v>190</v>
      </c>
      <c r="F65" s="89" t="s">
        <v>191</v>
      </c>
      <c r="G65" s="90" t="s">
        <v>100</v>
      </c>
      <c r="H65" s="89" t="s">
        <v>263</v>
      </c>
      <c r="I65" s="90">
        <v>1</v>
      </c>
      <c r="J65" s="59">
        <v>1</v>
      </c>
      <c r="K65" s="54">
        <f t="shared" si="10"/>
        <v>1</v>
      </c>
      <c r="L65" s="42">
        <v>1</v>
      </c>
      <c r="M65" s="43">
        <v>1</v>
      </c>
      <c r="N65" s="54">
        <f t="shared" si="11"/>
        <v>1</v>
      </c>
      <c r="O65" s="43"/>
      <c r="P65" s="51"/>
      <c r="Q65" s="51"/>
      <c r="R65" s="43"/>
      <c r="S65" s="51"/>
      <c r="T65" s="51"/>
      <c r="U65" s="88" t="s">
        <v>33</v>
      </c>
      <c r="V65" s="88" t="s">
        <v>202</v>
      </c>
      <c r="W65" s="87"/>
      <c r="X65" s="40">
        <v>16300000</v>
      </c>
      <c r="Y65" s="43"/>
      <c r="Z65" s="55">
        <f t="shared" si="13"/>
        <v>0</v>
      </c>
      <c r="AA65" s="32">
        <v>4000000</v>
      </c>
      <c r="AB65" s="32">
        <v>4000000</v>
      </c>
      <c r="AC65" s="55">
        <f t="shared" si="14"/>
        <v>1</v>
      </c>
      <c r="AD65" s="52"/>
      <c r="AE65" s="51"/>
      <c r="AF65" s="51"/>
      <c r="AG65" s="53"/>
      <c r="AH65" s="51"/>
      <c r="AI65" s="183" t="s">
        <v>302</v>
      </c>
      <c r="AJ65" s="156" t="s">
        <v>203</v>
      </c>
    </row>
    <row r="66" spans="2:36" ht="72" x14ac:dyDescent="0.3">
      <c r="B66" s="14">
        <v>56</v>
      </c>
      <c r="C66" s="15" t="s">
        <v>96</v>
      </c>
      <c r="D66" s="141" t="s">
        <v>97</v>
      </c>
      <c r="E66" s="89" t="s">
        <v>192</v>
      </c>
      <c r="F66" s="89" t="s">
        <v>193</v>
      </c>
      <c r="G66" s="90" t="s">
        <v>100</v>
      </c>
      <c r="H66" s="89" t="s">
        <v>264</v>
      </c>
      <c r="I66" s="59" t="s">
        <v>270</v>
      </c>
      <c r="J66" s="59" t="s">
        <v>270</v>
      </c>
      <c r="K66" s="54" t="s">
        <v>270</v>
      </c>
      <c r="L66" s="42">
        <v>12</v>
      </c>
      <c r="M66" s="43">
        <v>12</v>
      </c>
      <c r="N66" s="54">
        <f t="shared" si="11"/>
        <v>1</v>
      </c>
      <c r="O66" s="43"/>
      <c r="P66" s="51"/>
      <c r="Q66" s="51"/>
      <c r="R66" s="43"/>
      <c r="S66" s="51"/>
      <c r="T66" s="51"/>
      <c r="U66" s="88"/>
      <c r="V66" s="88"/>
      <c r="W66" s="87"/>
      <c r="X66" s="40" t="s">
        <v>202</v>
      </c>
      <c r="Y66" s="43"/>
      <c r="Z66" s="55" t="s">
        <v>202</v>
      </c>
      <c r="AA66" s="32">
        <v>70152000</v>
      </c>
      <c r="AB66" s="32">
        <v>28800000</v>
      </c>
      <c r="AC66" s="55">
        <f t="shared" si="14"/>
        <v>0.4105371193978789</v>
      </c>
      <c r="AD66" s="52"/>
      <c r="AE66" s="51"/>
      <c r="AF66" s="51"/>
      <c r="AG66" s="53"/>
      <c r="AH66" s="51"/>
      <c r="AI66" s="183" t="s">
        <v>303</v>
      </c>
      <c r="AJ66" s="156" t="s">
        <v>203</v>
      </c>
    </row>
    <row r="67" spans="2:36" ht="102.6" x14ac:dyDescent="0.3">
      <c r="B67" s="14">
        <v>57</v>
      </c>
      <c r="C67" s="15" t="s">
        <v>194</v>
      </c>
      <c r="D67" s="174" t="s">
        <v>148</v>
      </c>
      <c r="E67" s="89" t="s">
        <v>195</v>
      </c>
      <c r="F67" s="89" t="s">
        <v>196</v>
      </c>
      <c r="G67" s="90" t="s">
        <v>100</v>
      </c>
      <c r="H67" s="89" t="s">
        <v>265</v>
      </c>
      <c r="I67" s="59" t="s">
        <v>270</v>
      </c>
      <c r="J67" s="59" t="s">
        <v>270</v>
      </c>
      <c r="K67" s="54" t="s">
        <v>270</v>
      </c>
      <c r="L67" s="42">
        <v>17</v>
      </c>
      <c r="M67" s="43">
        <v>17</v>
      </c>
      <c r="N67" s="54">
        <f t="shared" si="11"/>
        <v>1</v>
      </c>
      <c r="O67" s="43"/>
      <c r="P67" s="51"/>
      <c r="Q67" s="51"/>
      <c r="R67" s="43"/>
      <c r="S67" s="51"/>
      <c r="T67" s="51"/>
      <c r="U67" s="87"/>
      <c r="V67" s="88" t="s">
        <v>202</v>
      </c>
      <c r="W67" s="88"/>
      <c r="X67" s="40" t="s">
        <v>202</v>
      </c>
      <c r="Y67" s="43"/>
      <c r="Z67" s="55" t="s">
        <v>202</v>
      </c>
      <c r="AA67" s="32">
        <v>2000000</v>
      </c>
      <c r="AB67" s="17">
        <v>2000000</v>
      </c>
      <c r="AC67" s="55">
        <f t="shared" si="14"/>
        <v>1</v>
      </c>
      <c r="AD67" s="52"/>
      <c r="AE67" s="51"/>
      <c r="AF67" s="51"/>
      <c r="AG67" s="56"/>
      <c r="AH67" s="51"/>
      <c r="AI67" s="169" t="s">
        <v>304</v>
      </c>
      <c r="AJ67" s="156" t="s">
        <v>203</v>
      </c>
    </row>
    <row r="68" spans="2:36" ht="102.6" x14ac:dyDescent="0.3">
      <c r="B68" s="14">
        <v>58</v>
      </c>
      <c r="C68" s="15" t="s">
        <v>194</v>
      </c>
      <c r="D68" s="174" t="s">
        <v>148</v>
      </c>
      <c r="E68" s="89" t="s">
        <v>197</v>
      </c>
      <c r="F68" s="89" t="s">
        <v>198</v>
      </c>
      <c r="G68" s="90" t="s">
        <v>100</v>
      </c>
      <c r="H68" s="89" t="s">
        <v>199</v>
      </c>
      <c r="I68" s="90">
        <v>1</v>
      </c>
      <c r="J68" s="59">
        <v>0</v>
      </c>
      <c r="K68" s="54">
        <f t="shared" ref="K68" si="15">+J68/I68</f>
        <v>0</v>
      </c>
      <c r="L68" s="42">
        <v>1</v>
      </c>
      <c r="M68" s="43">
        <v>0.8</v>
      </c>
      <c r="N68" s="54">
        <f t="shared" ref="N68:N73" si="16">M68/L68</f>
        <v>0.8</v>
      </c>
      <c r="O68" s="43"/>
      <c r="P68" s="51"/>
      <c r="Q68" s="51"/>
      <c r="R68" s="43"/>
      <c r="S68" s="51"/>
      <c r="T68" s="51"/>
      <c r="U68" s="87"/>
      <c r="V68" s="88" t="s">
        <v>85</v>
      </c>
      <c r="W68" s="88" t="s">
        <v>202</v>
      </c>
      <c r="X68" s="40">
        <v>16300000</v>
      </c>
      <c r="Y68" s="43"/>
      <c r="Z68" s="55">
        <f t="shared" si="13"/>
        <v>0</v>
      </c>
      <c r="AA68" s="32">
        <v>4000000</v>
      </c>
      <c r="AB68" s="17">
        <v>2000000</v>
      </c>
      <c r="AC68" s="55">
        <f t="shared" si="14"/>
        <v>0.5</v>
      </c>
      <c r="AD68" s="52"/>
      <c r="AE68" s="51"/>
      <c r="AF68" s="51"/>
      <c r="AG68" s="53"/>
      <c r="AH68" s="51"/>
      <c r="AI68" s="169" t="s">
        <v>305</v>
      </c>
      <c r="AJ68" s="156" t="s">
        <v>203</v>
      </c>
    </row>
    <row r="69" spans="2:36" ht="100.8" x14ac:dyDescent="0.3">
      <c r="B69" s="14">
        <v>59</v>
      </c>
      <c r="C69" s="15" t="s">
        <v>266</v>
      </c>
      <c r="D69" s="168" t="s">
        <v>44</v>
      </c>
      <c r="E69" s="175" t="s">
        <v>267</v>
      </c>
      <c r="F69" s="175" t="s">
        <v>200</v>
      </c>
      <c r="G69" s="90" t="s">
        <v>100</v>
      </c>
      <c r="H69" s="89" t="s">
        <v>201</v>
      </c>
      <c r="I69" s="90">
        <v>1</v>
      </c>
      <c r="J69" s="59">
        <v>0</v>
      </c>
      <c r="K69" s="54">
        <f>+J69/I69</f>
        <v>0</v>
      </c>
      <c r="L69" s="42">
        <v>1</v>
      </c>
      <c r="M69" s="43">
        <v>0.27</v>
      </c>
      <c r="N69" s="54">
        <f t="shared" si="16"/>
        <v>0.27</v>
      </c>
      <c r="O69" s="43"/>
      <c r="P69" s="51"/>
      <c r="Q69" s="51"/>
      <c r="R69" s="43"/>
      <c r="S69" s="51"/>
      <c r="T69" s="51"/>
      <c r="U69" s="87"/>
      <c r="V69" s="87"/>
      <c r="W69" s="88" t="s">
        <v>202</v>
      </c>
      <c r="X69" s="40">
        <v>64750000</v>
      </c>
      <c r="Y69" s="43"/>
      <c r="Z69" s="55">
        <f t="shared" si="13"/>
        <v>0</v>
      </c>
      <c r="AA69" s="32">
        <v>108120000</v>
      </c>
      <c r="AB69" s="32">
        <v>39100000</v>
      </c>
      <c r="AC69" s="55">
        <f t="shared" si="14"/>
        <v>0.36163522012578614</v>
      </c>
      <c r="AD69" s="52"/>
      <c r="AE69" s="51"/>
      <c r="AF69" s="51"/>
      <c r="AG69" s="53"/>
      <c r="AH69" s="51"/>
      <c r="AI69" s="169" t="s">
        <v>268</v>
      </c>
      <c r="AJ69" s="156" t="s">
        <v>203</v>
      </c>
    </row>
    <row r="70" spans="2:36" ht="408" customHeight="1" x14ac:dyDescent="0.3">
      <c r="B70" s="14">
        <v>60</v>
      </c>
      <c r="C70" s="141" t="s">
        <v>204</v>
      </c>
      <c r="D70" s="141" t="s">
        <v>205</v>
      </c>
      <c r="E70" s="78" t="s">
        <v>206</v>
      </c>
      <c r="F70" s="78" t="s">
        <v>207</v>
      </c>
      <c r="G70" s="90" t="s">
        <v>100</v>
      </c>
      <c r="H70" s="176" t="s">
        <v>208</v>
      </c>
      <c r="I70" s="59">
        <v>30</v>
      </c>
      <c r="J70" s="59">
        <v>30</v>
      </c>
      <c r="K70" s="54">
        <f>J70/I70</f>
        <v>1</v>
      </c>
      <c r="L70" s="43">
        <v>30</v>
      </c>
      <c r="M70" s="43">
        <v>13</v>
      </c>
      <c r="N70" s="54">
        <f t="shared" si="16"/>
        <v>0.43333333333333335</v>
      </c>
      <c r="O70" s="43"/>
      <c r="P70" s="51"/>
      <c r="Q70" s="51"/>
      <c r="R70" s="43"/>
      <c r="S70" s="51"/>
      <c r="T70" s="51"/>
      <c r="U70" s="51"/>
      <c r="V70" s="43"/>
      <c r="W70" s="88" t="s">
        <v>85</v>
      </c>
      <c r="X70" s="40">
        <v>357000000</v>
      </c>
      <c r="Y70" s="43"/>
      <c r="Z70" s="55">
        <f>Y70/X70</f>
        <v>0</v>
      </c>
      <c r="AA70" s="32" t="s">
        <v>269</v>
      </c>
      <c r="AB70" s="17">
        <v>68400</v>
      </c>
      <c r="AC70" s="55">
        <v>0.37</v>
      </c>
      <c r="AD70" s="52"/>
      <c r="AE70" s="51"/>
      <c r="AF70" s="51"/>
      <c r="AG70" s="53"/>
      <c r="AH70" s="51"/>
      <c r="AI70" s="96" t="s">
        <v>313</v>
      </c>
      <c r="AJ70" s="171" t="s">
        <v>209</v>
      </c>
    </row>
    <row r="71" spans="2:36" ht="108" customHeight="1" x14ac:dyDescent="0.3">
      <c r="B71" s="14">
        <v>61</v>
      </c>
      <c r="C71" s="159" t="s">
        <v>139</v>
      </c>
      <c r="D71" s="141" t="s">
        <v>140</v>
      </c>
      <c r="E71" s="78" t="s">
        <v>210</v>
      </c>
      <c r="F71" s="78" t="s">
        <v>211</v>
      </c>
      <c r="G71" s="90" t="s">
        <v>100</v>
      </c>
      <c r="H71" s="78" t="s">
        <v>212</v>
      </c>
      <c r="I71" s="59" t="s">
        <v>270</v>
      </c>
      <c r="J71" s="59" t="s">
        <v>270</v>
      </c>
      <c r="K71" s="54" t="s">
        <v>270</v>
      </c>
      <c r="L71" s="65">
        <v>1</v>
      </c>
      <c r="M71" s="43">
        <v>1</v>
      </c>
      <c r="N71" s="54">
        <f t="shared" si="16"/>
        <v>1</v>
      </c>
      <c r="O71" s="43"/>
      <c r="P71" s="51"/>
      <c r="Q71" s="51"/>
      <c r="R71" s="43"/>
      <c r="S71" s="51"/>
      <c r="T71" s="51"/>
      <c r="U71" s="51"/>
      <c r="V71" s="43"/>
      <c r="W71" s="88" t="s">
        <v>33</v>
      </c>
      <c r="X71" s="40">
        <v>0</v>
      </c>
      <c r="Y71" s="43"/>
      <c r="Z71" s="55" t="e">
        <f>Y71/X71</f>
        <v>#DIV/0!</v>
      </c>
      <c r="AA71" s="32">
        <v>11100000</v>
      </c>
      <c r="AB71" s="32">
        <v>14800000</v>
      </c>
      <c r="AC71" s="55">
        <f>AB71/AA71</f>
        <v>1.3333333333333333</v>
      </c>
      <c r="AD71" s="52"/>
      <c r="AE71" s="51"/>
      <c r="AF71" s="51"/>
      <c r="AG71" s="53"/>
      <c r="AH71" s="51"/>
      <c r="AI71" s="178" t="s">
        <v>295</v>
      </c>
      <c r="AJ71" s="78" t="s">
        <v>216</v>
      </c>
    </row>
    <row r="72" spans="2:36" ht="409.6" x14ac:dyDescent="0.3">
      <c r="B72" s="14">
        <v>62</v>
      </c>
      <c r="C72" s="159" t="s">
        <v>139</v>
      </c>
      <c r="D72" s="141" t="s">
        <v>140</v>
      </c>
      <c r="E72" s="78" t="s">
        <v>213</v>
      </c>
      <c r="F72" s="78" t="s">
        <v>214</v>
      </c>
      <c r="G72" s="135" t="s">
        <v>31</v>
      </c>
      <c r="H72" s="78" t="s">
        <v>215</v>
      </c>
      <c r="I72" s="59">
        <v>1</v>
      </c>
      <c r="J72" s="59">
        <v>1</v>
      </c>
      <c r="K72" s="54">
        <f>J72/I72</f>
        <v>1</v>
      </c>
      <c r="L72" s="43">
        <v>1</v>
      </c>
      <c r="M72" s="43">
        <v>1</v>
      </c>
      <c r="N72" s="54">
        <f t="shared" si="16"/>
        <v>1</v>
      </c>
      <c r="O72" s="43"/>
      <c r="P72" s="51"/>
      <c r="Q72" s="51"/>
      <c r="R72" s="43"/>
      <c r="S72" s="51"/>
      <c r="T72" s="51"/>
      <c r="U72" s="51"/>
      <c r="V72" s="51"/>
      <c r="W72" s="88" t="s">
        <v>33</v>
      </c>
      <c r="X72" s="40">
        <v>30000000</v>
      </c>
      <c r="Y72" s="40">
        <v>52121425</v>
      </c>
      <c r="Z72" s="55">
        <f>Y72/X72</f>
        <v>1.7373808333333334</v>
      </c>
      <c r="AA72" s="32">
        <v>30000000</v>
      </c>
      <c r="AB72" s="32">
        <v>19200000</v>
      </c>
      <c r="AC72" s="55">
        <f>AB72/AA72</f>
        <v>0.64</v>
      </c>
      <c r="AD72" s="52"/>
      <c r="AE72" s="51"/>
      <c r="AF72" s="51"/>
      <c r="AG72" s="53"/>
      <c r="AH72" s="51"/>
      <c r="AI72" s="148" t="s">
        <v>296</v>
      </c>
      <c r="AJ72" s="78" t="s">
        <v>216</v>
      </c>
    </row>
    <row r="73" spans="2:36" ht="97.2" x14ac:dyDescent="0.3">
      <c r="B73" s="14">
        <v>63</v>
      </c>
      <c r="C73" s="141" t="s">
        <v>204</v>
      </c>
      <c r="D73" s="141" t="s">
        <v>205</v>
      </c>
      <c r="E73" s="78" t="s">
        <v>217</v>
      </c>
      <c r="F73" s="78" t="s">
        <v>218</v>
      </c>
      <c r="G73" s="59" t="s">
        <v>107</v>
      </c>
      <c r="H73" s="161" t="s">
        <v>219</v>
      </c>
      <c r="I73" s="157">
        <v>1</v>
      </c>
      <c r="J73" s="157">
        <v>1</v>
      </c>
      <c r="K73" s="54">
        <f>J73/I73</f>
        <v>1</v>
      </c>
      <c r="L73" s="43">
        <v>75</v>
      </c>
      <c r="M73" s="43">
        <v>35</v>
      </c>
      <c r="N73" s="54">
        <f t="shared" si="16"/>
        <v>0.46666666666666667</v>
      </c>
      <c r="O73" s="43"/>
      <c r="P73" s="51"/>
      <c r="Q73" s="51"/>
      <c r="R73" s="43"/>
      <c r="S73" s="51"/>
      <c r="T73" s="51"/>
      <c r="U73" s="51"/>
      <c r="V73" s="88" t="s">
        <v>33</v>
      </c>
      <c r="W73" s="86" t="s">
        <v>33</v>
      </c>
      <c r="X73" s="38">
        <v>24300000</v>
      </c>
      <c r="Y73" s="38">
        <v>24300000</v>
      </c>
      <c r="Z73" s="54">
        <v>1</v>
      </c>
      <c r="AA73" s="31">
        <v>101000000</v>
      </c>
      <c r="AB73" s="31">
        <v>14800000</v>
      </c>
      <c r="AC73" s="55">
        <f>AB73/AA73</f>
        <v>0.14653465346534653</v>
      </c>
      <c r="AD73" s="52"/>
      <c r="AE73" s="51"/>
      <c r="AF73" s="51"/>
      <c r="AG73" s="53"/>
      <c r="AH73" s="51"/>
      <c r="AI73" s="96" t="s">
        <v>297</v>
      </c>
      <c r="AJ73" s="78" t="s">
        <v>220</v>
      </c>
    </row>
    <row r="74" spans="2:36" hidden="1" x14ac:dyDescent="0.3">
      <c r="K74" s="16">
        <v>0</v>
      </c>
      <c r="N74" s="16">
        <v>0</v>
      </c>
    </row>
    <row r="75" spans="2:36" hidden="1" x14ac:dyDescent="0.3">
      <c r="K75" s="16">
        <v>1</v>
      </c>
      <c r="N75" s="16">
        <v>1</v>
      </c>
    </row>
    <row r="76" spans="2:36" hidden="1" x14ac:dyDescent="0.3"/>
  </sheetData>
  <mergeCells count="46">
    <mergeCell ref="AC16:AC19"/>
    <mergeCell ref="C17:C19"/>
    <mergeCell ref="D17:D19"/>
    <mergeCell ref="E35:E54"/>
    <mergeCell ref="X35:X54"/>
    <mergeCell ref="Y35:Y54"/>
    <mergeCell ref="Z35:Z54"/>
    <mergeCell ref="AA35:AA54"/>
    <mergeCell ref="AB35:AB54"/>
    <mergeCell ref="AC35:AC54"/>
    <mergeCell ref="X16:X19"/>
    <mergeCell ref="Y16:Y19"/>
    <mergeCell ref="Z16:Z19"/>
    <mergeCell ref="AA16:AA19"/>
    <mergeCell ref="AB16:AB19"/>
    <mergeCell ref="AA20:AA21"/>
    <mergeCell ref="E1:E4"/>
    <mergeCell ref="F1:W1"/>
    <mergeCell ref="F2:W4"/>
    <mergeCell ref="B6:B8"/>
    <mergeCell ref="C6:C8"/>
    <mergeCell ref="D6:D8"/>
    <mergeCell ref="E6:E8"/>
    <mergeCell ref="F6:F8"/>
    <mergeCell ref="G6:G8"/>
    <mergeCell ref="H6:H8"/>
    <mergeCell ref="I6:S6"/>
    <mergeCell ref="K7:K8"/>
    <mergeCell ref="N7:N8"/>
    <mergeCell ref="T7:T8"/>
    <mergeCell ref="Q7:Q8"/>
    <mergeCell ref="AJ6:AJ8"/>
    <mergeCell ref="AI6:AI8"/>
    <mergeCell ref="I7:J7"/>
    <mergeCell ref="L7:M7"/>
    <mergeCell ref="O7:P7"/>
    <mergeCell ref="R7:S7"/>
    <mergeCell ref="U7:W7"/>
    <mergeCell ref="X7:Y7"/>
    <mergeCell ref="AA7:AB7"/>
    <mergeCell ref="AD7:AE7"/>
    <mergeCell ref="AG7:AH7"/>
    <mergeCell ref="U6:AH6"/>
    <mergeCell ref="Z7:Z8"/>
    <mergeCell ref="AC7:AC8"/>
    <mergeCell ref="AF7:AF8"/>
  </mergeCells>
  <conditionalFormatting sqref="E9:E10">
    <cfRule type="duplicateValues" dxfId="8" priority="13"/>
  </conditionalFormatting>
  <conditionalFormatting sqref="E11:E19">
    <cfRule type="duplicateValues" dxfId="7" priority="12"/>
  </conditionalFormatting>
  <conditionalFormatting sqref="E20:E23">
    <cfRule type="duplicateValues" dxfId="6" priority="11"/>
  </conditionalFormatting>
  <conditionalFormatting sqref="E25:E26">
    <cfRule type="duplicateValues" dxfId="5" priority="2"/>
  </conditionalFormatting>
  <conditionalFormatting sqref="E35">
    <cfRule type="duplicateValues" dxfId="4" priority="10"/>
  </conditionalFormatting>
  <conditionalFormatting sqref="E57">
    <cfRule type="duplicateValues" dxfId="3" priority="9"/>
  </conditionalFormatting>
  <conditionalFormatting sqref="E61:E69">
    <cfRule type="duplicateValues" dxfId="2" priority="8"/>
  </conditionalFormatting>
  <conditionalFormatting sqref="E70">
    <cfRule type="duplicateValues" dxfId="1" priority="7"/>
  </conditionalFormatting>
  <conditionalFormatting sqref="E71:E72">
    <cfRule type="duplicateValues" dxfId="0" priority="6"/>
  </conditionalFormatting>
  <conditionalFormatting sqref="K9:K24 K27:K75">
    <cfRule type="colorScale" priority="5">
      <colorScale>
        <cfvo type="percent" val="75"/>
        <cfvo type="percent" val="90"/>
        <cfvo type="percent" val="100"/>
        <color rgb="FFFF0000"/>
        <color rgb="FFFFFF00"/>
        <color rgb="FF92D050"/>
      </colorScale>
    </cfRule>
  </conditionalFormatting>
  <conditionalFormatting sqref="N9:N75">
    <cfRule type="colorScale" priority="3">
      <colorScale>
        <cfvo type="percent" val="0"/>
        <cfvo type="percent" val="25"/>
        <cfvo type="percent" val="100"/>
        <color rgb="FFFF0000"/>
        <color rgb="FFFFFF00"/>
        <color rgb="FF92D050"/>
      </colorScale>
    </cfRule>
  </conditionalFormatting>
  <conditionalFormatting sqref="N74:N75">
    <cfRule type="colorScale" priority="4">
      <colorScale>
        <cfvo type="percent" val="75"/>
        <cfvo type="percent" val="90"/>
        <cfvo type="percent" val="100"/>
        <color rgb="FFFF0000"/>
        <color rgb="FFFFFF00"/>
        <color rgb="FF92D050"/>
      </colorScale>
    </cfRule>
  </conditionalFormatting>
  <conditionalFormatting sqref="K25:K26">
    <cfRule type="colorScale" priority="1">
      <colorScale>
        <cfvo type="percent" val="0"/>
        <cfvo type="percent" val="25"/>
        <cfvo type="percent" val="100"/>
        <color rgb="FFFF0000"/>
        <color rgb="FFFFFF00"/>
        <color rgb="FF92D050"/>
      </colorScale>
    </cfRule>
  </conditionalFormatting>
  <pageMargins left="0.7" right="0.7" top="0.75" bottom="0.75" header="0.3" footer="0.3"/>
  <pageSetup paperSize="345" scale="16"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CONSOLIDADO SEG</vt:lpstr>
      <vt:lpstr>'CONSOLIDADO SEG'!Área_de_impresión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mmc_2</dc:creator>
  <cp:lastModifiedBy>Lenovo</cp:lastModifiedBy>
  <cp:lastPrinted>2025-07-16T04:13:54Z</cp:lastPrinted>
  <dcterms:created xsi:type="dcterms:W3CDTF">2022-04-05T15:03:04Z</dcterms:created>
  <dcterms:modified xsi:type="dcterms:W3CDTF">2025-08-21T01:31:22Z</dcterms:modified>
</cp:coreProperties>
</file>