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d.docs.live.net/49eb81640d291633/Favoritos compartidos/Desktop/GOBERNACION/CONTRATO III/SERVICIO AL CIUDADANO/SEG_PLAN_DE_ACCIÓN/"/>
    </mc:Choice>
  </mc:AlternateContent>
  <xr:revisionPtr revIDLastSave="167" documentId="8_{6E234E79-0E06-45CC-80B8-E8B1F4FB6359}" xr6:coauthVersionLast="47" xr6:coauthVersionMax="47" xr10:uidLastSave="{6AF307E8-44FE-4DB5-A2B7-6BF23CF79815}"/>
  <bookViews>
    <workbookView xWindow="-110" yWindow="-110" windowWidth="19420" windowHeight="10300" xr2:uid="{00000000-000D-0000-FFFF-FFFF00000000}"/>
  </bookViews>
  <sheets>
    <sheet name="Sec Familia" sheetId="16" r:id="rId1"/>
    <sheet name="Sec Tic" sheetId="19" r:id="rId2"/>
    <sheet name="Sec Interior" sheetId="20" r:id="rId3"/>
    <sheet name="Sec Representación Judicial" sheetId="21" r:id="rId4"/>
    <sheet name="Sec Jurídica y contratación" sheetId="22" r:id="rId5"/>
    <sheet name="Sec Cultura" sheetId="23" r:id="rId6"/>
    <sheet name="Sec Hacienda" sheetId="24" r:id="rId7"/>
    <sheet name="Sec Administrativa" sheetId="25" r:id="rId8"/>
    <sheet name="Sec Turismo, Ind y Com" sheetId="26" r:id="rId9"/>
    <sheet name="Sec Educación" sheetId="27" r:id="rId10"/>
    <sheet name="Sec Agricultura" sheetId="28" r:id="rId11"/>
    <sheet name="Sec Planeación" sheetId="29" r:id="rId12"/>
    <sheet name="Sec Aguas e Infra" sheetId="30" r:id="rId13"/>
    <sheet name="Sec Salud" sheetId="31" r:id="rId14"/>
  </sheets>
  <externalReferences>
    <externalReference r:id="rId15"/>
    <externalReference r:id="rId16"/>
    <externalReference r:id="rId17"/>
    <externalReference r:id="rId18"/>
    <externalReference r:id="rId19"/>
    <externalReference r:id="rId2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6" l="1"/>
  <c r="K9" i="26"/>
  <c r="K9" i="28" l="1"/>
  <c r="K9" i="27"/>
  <c r="K10" i="24"/>
  <c r="K11" i="24"/>
  <c r="K12" i="24"/>
  <c r="K13" i="24"/>
  <c r="K9" i="24"/>
  <c r="K10" i="23"/>
  <c r="K11" i="23"/>
  <c r="K9" i="23"/>
  <c r="K9" i="22"/>
  <c r="K10" i="22"/>
  <c r="K9" i="31"/>
  <c r="K9" i="30" l="1"/>
  <c r="W9" i="30"/>
  <c r="K10" i="30"/>
  <c r="K11" i="30"/>
  <c r="K9" i="29" l="1"/>
  <c r="X9" i="29"/>
  <c r="Y9" i="29"/>
  <c r="Z9" i="29"/>
  <c r="K10" i="29"/>
  <c r="Z10" i="29"/>
  <c r="K11" i="29"/>
  <c r="Y11" i="29"/>
  <c r="Z11" i="29"/>
  <c r="K12" i="29"/>
  <c r="X12" i="29"/>
  <c r="Z12" i="29" s="1"/>
  <c r="K13" i="29"/>
  <c r="Z13" i="29"/>
  <c r="K14" i="29"/>
  <c r="Z14" i="29"/>
  <c r="J15" i="29"/>
  <c r="K15" i="29"/>
  <c r="Z15" i="29"/>
  <c r="J16" i="29"/>
  <c r="K16" i="29"/>
  <c r="Z16" i="29"/>
  <c r="J17" i="29"/>
  <c r="K17" i="29"/>
  <c r="Z17" i="29"/>
  <c r="K18" i="29"/>
  <c r="Z18" i="29"/>
  <c r="K19" i="29"/>
  <c r="Z19" i="29"/>
  <c r="K20" i="29"/>
  <c r="Z20" i="29"/>
  <c r="L9" i="26" l="1"/>
  <c r="N9" i="26"/>
  <c r="P9" i="26"/>
  <c r="W9" i="26"/>
  <c r="Y9" i="26"/>
  <c r="AA9" i="26"/>
  <c r="L10" i="26"/>
  <c r="N10" i="26"/>
  <c r="P10" i="26"/>
  <c r="W10" i="26"/>
  <c r="Y10" i="26"/>
  <c r="AA10" i="26"/>
  <c r="K9" i="25"/>
  <c r="W9" i="25"/>
  <c r="K10" i="25"/>
  <c r="K11" i="25"/>
  <c r="K12" i="25"/>
  <c r="K13" i="25"/>
  <c r="K14" i="25"/>
  <c r="K15" i="25"/>
  <c r="K16" i="25"/>
  <c r="K17" i="25"/>
  <c r="K18" i="25"/>
  <c r="K19" i="25"/>
  <c r="I20" i="25"/>
  <c r="K20" i="25" s="1"/>
  <c r="K21" i="25"/>
  <c r="K22" i="25"/>
  <c r="K23" i="25"/>
  <c r="K24" i="25"/>
  <c r="K25" i="25"/>
  <c r="K26" i="25"/>
  <c r="K27" i="25"/>
  <c r="K28" i="25"/>
  <c r="K29" i="25"/>
  <c r="K30" i="25"/>
  <c r="W9" i="24" l="1"/>
  <c r="U13" i="24"/>
  <c r="W9" i="22" l="1"/>
  <c r="Y9" i="22"/>
  <c r="AA9" i="22"/>
  <c r="W10" i="22"/>
  <c r="Y10" i="22"/>
  <c r="AA10" i="22"/>
  <c r="K9" i="21"/>
  <c r="K9" i="20" l="1"/>
  <c r="W9" i="20"/>
  <c r="K10" i="20"/>
  <c r="W10" i="20"/>
  <c r="K11" i="20"/>
  <c r="W11" i="20"/>
  <c r="K12" i="20"/>
  <c r="W12" i="20"/>
  <c r="I9" i="19" l="1"/>
  <c r="K9" i="19" s="1"/>
  <c r="K10" i="19"/>
  <c r="K11" i="19"/>
  <c r="K12" i="19"/>
  <c r="K13" i="19"/>
  <c r="K14" i="19"/>
  <c r="K15" i="19"/>
  <c r="K16" i="19"/>
  <c r="K17" i="19"/>
  <c r="I18" i="19"/>
  <c r="K19" i="19"/>
  <c r="K20" i="19"/>
  <c r="K21" i="19"/>
  <c r="I22" i="19"/>
  <c r="I23" i="19"/>
  <c r="K23" i="19" s="1"/>
  <c r="K24" i="19"/>
  <c r="K25" i="19"/>
  <c r="W10" i="16" l="1"/>
  <c r="W11" i="16"/>
  <c r="W12" i="16"/>
  <c r="W13" i="16"/>
  <c r="W14" i="16"/>
  <c r="W9" i="16"/>
  <c r="K14" i="16"/>
  <c r="K10" i="16"/>
  <c r="K11" i="16"/>
  <c r="K12" i="16"/>
  <c r="K13" i="16"/>
  <c r="K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7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7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7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7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700-000006000000}">
      <text>
        <r>
          <rPr>
            <b/>
            <sz val="9"/>
            <color indexed="81"/>
            <rFont val="Tahoma"/>
            <family val="2"/>
          </rPr>
          <t>Usuario:</t>
        </r>
        <r>
          <rPr>
            <sz val="9"/>
            <color indexed="81"/>
            <rFont val="Tahoma"/>
            <family val="2"/>
          </rPr>
          <t xml:space="preserve">
1) Mantenimiento 
2) Incremento.</t>
        </r>
      </text>
    </comment>
    <comment ref="H6" authorId="0" shapeId="0" xr:uid="{00000000-0006-0000-07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7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7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7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7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7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7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6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6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6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6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600-000006000000}">
      <text>
        <r>
          <rPr>
            <b/>
            <sz val="9"/>
            <color indexed="81"/>
            <rFont val="Tahoma"/>
            <family val="2"/>
          </rPr>
          <t>Usuario:</t>
        </r>
        <r>
          <rPr>
            <sz val="9"/>
            <color indexed="81"/>
            <rFont val="Tahoma"/>
            <family val="2"/>
          </rPr>
          <t xml:space="preserve">
1) Mantenimiento 
2) Incremento.</t>
        </r>
      </text>
    </comment>
    <comment ref="H6" authorId="0" shapeId="0" xr:uid="{00000000-0006-0000-06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6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6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6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6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6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6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0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Usuario:</t>
        </r>
        <r>
          <rPr>
            <sz val="9"/>
            <color indexed="81"/>
            <rFont val="Tahoma"/>
            <family val="2"/>
          </rPr>
          <t xml:space="preserve">
1) Mantenimiento 
2) Incremento.</t>
        </r>
      </text>
    </comment>
    <comment ref="H6" authorId="0" shapeId="0" xr:uid="{00000000-0006-0000-00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0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0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0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0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0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0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0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Usuario:</t>
        </r>
        <r>
          <rPr>
            <sz val="9"/>
            <color indexed="81"/>
            <rFont val="Tahoma"/>
            <family val="2"/>
          </rPr>
          <t xml:space="preserve">
1) Mantenimiento 
2) Incremento.</t>
        </r>
      </text>
    </comment>
    <comment ref="H6" authorId="0" shapeId="0" xr:uid="{00000000-0006-0000-00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000-000008000000}">
      <text>
        <r>
          <rPr>
            <b/>
            <sz val="9"/>
            <color indexed="81"/>
            <rFont val="Tahoma"/>
            <family val="2"/>
          </rPr>
          <t>Usuario:</t>
        </r>
        <r>
          <rPr>
            <sz val="9"/>
            <color indexed="81"/>
            <rFont val="Tahoma"/>
            <family val="2"/>
          </rPr>
          <t xml:space="preserve">
Expresada en valores absolutos, para cada vigencia </t>
        </r>
      </text>
    </comment>
    <comment ref="U6" authorId="0" shapeId="0" xr:uid="{00000000-0006-0000-0000-000009000000}">
      <text>
        <r>
          <rPr>
            <b/>
            <sz val="9"/>
            <color indexed="81"/>
            <rFont val="Tahoma"/>
            <family val="2"/>
          </rPr>
          <t>Usuario:</t>
        </r>
        <r>
          <rPr>
            <sz val="9"/>
            <color indexed="81"/>
            <rFont val="Tahoma"/>
            <family val="2"/>
          </rPr>
          <t xml:space="preserve">
Presupuesto asignado y ejecutado </t>
        </r>
      </text>
    </comment>
    <comment ref="U7" authorId="0" shapeId="0" xr:uid="{00000000-0006-0000-0000-00000A000000}">
      <text>
        <r>
          <rPr>
            <b/>
            <sz val="9"/>
            <color indexed="81"/>
            <rFont val="Tahoma"/>
            <family val="2"/>
          </rPr>
          <t>Usuario:</t>
        </r>
        <r>
          <rPr>
            <sz val="9"/>
            <color indexed="81"/>
            <rFont val="Tahoma"/>
            <family val="2"/>
          </rPr>
          <t xml:space="preserve">
Señalar con una X según corresponda </t>
        </r>
      </text>
    </comment>
    <comment ref="U8" authorId="0" shapeId="0" xr:uid="{00000000-0006-0000-00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V8" authorId="0" shapeId="0" xr:uid="{00000000-0006-0000-00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W8" authorId="0" shapeId="0" xr:uid="{00000000-0006-0000-00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4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4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4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4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400-000006000000}">
      <text>
        <r>
          <rPr>
            <b/>
            <sz val="9"/>
            <color indexed="81"/>
            <rFont val="Tahoma"/>
            <family val="2"/>
          </rPr>
          <t>Usuario:</t>
        </r>
        <r>
          <rPr>
            <sz val="9"/>
            <color indexed="81"/>
            <rFont val="Tahoma"/>
            <family val="2"/>
          </rPr>
          <t xml:space="preserve">
1) Mantenimiento 
2) Incremento.</t>
        </r>
      </text>
    </comment>
    <comment ref="H6" authorId="0" shapeId="0" xr:uid="{00000000-0006-0000-04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4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4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4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4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4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4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9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9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9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9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9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900-000006000000}">
      <text>
        <r>
          <rPr>
            <b/>
            <sz val="9"/>
            <color indexed="81"/>
            <rFont val="Tahoma"/>
            <family val="2"/>
          </rPr>
          <t>Usuario:</t>
        </r>
        <r>
          <rPr>
            <sz val="9"/>
            <color indexed="81"/>
            <rFont val="Tahoma"/>
            <family val="2"/>
          </rPr>
          <t xml:space="preserve">
1) Mantenimiento 
2) Incremento.</t>
        </r>
      </text>
    </comment>
    <comment ref="H6" authorId="0" shapeId="0" xr:uid="{00000000-0006-0000-09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9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9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9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9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9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9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1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1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1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1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1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100-000006000000}">
      <text>
        <r>
          <rPr>
            <b/>
            <sz val="9"/>
            <color indexed="81"/>
            <rFont val="Tahoma"/>
            <family val="2"/>
          </rPr>
          <t>Usuario:</t>
        </r>
        <r>
          <rPr>
            <sz val="9"/>
            <color indexed="81"/>
            <rFont val="Tahoma"/>
            <family val="2"/>
          </rPr>
          <t xml:space="preserve">
1) Mantenimiento 
2) Incremento.</t>
        </r>
      </text>
    </comment>
    <comment ref="H6" authorId="0" shapeId="0" xr:uid="{00000000-0006-0000-01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1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1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1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1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1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1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8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8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8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8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800-000006000000}">
      <text>
        <r>
          <rPr>
            <b/>
            <sz val="9"/>
            <color indexed="81"/>
            <rFont val="Tahoma"/>
            <family val="2"/>
          </rPr>
          <t>Usuario:</t>
        </r>
        <r>
          <rPr>
            <sz val="9"/>
            <color indexed="81"/>
            <rFont val="Tahoma"/>
            <family val="2"/>
          </rPr>
          <t xml:space="preserve">
1) Mantenimiento 
2) Incremento.</t>
        </r>
      </text>
    </comment>
    <comment ref="H6" authorId="0" shapeId="0" xr:uid="{00000000-0006-0000-08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8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8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8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8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8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8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3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3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3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3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300-000006000000}">
      <text>
        <r>
          <rPr>
            <b/>
            <sz val="9"/>
            <color indexed="81"/>
            <rFont val="Tahoma"/>
            <family val="2"/>
          </rPr>
          <t>Usuario:</t>
        </r>
        <r>
          <rPr>
            <sz val="9"/>
            <color indexed="81"/>
            <rFont val="Tahoma"/>
            <family val="2"/>
          </rPr>
          <t xml:space="preserve">
1) Mantenimiento 
2) Incremento.</t>
        </r>
      </text>
    </comment>
    <comment ref="H6" authorId="0" shapeId="0" xr:uid="{00000000-0006-0000-03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3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3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3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3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3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3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D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D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D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D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D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D00-000006000000}">
      <text>
        <r>
          <rPr>
            <b/>
            <sz val="9"/>
            <color indexed="81"/>
            <rFont val="Tahoma"/>
            <family val="2"/>
          </rPr>
          <t>Usuario:</t>
        </r>
        <r>
          <rPr>
            <sz val="9"/>
            <color indexed="81"/>
            <rFont val="Tahoma"/>
            <family val="2"/>
          </rPr>
          <t xml:space="preserve">
1) Mantenimiento 
2) Incremento.</t>
        </r>
      </text>
    </comment>
    <comment ref="H6" authorId="0" shapeId="0" xr:uid="{00000000-0006-0000-0D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D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D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D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D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D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D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5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5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5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5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500-000006000000}">
      <text>
        <r>
          <rPr>
            <b/>
            <sz val="9"/>
            <color indexed="81"/>
            <rFont val="Tahoma"/>
            <family val="2"/>
          </rPr>
          <t>Usuario:</t>
        </r>
        <r>
          <rPr>
            <sz val="9"/>
            <color indexed="81"/>
            <rFont val="Tahoma"/>
            <family val="2"/>
          </rPr>
          <t xml:space="preserve">
1) Mantenimiento 
2) Incremento.</t>
        </r>
      </text>
    </comment>
    <comment ref="H6" authorId="0" shapeId="0" xr:uid="{00000000-0006-0000-05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5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5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5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5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5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5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C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C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C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C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C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C00-000006000000}">
      <text>
        <r>
          <rPr>
            <b/>
            <sz val="9"/>
            <color indexed="81"/>
            <rFont val="Tahoma"/>
            <family val="2"/>
          </rPr>
          <t>Usuario:</t>
        </r>
        <r>
          <rPr>
            <sz val="9"/>
            <color indexed="81"/>
            <rFont val="Tahoma"/>
            <family val="2"/>
          </rPr>
          <t xml:space="preserve">
1) Mantenimiento 
2) Incremento.</t>
        </r>
      </text>
    </comment>
    <comment ref="H6" authorId="0" shapeId="0" xr:uid="{00000000-0006-0000-0C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C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C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C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C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C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C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JENY ALEXA ACOSTA BRITO</author>
    <author>AUXADMINISTRA88</author>
  </authors>
  <commentList>
    <comment ref="B6" authorId="0" shapeId="0" xr:uid="{00000000-0006-0000-0B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B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B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B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B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B00-000006000000}">
      <text>
        <r>
          <rPr>
            <b/>
            <sz val="9"/>
            <color indexed="81"/>
            <rFont val="Tahoma"/>
            <family val="2"/>
          </rPr>
          <t>Usuario:</t>
        </r>
        <r>
          <rPr>
            <sz val="9"/>
            <color indexed="81"/>
            <rFont val="Tahoma"/>
            <family val="2"/>
          </rPr>
          <t xml:space="preserve">
1) Mantenimiento 
2) Incremento.</t>
        </r>
      </text>
    </comment>
    <comment ref="H6" authorId="0" shapeId="0" xr:uid="{00000000-0006-0000-0B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B00-000008000000}">
      <text>
        <r>
          <rPr>
            <b/>
            <sz val="9"/>
            <color indexed="81"/>
            <rFont val="Tahoma"/>
            <family val="2"/>
          </rPr>
          <t>Usuario:</t>
        </r>
        <r>
          <rPr>
            <sz val="9"/>
            <color indexed="81"/>
            <rFont val="Tahoma"/>
            <family val="2"/>
          </rPr>
          <t xml:space="preserve">
Expresada en valores absolutos, para cada vigencia </t>
        </r>
      </text>
    </comment>
    <comment ref="R6" authorId="0" shapeId="0" xr:uid="{00000000-0006-0000-0B00-000009000000}">
      <text>
        <r>
          <rPr>
            <b/>
            <sz val="9"/>
            <color indexed="81"/>
            <rFont val="Tahoma"/>
            <family val="2"/>
          </rPr>
          <t>Usuario:</t>
        </r>
        <r>
          <rPr>
            <sz val="9"/>
            <color indexed="81"/>
            <rFont val="Tahoma"/>
            <family val="2"/>
          </rPr>
          <t xml:space="preserve">
Presupuesto asignado y ejecutado </t>
        </r>
      </text>
    </comment>
    <comment ref="R7" authorId="0" shapeId="0" xr:uid="{00000000-0006-0000-0B00-00000A000000}">
      <text>
        <r>
          <rPr>
            <b/>
            <sz val="9"/>
            <color indexed="81"/>
            <rFont val="Tahoma"/>
            <family val="2"/>
          </rPr>
          <t>Usuario:</t>
        </r>
        <r>
          <rPr>
            <sz val="9"/>
            <color indexed="81"/>
            <rFont val="Tahoma"/>
            <family val="2"/>
          </rPr>
          <t xml:space="preserve">
Señalar con una X según corresponda </t>
        </r>
      </text>
    </comment>
    <comment ref="R8" authorId="0" shapeId="0" xr:uid="{00000000-0006-0000-0B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S8" authorId="0" shapeId="0" xr:uid="{00000000-0006-0000-0B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T8" authorId="0" shapeId="0" xr:uid="{00000000-0006-0000-0B00-00000D000000}">
      <text>
        <r>
          <rPr>
            <b/>
            <sz val="9"/>
            <color indexed="81"/>
            <rFont val="Tahoma"/>
            <family val="2"/>
          </rPr>
          <t>Usuario:</t>
        </r>
        <r>
          <rPr>
            <sz val="9"/>
            <color indexed="81"/>
            <rFont val="Tahoma"/>
            <family val="2"/>
          </rPr>
          <t xml:space="preserve">
Financiados dentro del presupuesto de gastos de invserión del Departamento </t>
        </r>
      </text>
    </comment>
    <comment ref="C9" authorId="1" shapeId="0" xr:uid="{00000000-0006-0000-0B00-00000E000000}">
      <text>
        <r>
          <rPr>
            <b/>
            <sz val="9"/>
            <color indexed="81"/>
            <rFont val="Tahoma"/>
            <family val="2"/>
          </rPr>
          <t>JENY ALEXA ACOSTA BRITO:</t>
        </r>
        <r>
          <rPr>
            <sz val="9"/>
            <color indexed="81"/>
            <rFont val="Tahoma"/>
            <family val="2"/>
          </rPr>
          <t xml:space="preserve">
RESPONSABLE GESTION DOCUMENTAL</t>
        </r>
      </text>
    </comment>
    <comment ref="C10" authorId="1" shapeId="0" xr:uid="{00000000-0006-0000-0B00-00000F000000}">
      <text>
        <r>
          <rPr>
            <sz val="9"/>
            <color indexed="81"/>
            <rFont val="Tahoma"/>
            <family val="2"/>
          </rPr>
          <t xml:space="preserve">RESPONSABLE  GESTION DOCUMENTAL </t>
        </r>
      </text>
    </comment>
    <comment ref="C14" authorId="1" shapeId="0" xr:uid="{00000000-0006-0000-0B00-000010000000}">
      <text>
        <r>
          <rPr>
            <b/>
            <sz val="9"/>
            <color indexed="81"/>
            <rFont val="Tahoma"/>
            <family val="2"/>
          </rPr>
          <t xml:space="preserve">RESPONSABLE  ATENCION AL CIUDADANO 
</t>
        </r>
      </text>
    </comment>
    <comment ref="C15" authorId="1" shapeId="0" xr:uid="{00000000-0006-0000-0B00-000011000000}">
      <text>
        <r>
          <rPr>
            <b/>
            <sz val="9"/>
            <color indexed="81"/>
            <rFont val="Tahoma"/>
            <family val="2"/>
          </rPr>
          <t xml:space="preserve">RESPONSABLE  ATENCION AL CIUDADANO 
</t>
        </r>
      </text>
    </comment>
    <comment ref="C16" authorId="1" shapeId="0" xr:uid="{00000000-0006-0000-0B00-000012000000}">
      <text>
        <r>
          <rPr>
            <b/>
            <sz val="9"/>
            <color indexed="81"/>
            <rFont val="Tahoma"/>
            <family val="2"/>
          </rPr>
          <t xml:space="preserve">RESPONSABLE  ATENCION AL CIUDADANO 
</t>
        </r>
      </text>
    </comment>
    <comment ref="C17" authorId="1" shapeId="0" xr:uid="{00000000-0006-0000-0B00-000013000000}">
      <text>
        <r>
          <rPr>
            <b/>
            <sz val="9"/>
            <color indexed="81"/>
            <rFont val="Tahoma"/>
            <family val="2"/>
          </rPr>
          <t xml:space="preserve">RESPONSABLE  ATENCION AL CIUDADANO 
</t>
        </r>
      </text>
    </comment>
    <comment ref="AE17" authorId="2" shapeId="0" xr:uid="{00000000-0006-0000-0B00-000014000000}">
      <text>
        <r>
          <rPr>
            <b/>
            <sz val="9"/>
            <color indexed="81"/>
            <rFont val="Tahoma"/>
            <family val="2"/>
          </rPr>
          <t>AUXADMINISTRA88:</t>
        </r>
        <r>
          <rPr>
            <sz val="9"/>
            <color indexed="81"/>
            <rFont val="Tahoma"/>
            <family val="2"/>
          </rPr>
          <t xml:space="preserve">
Sugiero elaborar pieza didactica para dar cumplimiento total a la meta</t>
        </r>
      </text>
    </comment>
    <comment ref="C18" authorId="1" shapeId="0" xr:uid="{00000000-0006-0000-0B00-000015000000}">
      <text>
        <r>
          <rPr>
            <b/>
            <sz val="9"/>
            <color indexed="81"/>
            <rFont val="Tahoma"/>
            <family val="2"/>
          </rPr>
          <t xml:space="preserve">RESPONSABLE  ATENCION AL CIUDADANO 
</t>
        </r>
      </text>
    </comment>
    <comment ref="C19" authorId="1" shapeId="0" xr:uid="{00000000-0006-0000-0B00-000016000000}">
      <text>
        <r>
          <rPr>
            <b/>
            <sz val="9"/>
            <color indexed="81"/>
            <rFont val="Tahoma"/>
            <family val="2"/>
          </rPr>
          <t xml:space="preserve">RESPONSABLE  ATENCION AL CIUDADANO 
</t>
        </r>
        <r>
          <rPr>
            <sz val="9"/>
            <color indexed="81"/>
            <rFont val="Tahoma"/>
            <family val="2"/>
          </rPr>
          <t xml:space="preserve">
</t>
        </r>
      </text>
    </comment>
    <comment ref="C20" authorId="1" shapeId="0" xr:uid="{00000000-0006-0000-0B00-000017000000}">
      <text>
        <r>
          <rPr>
            <sz val="9"/>
            <color indexed="81"/>
            <rFont val="Tahoma"/>
            <family val="2"/>
          </rPr>
          <t xml:space="preserve">RESPONSABLE  GESTION DOCUMENTAL </t>
        </r>
      </text>
    </comment>
    <comment ref="C21" authorId="1" shapeId="0" xr:uid="{00000000-0006-0000-0B00-000018000000}">
      <text>
        <r>
          <rPr>
            <b/>
            <sz val="9"/>
            <color indexed="81"/>
            <rFont val="Tahoma"/>
            <family val="2"/>
          </rPr>
          <t xml:space="preserve">RESPONSABLE  GESTION DOCUMENTAL </t>
        </r>
      </text>
    </comment>
    <comment ref="C22" authorId="1" shapeId="0" xr:uid="{00000000-0006-0000-0B00-00001A000000}">
      <text>
        <r>
          <rPr>
            <b/>
            <sz val="9"/>
            <color indexed="81"/>
            <rFont val="Tahoma"/>
            <family val="2"/>
          </rPr>
          <t xml:space="preserve">RESPONSABLE  ATENCION AL CIUDADANO 
</t>
        </r>
      </text>
    </comment>
    <comment ref="C23" authorId="1" shapeId="0" xr:uid="{00000000-0006-0000-0B00-00001B000000}">
      <text>
        <r>
          <rPr>
            <b/>
            <sz val="9"/>
            <color indexed="81"/>
            <rFont val="Tahoma"/>
            <family val="2"/>
          </rPr>
          <t xml:space="preserve">RESPONSABLE  ATENCION AL CIUDADANO 
</t>
        </r>
      </text>
    </comment>
    <comment ref="C27" authorId="1" shapeId="0" xr:uid="{00000000-0006-0000-0B00-00001C000000}">
      <text>
        <r>
          <rPr>
            <b/>
            <sz val="9"/>
            <color indexed="81"/>
            <rFont val="Tahoma"/>
            <family val="2"/>
          </rPr>
          <t xml:space="preserve">RESPONSABLE  GESTION DOCUMENTAL </t>
        </r>
        <r>
          <rPr>
            <sz val="9"/>
            <color indexed="81"/>
            <rFont val="Tahoma"/>
            <family val="2"/>
          </rPr>
          <t xml:space="preserve">
</t>
        </r>
      </text>
    </comment>
    <comment ref="C28" authorId="1" shapeId="0" xr:uid="{00000000-0006-0000-0B00-00001D000000}">
      <text>
        <r>
          <rPr>
            <b/>
            <sz val="9"/>
            <color indexed="81"/>
            <rFont val="Tahoma"/>
            <family val="2"/>
          </rPr>
          <t xml:space="preserve">RESPONSABLE  GESTION DOCUMENTAL </t>
        </r>
      </text>
    </comment>
    <comment ref="C29" authorId="1" shapeId="0" xr:uid="{00000000-0006-0000-0B00-00001E000000}">
      <text>
        <r>
          <rPr>
            <b/>
            <sz val="9"/>
            <color indexed="81"/>
            <rFont val="Tahoma"/>
            <family val="2"/>
          </rPr>
          <t xml:space="preserve">RESPONSABLE  ATENCION AL CIUDADANO </t>
        </r>
        <r>
          <rPr>
            <sz val="9"/>
            <color indexed="81"/>
            <rFont val="Tahoma"/>
            <family val="2"/>
          </rPr>
          <t xml:space="preserve">
</t>
        </r>
      </text>
    </comment>
    <comment ref="C30" authorId="1" shapeId="0" xr:uid="{00000000-0006-0000-0B00-00001F000000}">
      <text>
        <r>
          <rPr>
            <b/>
            <sz val="9"/>
            <color indexed="81"/>
            <rFont val="Tahoma"/>
            <family val="2"/>
          </rPr>
          <t xml:space="preserve">RESPONSABLE  ATENCION AL CIUDADANO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0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Usuario:</t>
        </r>
        <r>
          <rPr>
            <sz val="9"/>
            <color indexed="81"/>
            <rFont val="Tahoma"/>
            <family val="2"/>
          </rPr>
          <t xml:space="preserve">
1) Mantenimiento 
2) Incremento.</t>
        </r>
      </text>
    </comment>
    <comment ref="H6" authorId="0" shapeId="0" xr:uid="{00000000-0006-0000-00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000-000008000000}">
      <text>
        <r>
          <rPr>
            <b/>
            <sz val="9"/>
            <color indexed="81"/>
            <rFont val="Tahoma"/>
            <family val="2"/>
          </rPr>
          <t>Usuario:</t>
        </r>
        <r>
          <rPr>
            <sz val="9"/>
            <color indexed="81"/>
            <rFont val="Tahoma"/>
            <family val="2"/>
          </rPr>
          <t xml:space="preserve">
Expresada en valores absolutos, para cada vigencia </t>
        </r>
      </text>
    </comment>
    <comment ref="T6" authorId="0" shapeId="0" xr:uid="{00000000-0006-0000-0000-000009000000}">
      <text>
        <r>
          <rPr>
            <b/>
            <sz val="9"/>
            <color indexed="81"/>
            <rFont val="Tahoma"/>
            <family val="2"/>
          </rPr>
          <t>Usuario:</t>
        </r>
        <r>
          <rPr>
            <sz val="9"/>
            <color indexed="81"/>
            <rFont val="Tahoma"/>
            <family val="2"/>
          </rPr>
          <t xml:space="preserve">
Presupuesto asignado y ejecutado </t>
        </r>
      </text>
    </comment>
    <comment ref="T7" authorId="0" shapeId="0" xr:uid="{00000000-0006-0000-0000-00000A000000}">
      <text>
        <r>
          <rPr>
            <b/>
            <sz val="9"/>
            <color indexed="81"/>
            <rFont val="Tahoma"/>
            <family val="2"/>
          </rPr>
          <t>Usuario:</t>
        </r>
        <r>
          <rPr>
            <sz val="9"/>
            <color indexed="81"/>
            <rFont val="Tahoma"/>
            <family val="2"/>
          </rPr>
          <t xml:space="preserve">
Señalar con una X según corresponda </t>
        </r>
      </text>
    </comment>
    <comment ref="T8" authorId="0" shapeId="0" xr:uid="{00000000-0006-0000-00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U8" authorId="0" shapeId="0" xr:uid="{00000000-0006-0000-00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V8" authorId="0" shapeId="0" xr:uid="{00000000-0006-0000-00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<sst xmlns="http://schemas.openxmlformats.org/spreadsheetml/2006/main" count="1369" uniqueCount="471">
  <si>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</si>
  <si>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</si>
  <si>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</si>
  <si>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</si>
  <si>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</si>
  <si>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</si>
  <si>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</si>
  <si>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</si>
  <si>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</si>
  <si>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</si>
  <si>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</si>
  <si>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</si>
  <si>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</si>
  <si>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</si>
  <si>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</si>
  <si>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</si>
  <si>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</si>
  <si>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</si>
  <si>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</si>
  <si>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</si>
  <si>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</si>
  <si>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</si>
  <si>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</si>
  <si>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</si>
  <si>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</si>
  <si>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</si>
  <si>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</si>
  <si>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</si>
  <si>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</si>
  <si>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</si>
  <si>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</si>
  <si>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</si>
  <si>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Articulación Interinstitucional para el Mejoramiento de los Canales de Servicio a la Ciudadanía</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</si>
  <si>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</si>
  <si>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</si>
  <si>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</si>
  <si>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</si>
  <si>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</si>
  <si>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</si>
  <si>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</si>
  <si>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</si>
  <si>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</si>
  <si>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</si>
  <si>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</si>
  <si>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</si>
  <si>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</si>
  <si>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</si>
  <si>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</si>
  <si>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</si>
  <si>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</si>
  <si>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</si>
  <si>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</si>
  <si>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</si>
  <si>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</si>
  <si>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</si>
  <si>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</si>
  <si>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</si>
  <si>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</si>
  <si>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</si>
  <si>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</si>
  <si>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</si>
  <si>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Brindar capacitación permanente a las agencias de viajes de la capital sobre el Destino Turistico y el diseño de productos;  realización de campañas para la promoción de los bienes y servicios del Departamento (cultural, empresarial, turístico y gastronómico; agroindustial)</t>
  </si>
  <si>
    <t># de Capacitaciones
# campañas realizadas
# de visitantes atendidos
# de solicitudes gestionadas</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</si>
  <si>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</si>
  <si>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</si>
  <si>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</si>
  <si>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 xml:space="preserve">
Identificación y socialización de oportunidades en materia de Cooperación; fortalecimiento de las capacidades de los actores territoriales y relacionamiento regional en Cooperación Internacional </t>
  </si>
  <si>
    <t># de convocatorias socializadas y/o acompañadas   
# de capacitaciones realizadas       
# de alianzas u oportunidad Gestionadas o acompañadas</t>
  </si>
  <si>
    <t>Seguimiento a los compromisos del Plan de trabajo territorial de Cooperación</t>
  </si>
  <si>
    <t>Brindar apoyo a la gestión institucional del Departamento desde Bogotá D.C</t>
  </si>
  <si>
    <t>Acompañamiento y representación Institucional publico-privado; diseño de estrategias comunicacionales y fortalecimiento de los servicios administrativos, de gestión y calidad</t>
  </si>
  <si>
    <t xml:space="preserve"># de acciones acompañadas 
# de comunicados, boletines, piezas diseñadas y publicadas        
# de acciones fortalecidas y/o acompañadas         </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</si>
  <si>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</si>
  <si>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</si>
  <si>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</si>
  <si>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</si>
  <si>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</si>
  <si>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</si>
  <si>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</si>
  <si>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</si>
  <si>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</si>
  <si>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</si>
  <si>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</si>
  <si>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</si>
  <si>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</si>
  <si>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</si>
  <si>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</si>
  <si>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</si>
  <si>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</si>
  <si>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</si>
  <si>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</si>
  <si>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</si>
  <si>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</si>
  <si>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</si>
  <si>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</si>
  <si>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</si>
  <si>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</si>
  <si>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</si>
  <si>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</si>
  <si>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</si>
  <si>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</si>
  <si>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</si>
  <si>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</si>
  <si>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</si>
  <si>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</si>
  <si>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</si>
  <si>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</si>
  <si>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Implementar una herramienta de Chat en Linea que permita dar respuesta oportuna.</t>
  </si>
  <si>
    <t>Contar con el personal idóneo y la heramienta establecida en el sistema de chat</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</si>
  <si>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</si>
  <si>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</si>
  <si>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</si>
  <si>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</si>
  <si>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</si>
  <si>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</si>
  <si>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</si>
  <si>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</si>
  <si>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</si>
  <si>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</si>
  <si>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</si>
  <si>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</si>
  <si>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</si>
  <si>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</si>
  <si>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</si>
  <si>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</si>
  <si>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</si>
  <si>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</si>
  <si>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</si>
  <si>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</si>
  <si>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</si>
  <si>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Uso Intensivo de Tecnologias de la Información y Comunicación TICs</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</si>
  <si>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</si>
  <si>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</si>
  <si>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</si>
  <si>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</si>
  <si>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Ofrecer puntos de acceso comunitario a las tecnologis de la informacion y las comunicaciones en los diferentes secores urbanos del departamento del Quindio</t>
  </si>
  <si>
    <t>Brindar servicio de acceso y uso de tecnologias de la informacion y comunicaciones</t>
  </si>
  <si>
    <t xml:space="preserve">Nº  de Puntos  de acceso comunitario en zonas urbanas funcionando </t>
  </si>
  <si>
    <t xml:space="preserve">Registro de asistencia y fotografico  de puntos de acceso comunitario en zonas urbanas funcionando </t>
  </si>
  <si>
    <t>Capacitar personas y/o entidades (publicas y privadas) de la comunidad en la modalidad de teletrabajo a traves de las TIC</t>
  </si>
  <si>
    <t>Servicio de educación informal en teletrabajo</t>
  </si>
  <si>
    <t>Personas y/o entidades publicas o privadas de la comunidad capacitadas en teletrabajo</t>
  </si>
  <si>
    <t>Listados de asistencia, actas, contenidos</t>
  </si>
  <si>
    <t>Capacitar y/o formar personas a través de programas TIC en diferentes sectores del departamento, con enfasis en inclusión social y generacional</t>
  </si>
  <si>
    <t>Capacitar y/o formar 17.000  personas a través de programas TIC en diferentes sectores del departamento, con enfasis en inclusión social y generacional</t>
  </si>
  <si>
    <t>Personas en tecnologias de la informacion y las comunicaciones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</si>
  <si>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</si>
  <si>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</si>
  <si>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</si>
  <si>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</si>
  <si>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 xml:space="preserve">Implementar un sistema de informacion web que permita la atención de los usuarios,  con la informacion necesaria,  asi como gestionar  las diferntes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</si>
  <si>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</si>
  <si>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</si>
  <si>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</si>
  <si>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</si>
  <si>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Asociaciones fortalecidas</t>
  </si>
  <si>
    <t>Actas de reunion y listados de asistencia</t>
  </si>
  <si>
    <t>Secretaría de Agricultura, desarrollo rural y medio ambiente</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</si>
  <si>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</si>
  <si>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</si>
  <si>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</si>
  <si>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</si>
  <si>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</si>
  <si>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</si>
  <si>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</si>
  <si>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</si>
  <si>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</si>
  <si>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</si>
  <si>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</si>
  <si>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</si>
  <si>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</si>
  <si>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</si>
  <si>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</si>
  <si>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</si>
  <si>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</si>
  <si>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</si>
  <si>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</si>
  <si>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</si>
  <si>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Nº de contribuyentes asesorados </t>
  </si>
  <si>
    <t>Software ISVA
SEVENET</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</si>
  <si>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</si>
  <si>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</si>
  <si>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</si>
  <si>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</si>
  <si>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</si>
  <si>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</si>
  <si>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</si>
  <si>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</si>
  <si>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</si>
  <si>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</si>
  <si>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</si>
  <si>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</si>
  <si>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</si>
  <si>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</si>
  <si>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</si>
  <si>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</si>
  <si>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</si>
  <si>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</si>
  <si>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</si>
  <si>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</si>
  <si>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</si>
  <si>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</si>
  <si>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</si>
  <si>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</si>
  <si>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</si>
  <si>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</si>
  <si>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</si>
  <si>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</si>
  <si>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</si>
  <si>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</si>
  <si>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</si>
  <si>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</si>
  <si>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</si>
  <si>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</si>
  <si>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</si>
  <si>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</si>
  <si>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</si>
  <si>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</si>
  <si>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</si>
  <si>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</si>
  <si>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</si>
  <si>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</si>
  <si>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</si>
  <si>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</si>
  <si>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</si>
  <si>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</si>
  <si>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</si>
  <si>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</si>
  <si>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</si>
  <si>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</si>
  <si>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</si>
  <si>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</si>
  <si>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</si>
  <si>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</si>
  <si>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</si>
  <si>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</si>
  <si>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</si>
  <si>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</si>
  <si>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</si>
  <si>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</si>
  <si>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</si>
  <si>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</si>
  <si>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</si>
  <si>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</si>
  <si>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</si>
  <si>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</si>
  <si>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</si>
  <si>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</si>
  <si>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</si>
  <si>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</si>
  <si>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</si>
  <si>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</si>
  <si>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</si>
  <si>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</si>
  <si>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</si>
  <si>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</si>
  <si>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</si>
  <si>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</si>
  <si>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</si>
  <si>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</si>
  <si>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</si>
  <si>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</si>
  <si>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</si>
  <si>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</si>
  <si>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</si>
  <si>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</si>
  <si>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</si>
  <si>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</si>
  <si>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</si>
  <si>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</si>
  <si>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</si>
  <si>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</si>
  <si>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</si>
  <si>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</si>
  <si>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</si>
  <si>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</si>
  <si>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</si>
  <si>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</si>
  <si>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</si>
  <si>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</si>
  <si>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</si>
  <si>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</si>
  <si>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</si>
  <si>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</si>
  <si>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</si>
  <si>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</si>
  <si>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</si>
  <si>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</si>
  <si>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</si>
  <si>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</si>
  <si>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</si>
  <si>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</si>
  <si>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</si>
  <si>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</si>
  <si>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</si>
  <si>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</si>
  <si>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Apoyar  el sector artistico y cultural del departamento, incrementando la tasa de participación y formación en actividades artistico-culturales</t>
  </si>
  <si>
    <t>Nº de producciones artisticas y culturales apoyadas</t>
  </si>
  <si>
    <t>Proyectos, formación, eventos culturales</t>
  </si>
  <si>
    <t>Secretaría de Cultura</t>
  </si>
  <si>
    <t>Brindar capacitacion  para  fortalecer la participacion ciudadana en procesos artisticos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</si>
  <si>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</si>
  <si>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</si>
  <si>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</si>
  <si>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</si>
  <si>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</si>
  <si>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</si>
  <si>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</si>
  <si>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</si>
  <si>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</si>
  <si>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</si>
  <si>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</si>
  <si>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</si>
  <si>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F-SAD-127</t>
  </si>
  <si>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</si>
  <si>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</si>
  <si>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</si>
  <si>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</si>
  <si>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Secretaria Administrativa (SDSC)</t>
  </si>
  <si>
    <t>Actualizar el micrositio web de la Secretaría de Turismo, industria y comercio, incluyendo la oferta de servicios, eventos, cronograma y enlaces; en articulacion con las redes sociales, con el propósito de brindar informacion actualizada, pertinente y oportuna a los ciudadanos y personas juridicas en el Sector turismo, industria y comercio</t>
  </si>
  <si>
    <t>PRESTACIÒN DE 
SERVICIOS</t>
  </si>
  <si>
    <t xml:space="preserve">Para la vigencia, no se tienen programada meta física </t>
  </si>
  <si>
    <t>$58.398.000</t>
  </si>
  <si>
    <t xml:space="preserve">Informe de Visita técnica Con Diagnostco elaborado </t>
  </si>
  <si>
    <t>EL MANUAL DE TRAMITES FUE AJUSTADO Y ACTUALIZADO SEGÚN LA NORMATIVIDAD VIGENTE PARA EL 2024. LAS EVIDENCIAS SE ENCUENTRAN EN EL DRIVE: https://drive.google.com/drive/folders/1EU3xoOSLiWAaJXtg6ydCGqxVFgSrcGf4?usp=sharing</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</si>
  <si>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página web del Departamento del Quindío. https://quindio.gov.co/inicio-secretaria-juridica
Una vez se ingresa al link anteriormente citado, a mano izquierda se encuentra el botón “Contratación” en el cual se encuentra el menú “Consulta Procesos de Contratación” y en este último se encuentran disponibles para la ciudadanía en general los siguientes instructivos: 
•Instructivo de consulta y ejecución de contratos SECOP I (https://quindio.gov.co/contratacion/consulta-secop/instructivos-de-consulta-y-ejecucion-de-contratos-secop-i)
• Instructivo de Consulta SECOP II
(https://quindio.gov.co/contratacion/consulta-secop/instructivo-de-consulta-secop-ii)
•Instructivo de Consulta SIA OBSERVA (https://quindio.gov.co/medios/imagenes/IMG-20211228-WA0026.jpg)                                De otra parte, se precisa que este despacho se encuentra en constante revisión y actualización de documentos teniendo en cuenta los cambios normativos y directrices de la Agencia Nacional de Contratación Publica Colombia Compra Eficiente y de la Contraloría General del Quindío, como entes rectores encargados de las plataformas en mención, por lo cual en caso de ajustes o cambios en las mismas se realizará las correspondientes actualizaciones a los instructivos publicados.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</si>
  <si>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https://quindio.gov.co/entidad-sin-animo-de-lucro
Una vez se ingresa al link anteriormente citado, a mano izquierda se encuentra los botones “Personerías Jurídicas” y “Inspección Vigilancia y Control de Entidades Sin Ánimo de Lucro” en los cuales se pueden consultar los documentos señalados anteriormente.  También se anexa copia del oficio mediante el cual se solicitó la actualización del micrositio de la Secretaría Jurídica y de Contratación en el tema de personerías jurídica e inspección vigilancia y control entidades sin ánimo de lucro (S.J.32.145.01-0024) y oficio mediante el cual se da respuesta de la respectiva actualización por parte de la secretaría de las TIC.  
Igualmente se precisa que 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se encuentra sujeto a actualización. </t>
  </si>
  <si>
    <t>Por pate de SDSC Se realizó la debida actualización a la Carta de Trato Digno al Ciudadano atendiendo los derechos constituciones y atendiendo lo establecido en el artículo 7 del código de procedimiento administrativo y de lo contencioso administrativo (ley 1437 de 2011. Conforme a ello se envió dicha carta a la oficina de comunicaciones para las correcciones pertinentes, de igual manera se envió a la Secretaria de Planeación para  su debida aprobación. El día 18 de abril se realizó una mesa de trabajo con la secretaria de las tecnologías e información para la debida publicación de Carta al Trato Digno. despues de todo el procedimiento logro ser publicada la carta al trato digno. Evidencias en el drive     LINK DE PUBLICACION: https://quindio.gov.co/ley-de-transparencia-1712?view=article&amp;id=10435:carta-de-trato-digno-a-la-ciudadania&amp;catid=2</t>
  </si>
  <si>
    <t>en este segundo trimestre no se elaboro un plan de entrenamiento, se considera que lo haremos en el tercer trimestre .</t>
  </si>
  <si>
    <t>Se dio cumplimiento a la meta por medio de la encuesta de satisfacción. (teniendo en cuenta que estamos trabajando con la vigencia 2023) la encuesta aun no ha sido actualizada  pero esta la de la vigencia 2023 en el siguiente link                                                                    . https://www.quindio.gov.co/modelo-integrado-de-planeacion/encuesta-de-satisfaccion</t>
  </si>
  <si>
    <t>A la fecha no se han realizado ajustes a la ordenanza.                                                            Evidencia . Ordenanza 003 de 01 de junio de 2021 y se encuentra publicada en la página de la Gobernación del Quindío en el siguiente link. https://www.quindio.gov.co/home/docs/items/item_101/ORDENANZA_003_01_DE_JUNIO_2021.pdf</t>
  </si>
  <si>
    <t>Se han atendido a 29375 personas en visitas a las Bibliotecas que conforman la  red departamental apoyándose  con la promoción de lectura y escritura en  las extinciones bibliotecarias  en diferentes espacios convencionales y no convencionales como la creación de Club de Lecturas en la Tebaida, Filandia, Buenavista y Montenegro, Cordoba, también se retoma  el programa “Leer es mi cuento” en Quimbaya, en la vereda puerto rico de mismo municipio ,  Montenegro y la Tebaida en que se aprovechan estos espacios para promocionar  la Biblioteca de Autores Quindianos ; se han realizado visitas de promoción de lectura al centro vida la sagrada familia de Filandia , el Hogar del anciano en Salento; tamnien el programa hora del cuento en los siguientes municipios, se participo de la feria nacional del libro (FILBO) en Bogota, Se celebro el dia del idioma en el municipio de Pijao y Salento, se celebro el dia de la tierra con la Secretaria TICS en el municipio de Cordoba, se realizo el picnic literario en el municipio de Cordoba, Salento y La Tebaida.</t>
  </si>
  <si>
    <t>Durante este periodo la secretaria administrativa a traves del area de gestion documental no ha expedido actos administrativos de desestimientos tácitos de una peticion</t>
  </si>
  <si>
    <t xml:space="preserve">Actualmente la Gobernacion del Quinido cuenta con la reglamentacion del precio de la expedicion de copias que son solicitadas a la administracion departamental por medio de la resolucion 01 de 25 de octubre del 2016 https://quindio.gov.co/home/docs/items/item_101/GACETA_No._230_RESOLUCION__0000001_DEL_25_DE_OCTUBRE_DE_2016.pdf
</t>
  </si>
  <si>
    <t xml:space="preserve">Durante este periodo el Area de Gestion Documental a través de la ventanilla unica se realizaron 31 capacitaciones a las diferentes secretarias de la entidad para el correcto funcionamiento del sistema de registro de PQRSD. Se anexa evidencia de las capacitaciones. </t>
  </si>
  <si>
    <t xml:space="preserve">Se adjunta evidencia del  informe de Gestión realizado imágenes que constan la Públicación </t>
  </si>
  <si>
    <t>Se encuentra publicado en la página web del Gobierno del Quindio.</t>
  </si>
  <si>
    <t>Sin avances - Se encuentra en etapa de evaluación de cronograma por parte de la Secretaria de Aguas e Insfraestructura con base en las necesidades del año vigente y el prespuesto disponible para realizar dichas actividades.</t>
  </si>
  <si>
    <t>Esta actividad no se desarrolló por parte de ninguna de las dos secretarias asignadas debido a que no se encuentra destinado el recurso dentro del plan de desarrollo.
Se recomienda reformular el indicador y re estructurarlo por una meta que tenga relación con el futuro plan de desarrollo "Por y Para la Gente"</t>
  </si>
  <si>
    <t>Se adjunta evidencia de la actualización de la pagina con el gobernador actual que constan esta actividad.</t>
  </si>
  <si>
    <t xml:space="preserve"> Secretaria TIC ya cuenta con sus politicas y planes actualizadas con base en las piezas graficas del nuevo Gobierno del Quindio</t>
  </si>
  <si>
    <t xml:space="preserve">
Para el año 2024 no se evidencia ningún avance al respecto ya que la meta fue cumplida durante la vigencia anterior. Cabe aclarar que la meta como tal no continua en el siguiente plan de desarrollo.
</t>
  </si>
  <si>
    <t xml:space="preserve">Se adjuntan la cantidad  y tipo de tramites registrados en la pagina SUIT </t>
  </si>
  <si>
    <t>Se adjunta evidencia</t>
  </si>
  <si>
    <t xml:space="preserve">Los puntos vive digital se encuentran en su mayoría en funcionamiento. 
</t>
  </si>
  <si>
    <t>Para este año no se tiene evidencia de avance sobre la meta y cabe aclarar que no tendrá continuidad en el nuevo plan de desarrollo. Además de lo anterior , la meta tuvo su cumplimiento en un 100% capacitando a más de 400 personas en temas relacionados a teletrabajo</t>
  </si>
  <si>
    <t>Para la fecha de redacción del presente informe se puede observar (según las evidencias adjuntas) un avance en 2557 personas capacitadas en diferentes programas que componen el modelo integrador tales como:
*Emprendedores digitales
*Mujeres TIC
*Creativos Digitales.
*Entre otros.
Además de lo anterior, la meta para el nuevo plan de desarrollo tendrá una modificación de aproximadamente 4625 personas por año para un total de 18.500 al final la vigencia 2024-2027</t>
  </si>
  <si>
    <t>Se adjunta evidencia para el indicador en mención</t>
  </si>
  <si>
    <t>Se adjunta evidencia de los modulos de la Ventanilla Unica Virtual ya implementado - Cabe aclarar que no es un software como tal sino una extensión de la pagina de web de la gobernación y por tal razón se recomienda reformular el indicador.</t>
  </si>
  <si>
    <t>Para el segundo trimestre del 2024,    en la dirección  Derechos Humanos, llevó cabo la matríz de parfticipación ciudadana en los temas sobre socialización de rutas de protección, socialización trata de personas y reclutamiento forzado ; según informe de dicha dirección, el avance de cumplimiento es el siguiente: 398 hombres y 236 mujeres capacitadas en los municipios de Armenia, Pijao,Montenegro, Tebaida, Quimbaya, Calarca.</t>
  </si>
  <si>
    <t>En el segundo trimestre 2024 por parte de la UDEGERD, se realizaron 9 visitas técnicas en cumplimiento del principio de subsidiaridad territorial con los municipios del depatamento del Quindio, Pijao, Circasia, Montenegro, Salento y Calarcá; por situaciones  de amenaza o riesgo.</t>
  </si>
  <si>
    <r>
      <t xml:space="preserve">Para el segundo trimestre de 2024 se cuenta publicada  la Matriz de Participación Ciudadana, con el consolidado de actividades programadas por las diferentes secretarias, donde se planificaron  mecanismos, espacios y estrategias que promueven la participación de los ciudadanos,la  publicación que s eencuantra  en el botón participa: </t>
    </r>
    <r>
      <rPr>
        <sz val="11"/>
        <color theme="4" tint="-0.249977111117893"/>
        <rFont val="Calibri"/>
        <family val="2"/>
        <scheme val="minor"/>
      </rPr>
      <t xml:space="preserve">https://quindio.gov.co/participa?view=article&amp;id=24340:diagnostico-e-identificacion-de-problemas&amp;catid=1549#a-temas-de-interes  </t>
    </r>
  </si>
  <si>
    <t xml:space="preserve">Para el segundo  trimestre del 2024 se llevó a cabo la consolidación de la Matriz Estratégica de Participación Ciudadana con el diligenciamiento  y la consolidación de las evidencias  presentadas por cada una de las Secretarías  con corte a mayo  de 2024,  el desarrollo y la consolidación de las  evidencias   se encuentran  en el archivo de la dirección de desarrollo comunitario seguridad, convivencia y participación ciudadana  </t>
  </si>
  <si>
    <t>Desde la Dirección de Adulto mayor y discapacidad se celebra el contrato de prestación de servicios profesionales FAM605 de 2024 a la contratista Paola Andrea Rodríguez Saineda, en donde se anexa el acta de supervisión Nro. 001 y 002. Este contrato sale por medio del proyecto "Servicio de atención integral a población en condición de discapacidad en los municipios del Departamento del Quindío "TU Y YO JUNTOS EN LA INCLUSIÓN".</t>
  </si>
  <si>
    <t xml:space="preserve">Para los meses de abril y mayo del 2024, desde la secretaría de Familia, dirección de poblaciones se realizaron las siguientes actividades:
a) El día 04 de abril por medio del acta 470 se realizo una mesa de trabajo con los representantes de las asociaciones de comunidades indigenas y cabildos independientes con el fin de definir el orden del día de la primera mesa permanente de concertación departamental para la pervivencia y buen vivir.  
b) El día 15 de abril por medio del acta 787, se realizó la primer mesa permanente de concertación departamental para la pervivencia y buen vivir de las comunidades indigenas del departamento del Quindío. 
c) El día 25 de abril por medio del acta 815 socialización de planes, proyectos, indicadores y líneas estratégicas a cargo de la secretarías departamentales que benefician a las comunidades indigenas del Quindío, y construcción del Cápitulo étnico del plan de desarrollo departamental. 
d) El día 15 de mayo por medio del acta 1056, se realizó capacitación sobre temas relacionados con la presentación y registro de los censos, registro de reconocimiento de los integrantes de cada comunidad indigena, elaboración y presentación de estudios etnólogicos, entre otros trámites a cargo del ministerio del interior. 
e) y por último por medio del acta 1055 de mayo 15 capacitación sobre la normativa y temática que se aplican alrededor de las poblaciones indigenas presentes en el departamento del Quindío. 
</t>
  </si>
  <si>
    <t>Se realizó  1 mesa técnica con el  secretario TIC, con el fin de aprovechar el observatorio de diversidad, se pretende trabajar en la caracterización de la población OSIGD-LGBTI, para lo cual se propone el diseño de una herramienta tecnológica Acta No 969  del 9 de mayo 2024. también se  realizó 1 mesa técnica para  socializar y revisar las responsabilidades de la Secretaría del Interior respecto a la política pública de diversidad sexual e identidad de género del Departamento del Quindío, de manera ordenada y tal como está establecido en la matriz de planificación, así pues, se da lectura a las metas de las cuales son corresponsables las Alcaldías municipales, en donde se realizaron estas cinco (5) reuniones, iniciando en  La Tebaida Acta No 713 , Acta No 714 Comisaria La Tebaida  el 17 de abril 2024 y Circasia Acta No 1154 del 23 de mayo 2024.
Igualmente, se realizó  Conmemoración día internacional contra la Homofobia, Bifobia y Transfobia en conjunto con la Alcaldía de Armenia Acta No 1093 del 17 de mayo de 2024 con la presencia de 14 personas ,  así mismo, en el municipio de Circasia Acta No 1094 del 17 de mayo de 2024 con presencia de 10  personas.
Se desarrolló el 1  taller lúdico- formativo en la promoción de derechos OSIGD-LGBTI- a los internos  de  la Cárcel Penitenciaria de Mediana Seguridad CPMS pertenecientes  a esta población e interesados en la actividad académica, Armenia, impactando 16 internos  Acta no 1117 del 21 de mayo de 2024. Se realizó 1 Mesa de trabajo de  rutas de atención violencia de género y antidiscriminación con los representantes de las comisarías de Armenia , Buenavista, Calarcá, Córdoba, Filandia, Génova, Quimbaya y Salento, Procuraduría, Personería, Policía Nacional  y Defensoría del Pueblo, donde se propone realizar una socialización, de la recepción y/o manejo de los casos allegados de violencia en contra de la mujer, con el propósito de que todos los presentes conozcan el proceder de cada institución, el trámite correspondiente, medidas de protección/atención, acompañamiento, entre otras. Acta No 1141 del 23 de mayo 2024.</t>
  </si>
  <si>
    <t xml:space="preserve">
1  Diagnóstico social situacional de niños, niñas y adolescentes, correspondiente a uno de los anexos del plan departamental de desarrollo 2023-2027.
La conmemoración del mes de la niñez y la recreación 2024, en los 12 municipios.
Se adelantaron las gestiones para la puesta en marcha de los Hogares de Paso.
1  implementación del modelo de atención integral a la primera infancia en los municipios de Armenia (20 beneficiados), Calarcá (20 beneficiados) , Circasia (15 beneficiados) y La Tebaida (15 beneficiados), donde se llevaron a acabo encuentros psicosociales, nutricionales y entrega de bonos alimenticios, en convenio con la fundación Éxito.
5 Asistencias técnicas en el seguimiento de la Politica Pública de Primera Infancia, Infancia y Adolescencia.
2 Reuniones con el Instituto Colombiano de Bienestar Familiar en el marco del cierre de la Politica Pública de Primera Infancia, Infancia y Adolescencia.
5 Municipios con acompañamiento en el desarrollo de las Instancias de Participación Municipal.
5 Municipios con talleres en prevención y erradicación de la explotación sexual, comercial de niños, niñas y adolescentes (ESCNNA), prevencion del trbajo infantil y talleres de fortalecimiento de los entornos de la infancia y adolescencia en los municipios del Departamento del Quindío.</t>
  </si>
  <si>
    <t>20 Visitas domiciliarias para el Banco de Ayudas Técnicas en los municipios (Circasia, Córdoba, Armenia, Calarcá, Salento, Quimbaya y Montenegro). Se brindan asistencias técnicas en banco de ayudas técnicas a los municipios de Armenia, Quimbaya, La Tebaida, Calarcá, Córdoba y Filandia. Además, se remitió oficio a los 12 alcaldes donde se informan los requisitos para acceder al banco de ayudas. Se remite circular, invitando a jornada de asistencia técnica en el mes de mayo. Además, se realizan jornadas de asistencia técnica de manera Virtual en los municipios de Circasia, Salento, Montenegro, Génova, Buenavista y Pijao. 33 Solicitudes del Banco de Ayudas Técnicas recibidas y evaluadas. 4 Familias intervenidas con el programa RBC. 1 Actividad para fomentar el emprendimiento y el empleo para cuidadores y PCD, a través de un Stand en el evento conmemorativo del día Mundial de Concienciación sobre el Autismo.  16 socializaciones de la estrategia RBC, dirigida a diferentes grupos de agentes comunitarios, organizaciones, entidades del sector salud. 16 visitas y familias intervenidas con el programa RBC en los municipios de Calarcá, Circasia, Salento, La Tebaida y Quimbaya.</t>
  </si>
  <si>
    <t>1 Reuniones con el enlace de Planeación: Asesoría Técnica y corrección en la formulación y creación de la política Pública de Envejecimiento y Vejez. Además, se brinda asistencia técnica a los cabildos municipales de Circasia, Salento y Quimbaya. Se realizó acompañamiento y asistencia técnica a la primera sesión de cabildo departamental “Sabios del Quindío”. 2 Consejo Departamental de Adulto Mayor; convocatoria, seguimiento y realización. 815 Adultos Mayores beneficiados, entre Grupos de Adulto Mayor y CBA, de actividades de Rumba terapia, Actividades Lúdicas y Difusión del Banco de Ayudas Técnicas y Oferta Institucional de la Secretaría. Se ha impactado los 12 municipios del Departamento del Quindío, con las visitas técnicas realizadas, para el seguimiento al manejo del recurso de la Estampilla Pro Adulto Mayor. 12 Oficios remitidos a los municipios y secretarías departamentales, para el seguimiento a los procesos correspondientes a la transferencia del recurso de la Estampilla Pro Adulto Mayor.</t>
  </si>
  <si>
    <t>$</t>
  </si>
  <si>
    <t>Esta actividad no se encuentra programada para la vigencia 2024, en cumplimiento de la Ordenanza No. 010 de 2019.</t>
  </si>
  <si>
    <t xml:space="preserve">% avance  del Indicador  </t>
  </si>
  <si>
    <t>El equipo de el sistema departamental de servicio a la ciudadania realizo una mesa de trabajo con las tres secrearias el dia 18 de abril de 2024 donde se trataron estos tres temas y estamos en la Etapa de realización de cronograma por parte de la Secretaria de Aguas e Insfraestructura con base en las necesidades del año vigente y el prespuesto disponible para realizar dichas actividades.  Se adjunta la evidencia de la reunion y regristro fotografico en las evidencias del trimestre pasado. a la fecha la secretaria de aguas e infraestructura informa:
- Que si bien, estas acciones se cumplieron en vigencias anteriores, para el tercer trimestre del año 2024, se tiene proyectado a través del contrato de ferretería con numero de orden 126520, por un valor de $1.667.956.000, con fecha de emisión 26 de marzo de 2024, fecha de inicio 04 de abril de 2024 y con fecha de vencimiento del 31 de diciembre de 2024,  realizar intervenciones en el área de pasaportes y en el centro de convenciones.</t>
  </si>
  <si>
    <t xml:space="preserve">  	% ejecución presupuestal</t>
  </si>
  <si>
    <t>% ejecución presupuestal</t>
  </si>
  <si>
    <t>z</t>
  </si>
  <si>
    <t xml:space="preserve">Se realizo video interactivo donde se le informa a la ciudadania como hacer uso de la ventanilla unica virtual, fue difundido por medio de las redes sociales oficiales del Gobierno del Quindio. 
A  demas como iniciativa adicional se inicio la construcción de las guias de servicio, donde estara contenida la información necesaria para acceder a los servicios de las diferentes secretarias y entes descentralizados. </t>
  </si>
  <si>
    <t xml:space="preserve">El dia 22 de abril de 2024 siendo las 11:00 am y el dia 28 de junio del 2024 a las 8am  se realizaron en el primer piso del CAD, salon antonio valencia se realizaron dos capacitaciones a las diferentes secretarias acerca del plan de accion de atencion a la ciudadania el cual cada una de estas llevan acabo un  seguimiento trimestral. En apoyo con la directora administrativa de talento humano Leidy Diana Garcia Guerrero y el equipo del SISTEMA DEPARTAMENTAL DE SERVICIO A LA CIUDADANIA, se brindo informacion adecuada, se respondieron dudas y se pautaron fechas para tales segumientos. - - el listado de asistencia y registro fotografico se anexa en el drive de las evidencias  y tambien se encuentra en el archivo de la oficina  SDCS.
Se llevaron a cabo dos jornadas de inducción y reinducción para la gobernacion del Quindío, el la cua fue socializado el portoloco de atención al ciudadano. </t>
  </si>
  <si>
    <t xml:space="preserve">Se convoco a la Comision Intersectorial de Servicio a la ciudadania para el dia 15 de agosto del 2024. </t>
  </si>
  <si>
    <t xml:space="preserve">el Sistema Departamental de Servicio a la ciudadania ha participado  en las diferentes ferias que ha realiado el gobierno del Quindio: 
1.  Feria en el centro de conveciones
2. Ferias Gobierno a la Calle 
3. Feria dia del Campesino 
4. Feria organizada en Conjunto con el Fondo Nacional del Ahorro 
De igual manera se tiene progrado seguir participando de las diferentes ferias organizadas dentro de la administración </t>
  </si>
  <si>
    <t xml:space="preserve">Se cuenta con los diseños de las pendones informativos elaborados por parte de las oficina de Comunicaciones, para el segundo semestre se realizara la respectiva impresión. 
Lo anterior obedece a que el manual de Identidad visual fue adoptado el 20 de junio del 2024. </t>
  </si>
  <si>
    <t xml:space="preserve">El reglamento interno de PQR se  encuentra en etapa de elaboracion y actualizacion. Para posteriormente iniciar el proceso de socialización </t>
  </si>
  <si>
    <t>Se elaboraron los informes  trimestrales de seguimiento y evaluación de Peticiones Quejas y Reclamos PQR  correspondiente a marzo 31 y junio 30 con su correspondiente publicación  en la página web https://quindio.gov.co/index.php?option=com_content&amp;amp;view=article&amp;amp;id=26012:informes-de-pqrsd&amp;amp;catid=2</t>
  </si>
  <si>
    <t>OBSERVACIONES 2T</t>
  </si>
  <si>
    <t>OBSERVACIONES 3T</t>
  </si>
  <si>
    <t>OBSERVACIONES  2T</t>
  </si>
  <si>
    <t xml:space="preserve">SEGUIMIENTO AL PLAN DE ACCION DEL SISTEMA DEPARTAMETAL DE SERVICIO A LA CIUDADANIA SDSC </t>
  </si>
  <si>
    <t>SEGUIMIENTO AL PLAN DE ACCION DEL SISTEMA DEPARTAMETAL DE SERVICIO A LA CIUDADANIA SDSC</t>
  </si>
  <si>
    <t xml:space="preserve">OBSERVACIONES  2T </t>
  </si>
  <si>
    <t xml:space="preserve">Desde la Dirección de Adulto mayor y discapacidad se celebra el contrato de prestación de servicios profesionales FAM2194 del 2 de septiembre de 2024, por un valor total de $11.000.000 y un plazo de ejecución de 90 días, en donde se celebra y se le asignan unas actividades específicas, no se adjuntan actas de supervisión puesto que apenas se encuentra realizando su primer informe de supervisión. </t>
  </si>
  <si>
    <t>Para el tercer Trimestre de 2024 se llevaron a cabo las siguientes acciones:
a) 3 Mesas de trabajo para diseño e implementación del observatorio de Diversidad en articulación con la oficina de comunicaciones y secretaría TIC.  08 de julio acta 1715, 17 de julio Acta 1788, 19 de julio acta 1803
b) 9 de julio Acta 1744 Participación conmemoración día Orgullo Gay Circasia
c) Socialización ruta de atención VIF, VBG y anti discriminación funcionarios de las alcaldías de, acta 1767 12 de julio funcionarios municipio de Buenavista, acta 1892 del 4 septiembre alcaldía de Córdoba, acta 2025 del 13 de septiembre alcaldía de filandia  
d) Socialización ruta de atención VIF, VBG y anti discriminación a rectores y orientadores de instituciones educativas del departamento del Quindío 12 de julio acta 1769
e) Socialización rutas de atención violencia basada en género y ruta antidiscriminación a funcionarios y contratistas del Secretaría de Salud, a la Secretaría TIC y a la Secretaría de Hacienda , Secretaría de Infraestructura y Oficina de Defensa Judicial, de la Gobernacióncentro administrativo departamental, 10 de julio acta,  1753  ,29 de agosto acta 1863, Acta            1759: 10 de julio , Acta 1765 11 de julio  
f)  Mesa técnica Ley proyecto de ley integral de genero 9 de septiembre acta 1929
g) Mesa de trabajo proyección socialización rutas IE Filandia y Buenavista , 16 de septiembre   acta 2049, 24 de septiembre Acta 2205, 24 de septiembre Acta 2204 colegio Sagrado corazón de Jesús – Betlemitas Sensibilización administrativos colegio liceo andino  Filandia , Acta 1820 26 de julio  instituciones del municipio de la Tebaida. ruta de atención a la mujer ley 1752 de 2015 y ley antidiscriminación y sentencia T478 de 2015 
h) 19 de septiembre acta 2130 mesa de trabajo articulación secretaría de educación para oferta institucional en instituciones educativas ruta de atención a la mujer ley 1752 de 2015 y ley antidiscriminación y sentencia T478 de 2015
i) Acta 2139 del 20 de septiembre U. Von Humbolt asistencias técnicas de la política pública de diversidad 
j) Acta 1802: 19 de julio Apoyo y pedagogía en DDHH y ruta antidiscriminación a población sexualmente diversa privada de la libertad y a grupos de especial protección constitucional, cárcel san Bernardo, armenia.
k) Socialización necesidades de los municipios y mesa de trabajo de la población OSIGD con la Dra. Daniela escobar Páez jefe de la jefatura de mujer y equidad, Gobernación, Acta 1806: 22 de julio 
l) Caracterización a población OSIGD municipio de la Tebaida Acta 1822: 26 de julio.</t>
  </si>
  <si>
    <t xml:space="preserve">
En el tercer trimestre del 2024, se realizaron las siguientes actividades: 
a) Desde la estrategia Rehabilitación Basada en la Comunidad (RBC), se realiza visita domiciliaria en el municipio de Calarcá, en total se intervino 1 familia.
b) 4 socializaciones de la estrategia RBC, en el municipio de Filandia, Institución educativa sagrado corazón, Institución educativa vereda la India y en la Institución educativa Liceo andino.
c) 1 Reunión de equipo para diseñar plan de trabajo en RBC
d) Se recepciona en el mes de agosto una solicitud de Banco de Ayudas Técnicas y se realizan seis visitas domiciliarias de Banco de Ayudas Técnicas, 1 en Armenia y 2 en Salento a la misma persona, 3 en el municipio de la tebaida
e) Se entregan los dispositivos de asistencia una cama hospitalaria y una silla de ruedas a una persona con discapacidad del municipio de Salento. En el mes de septiembre Se entrega una silla de ruedas en Armenia.
f) Se recepcionan en total 23 solicitudes en el mes de septiembre en Armenia 11 solicitudes, 3 Pijao, Génova 4 solicitudes 
Montenegro 2 solicitudes, La Tebaida 1 solicitud y sin reportar municipio 2 solicitudes
g) Se efectúan 18 valoraciones de apoyos, con la elaboración y proyección del informe correspondiente en el juzgado, bajo los lineamientos nacionales del protocolo, y la mejor interpretación de la voluntad y/o preferencias de la persona con discapacidad, dando cumplimiento a lo dispuesto en la Ley 1996 de 2019. 
h) Celebración del dia del cuidador, realizado en el centro de convenciones en el mes de julio. 
i) Servicios de interpretación en lengua de señas, para garantizar la participación de la comunidad sorda del departamento. Además, se realizan actividades en beneficio de la comunidad en temas de salud mental y prevención de desastres.
j) 05 de julio tercer comité de discapacidad departamental, 27 de agosto IV comité de discapacidad departamental y 24 de septiembre comité extraordinario de discapacidad</t>
  </si>
  <si>
    <t>Para la fecha de redacción del presente informe se puede observar (según las evidencias adjuntas) un avance en 2832 personas capacitadas en diferentes programas que componen el modelo integrador tales como:
*Emprendedores digitales
*Mujeres TIC
*Creativos Digitales.
*Entre otros.
Además de lo anterior, la meta para el nuevo plan de desarrollo tendrá una modificación de aproximadamente 4625 personas por año para un total de 18.500 al final la vigencia 2024-2027</t>
  </si>
  <si>
    <t>la meta no continua en el nuevo plan de desarrollo</t>
  </si>
  <si>
    <t>La meta corresponde netamente a la Secretaria de Planeación - se recomienda replantear</t>
  </si>
  <si>
    <t xml:space="preserve"> Secretaria TIC ya cuenta con sus politicas y planes actualizadas con base en las piezas graficas del nuevo Gobierno del Quindio y se encuentra publicados en el micrositio</t>
  </si>
  <si>
    <t>Pagina Web Actualizada</t>
  </si>
  <si>
    <t>Se recomienda nuevamente re estructurar esta meta con base en las nuevas que ha establecido la Secretaria TIC dentro de su plan de desarrollo. Se sugiere mesa de trabajo para tal proceso.</t>
  </si>
  <si>
    <t>Sin avances, se sugire realizar mesa de trabajo con las secretarias involucradas con el objetivo de actualizar la meta con base en las nuevas planteadas en el plan de desarrollo "Por y Para la Gente 2024-2027"</t>
  </si>
  <si>
    <t>Se encuentra publicada en la página web del Gobierno del Quindio.</t>
  </si>
  <si>
    <t xml:space="preserve">Para el terce  trimestre del 2024 se llevó a cabo la consolidación de la Matriz Estratégica de Participación Ciudadana con el diligenciamiento  y la consolidación de las evidencias  presentadas por cada una de las Secretarías  con corte a septiembre  de 2024,  el desarrollo y la consolidación de las  evidencias   se encuentran  en el archivo de la dirección de desarrollo comunitario seguridad, convivencia y participación ciudadana  </t>
  </si>
  <si>
    <t xml:space="preserve">Respecto a la matriz de la estrategia de particpación ciudadana, para el tercer trimestre del 2024 se encuentra publicada el segundo seguimiento con el consolidado de actividades programadas por las diferentes secretarias, donde se planificaron  mecanismos, espacios y estrategias que promueven la participación de los ciudadanos. https://quindio.gov.co/comunitario-seguridad-convivencia-interior/estrategia-de-participacion-ciudadana </t>
  </si>
  <si>
    <t>En el tercer trimestre del 2024, desde la dirección de UDRGERD, se realizó una asistencia técnica a coordinadores municipales frente al diligenciamiento del formato de ingreso enviado por la UNGRD en el marco del simulacro nacional de respuesta a emergencias  2024. este espaco, fue realizado de manera virtual y presencial desde la sala de crisis</t>
  </si>
  <si>
    <t>El tercer trimestres del año 2024, la dirección de Derechos Humanos, realizó 6 talleres sobre rutas de protección, psicosocial y DDHH en diferentes instituciones de Salento, Montenegro, Filandia, Quimbaya, Genova, Calarcá, Circasias y Armenia. Impactando así, a 151 personas, de las cuales 113 fueron mujeres y 38 hombres</t>
  </si>
  <si>
    <t xml:space="preserve">OBSERVACIONES </t>
  </si>
  <si>
    <t>SEGUIMIENTO AL PLAN DE ACCION DEL SISTEMA DEPARTAMETAL DE SERVICIO A LA CIUDADANIA SDSC 2024 - 2027</t>
  </si>
  <si>
    <t xml:space="preserve">Se han comprometido recursos para su ejecución en el próximo trimestre </t>
  </si>
  <si>
    <t xml:space="preserve">Se capacitan a 5575 personas en procesos de formación artística en las casas de la cultura con Música (instrumentos de vientos en la   tebaida y calarca; guitarra en  calarca, barcelona, la tebaida; artes escénicas en los municipios de  Córdoba, Montenegro, Filandia  , Quimbaya,  Circasia ; artes plasticas en armenia , montenegro y quimbaya;  danza en montengro, armenia y quimbaya , canto en armenia, circo en salento, genova y la tebaida,  se realizaron charlas a 96  personas entre  los concejos municipales de los municipios de córdoba y Barcelona en sostenibilidad ambiental y cultural en el territorio cafetero y patrimonio y en Calarcá en lo relacionado con los valores y atributos ambientales y culturales de PCCC; se realizó un foro con la escuela Valvuarte sobre mutilación genital. </t>
  </si>
  <si>
    <t>Capacitar a  25400 personas con educacion informal en areas artisticas y culturales</t>
  </si>
  <si>
    <t>3248.959.117.20</t>
  </si>
  <si>
    <t>Se realizaron 653 producciones artísticas en las siguientes actividades: * consejos descentralizados culturales  en  Salento , Calarcá, Filandia, La Tebaida y Circasia eventos artísticos en las siguientes categorias ( cantantes , banda musical , grupo de poesía Luis Vidales , cuentos de Edward Bedoya, grupos de danza folclórica, hip hop, chirimías, grupos de música popular , grupo de teatro, trovadores y cuentero,  coros entre otros );  visita de Vice ministro de las Culturas con 2 producciones artísticas  de Tuna y artista solista de saxofón ; una exhibición de la artista  Luza Quiceno Quiroga “ Territorio en café” ; una  en la sala Roberto Henao con la artista María del Carmen Torres “ Creada para Sentir” , una en el corredor del piso 12 de la secretaria de cultura con una obra artística por conmemoración del Terremoto de 25 de enero ;  se realizaron 2 recorridos en el  municipio de Salento resaltando la historia, visita a los monumentos , la iglesia y museos religioso; se realizó una muestra artística en el foro de Vulvarte “Mutilación genital femenina” en la sala Roberto Henao los proyectos 
Se dio apertura a las convotorias de concertacion resolucion 1831/ 21 de marzo y estimulos resolucion 1832/ 21 de marzo de 2024 en el mes de marzo , a la fecha los proyectios que  pasaron la fase se evaluacion se encuentran en la etapa de comite evaluador para la viabilidad del proyecto. se han realizado producciones artisticas apoyando eventos de poblacion diferencial como narp, migrantes,adulto mayor, politicas puliticas, dia del niño, fiesta del campesino, en las actividades de gobierno en la calle, apoyo artistico a las juntas de accion comunal a los municipios de armenia, cordoba y tebaida</t>
  </si>
  <si>
    <t>Brindar apoyo a 2700 producciones artisticas y culturales</t>
  </si>
  <si>
    <r>
      <t xml:space="preserve">Se realizo atenciòn  a todas las solicitudes presentadas de manera presencial y virtual hechas por los contribuyentes, para este periodo se atendiron 10.257 contribuyentes, como se evidencia en los archivos anexos tales como:                    1)Reporte Pago ISVA.                2) Informe Recaudo y Cobranza.                                    3)Fiscalizaciòn y Liquidacion.                               4)Informe RP.                                  tercer trimestre 2024.                 Es de aclarar que, los contratistas adscritos a la Direcciòn Administrativa Tributaria, en su contrato de prestaciòn de servicios, cuentan con una obligaciòn la cual es prestar apoyo
mediante la asesoría a los contribuyentes que se acerquen a Ia Dirección Administrativa
Tributaria de la Secretaría de Hacienda Departamenta                        </t>
    </r>
    <r>
      <rPr>
        <b/>
        <sz val="11"/>
        <color theme="1"/>
        <rFont val="Calibri"/>
        <family val="2"/>
        <scheme val="minor"/>
      </rPr>
      <t>CARPETA DE EVIDENCIA COMPONENTE No. 2</t>
    </r>
  </si>
  <si>
    <r>
      <t xml:space="preserve">Se realizo la publicacion de los informes presupuestales, correspondientes al tercer trimestre de la vigencia  de 2024. https://www.quindio.gov.co/informes-presupuestales?view=article&amp;id=31652:informes-presupuestales-2024&amp;catid=1544                                                                                    </t>
    </r>
    <r>
      <rPr>
        <b/>
        <sz val="11"/>
        <color theme="1"/>
        <rFont val="Calibri"/>
        <family val="2"/>
        <scheme val="minor"/>
      </rPr>
      <t>Evidencia CARPETA DE EVIDENCIA COMPONENTE No.1</t>
    </r>
  </si>
  <si>
    <t>Actualización de la Cartilla de Lenguaje Claro
Se publicaron los Seguimiento a los Planes de Acción SDSC correspondientes al II trimestre del 2024  https://quindio.gov.co/sistema-departamental-de-servicio-a-la-ciudadania/seguimiento-plan-accion</t>
  </si>
  <si>
    <t xml:space="preserve">Para el cumplimiento de esta meta, la direcciòn de Talento Humano realiza una estrategia de incentivos no monetarios a travès de  acto admnistrativo, realizando el reconocimiento a los mejores funcionarios, esto con el propòsito de  destacar el desempeño  al servicio prestado al ciudadano, como mecanismo de motivación para mejorar la prestación del servicio, mencionada activida se realizara el mes de diciembre </t>
  </si>
  <si>
    <t>Dos Pendones informativos a la entrada de acceso a la Administración Departamental y sede de Atención al Ciudadano establecidos. 
Se solicito  a la oficina de comunicaciones el diseño de la pieza publicitaria (volante) de la oficina del Sistema Departamental de Servicio a la Ciudadanía ubicada en el 1° piso del Edificio Rodrigo Gómez Jaramillo, con el fin de dar a conocer a la población quindiana, la ubicación, horarios; trámites y servicios que se ofrecen en las diferentes Secretarias, Direcciones y entes descentralizados de la Gobernación del Quindío.</t>
  </si>
  <si>
    <t xml:space="preserve">Se proyecto y elaboro borrador de la estrategia para el enfoque diferencial de acuerdo a la Guia de la Producuraduria General de la Nación - Se encuentra en revisión y ajuste </t>
  </si>
  <si>
    <t>Se elaboraron los informes  trimestrales de seguimiento y evaluación de Peticiones Quejas y Reclamos PQR  correspondiente a Septiembre  con su correspondiente publicación  en la página web https://quindio.gov.co/index.php?option=com_content&amp;amp;view=article&amp;amp;id=26012:informes-de-pqrsd&amp;amp;catid=2</t>
  </si>
  <si>
    <t xml:space="preserve">El Plan de entrenamiento se encuentra en proceso de elaboración </t>
  </si>
  <si>
    <t xml:space="preserve">Actualización del formato - P-SAD-107AtencionAlCiudadanoV1 
Actualización Formato P-SAD-15  Respuesta PQRS
Actualización Formato F-SAD-03 Recepción del Derecho de Petición Verbal </t>
  </si>
  <si>
    <r>
      <rPr>
        <b/>
        <sz val="11"/>
        <rFont val="Calibri"/>
        <family val="2"/>
        <scheme val="minor"/>
      </rPr>
      <t xml:space="preserve">SECTOR INDUSTRIA Y COMERCIO 18 ASISTENCIAS TECNICAS </t>
    </r>
    <r>
      <rPr>
        <sz val="11"/>
        <rFont val="Calibri"/>
        <family val="2"/>
        <scheme val="minor"/>
      </rPr>
      <t xml:space="preserve">                                                                          1.ACTA  745 TRABAJO UNIFICADO PARA APOYO A LOS EMPRENDEDORES 5 DE JULIO
2.ACTA  853 APOYO A RUEDA DE NEGOCIOS FILANDIA QUINDÌO 23 DE AGOSTO
3.ACTA  966 TALLERES DE OFERTA INSTITUCIONAL RELACIONADOS CON LA MGA WEB 12 DE SEPTIEMBRE
4.ACTA 742 ASISTENCIA TECNICA CREACION DE LOS CONCEJOS MUNICIPALES DE TURISMO 3 DE JULIO
5.ACTA 744 SOCIALIZACION ORDENANZA 016 DE 2023 Y EL PAN REGIONAL DE COMPETITIVIDAD 5 DE JULIO
6.ACTA 746 EXPOSICION DE CRONOGRAMA DEL MES DE JULIO PARA SOCIALIZACION DEL PCRI 8 DE JULIO
7.ACTA 864 SOCIALIZACIÒN DATAFONOS CANCILLERIA 26 DE AGOSTO
8.ACTA 872-2024 MESA DE TRABAJO PARA HACER SEGUIMIENTO A LOS 102 INDICADORES DE LA PPGI FASE 9.FINAL -27 DE AGOSTO
10.ACTA 873 CONSULTORIA Y ASISTENCIA TECNICA A AEMPRENDEDORA ANA MARIA SUAZA 26 DE AGOSTO
11.ACTA 899 SOCIALIZACIÓN OFERTA INSTITUCIONAL DATAFONOS FERIA DE EMPRENDIMIENTO 30 DE AGOSTO
12.ACTA 900 SOCIALIZACIÓN OFERTA INSTITUCIONAL DATAFONOS GREMIO TAXISTA AEROPUERTO EL EDEN-3 DE SEPTIEMBRE
13.ACTA 913 SOCIALIZACION GUIA PARA LA GESTION DE POLITICAS PUBLICAS 4 DE SEPTIEMBRE
14.Acta 936 FORTALECIMIENTO CAPACIDADES BLANDAS ALEXANDER PIEDRAHITA 9 DE SEPTIEMBRE
15.Acta 937 FORTALECIMIENTO COMPETENCIAS BLANDAS PARA EL SEÑOR GEFFERSAON REALPE 9 DE SEPTIEMBRE
16.Acta 938 FORTALECIMIENTO COMPETENCIAS BLANDAS PARA SEÑORA NANCY VANEGAS 9 DE SEPTIEMBRE.
17.ACTA NUMERO  943 REUNION ACTUAR FAMI EMPRESAS SOLICITUD PROPUESTA FONDO DE EMPRENDIMIENTO 12 DE SEPTIEMBRE (2)
18.ACTA NUMERO  1000 REVISION PROPUESTA FONDO DE EMPRENDIMIENTO CON ACTUAR FAMIEMPRESAS                                                                                                                                                                                       </t>
    </r>
    <r>
      <rPr>
        <b/>
        <sz val="11"/>
        <rFont val="Calibri"/>
        <family val="2"/>
        <scheme val="minor"/>
      </rPr>
      <t xml:space="preserve"> SECTOR TURISMO 8 ASISTENCIAS TECNICAS</t>
    </r>
    <r>
      <rPr>
        <sz val="11"/>
        <rFont val="Calibri"/>
        <family val="2"/>
        <scheme val="minor"/>
      </rPr>
      <t xml:space="preserve">
1. Acta 751 SENSIBILIZACION PRESTADORES DE SERVICIOS DE HOTELES Y FINCAS EN NORMATIVIDAD 10 DE JULIO
2.Acta 752 ACOMPAÑAMIENTO A ENTIDADES PARA SEGUIMIENTO TURISMO AVENTURA 11 DE  JULIO
3.Acta 753 SENSIBILIZACION PRESTADORES DE SERVICIO DEL MANUAL DE TURISMO PARA TODOS ARMENIA 18 DE JULIO
4.Acta 754 SENSIBILIZACION A PRESTADORES DE SERVICIO DE HOTELES Y FINCAS MONTENEGRO 19 DE JULIO
5.Acta 850 SOCIALIZACION METODOLGIA PLAN DE MERCADEO PROMOCION QUINDIO 22 DE AGOSTO
ACTA 912  SENSIBILIZACION A PRESTADORES DE SERVICIOS TARJETA TRA CIRCASIA 4 DE SEPTIEMBRE.Acta 1008 SOCIALIZACION CAPACITACION PROMOCION TURISTICA EN HOTEL KARLAKA 25 DE SEPTIEMBRE
Acta 1009 SOCIALIZACION CAPACITACION PROMOCION TURISTICA EN HOTEL COMBIA 25 DE SEPTIEMBRE
</t>
    </r>
  </si>
  <si>
    <t xml:space="preserve">Para el tercer trimestre en la Secretaria de turismo, industria y comercio, se realizaron 18 asistencias tecnicas en el sector de Industria y comercio  del programa CINNE (Centro de Innovacion Empresarial).  En el sector de Turismo se realizaron 8 asistencias tecnicas                  </t>
  </si>
  <si>
    <t>50.000.000</t>
  </si>
  <si>
    <t>Para este  tercer trimestre la secretaria de turismo, industria y comercio llevo a cabo una convocatoria: Del 15 al 21 de agosto COLOMBIA TRAVEL EXPO  2024.                                                                                              Y se llevaron a cabo veintidos (22) publicaciones destacadas, divulgando y promocionando los diferentes sectores y grupos de valor propios de la misionalidad. Entre los cuales se cuentan:                                                                                                                                                  1. Julio 01 de 2024, Invitacion a conocer el por que es el corazon de Colombia.                                        2. Julio 02 de 2024, agradecimientos a participantes del Gran Fondo Nairo.                                              3. Julio  03 de 2024, Lanzamiento de la Media Maraton entre montañas.                                                   4. Julio 08 de 2024, Apoyo ruta CIINE exito emprendedor en el Quindio.                                                      5. Julio 09 de 20204, presentacion del destino Quindio a empresarios nacionales e internacionales en Bogota.                                                                                                                                                         6.Julio 20 de 2024, Conmemoracion 20 de julio felicitacion a las Fuerzas militares.                                 7. Julio 22 de 2024, Presentacion del plan de desarrollo Por y para la Gente 2024-2027 a empresarios y gremios y gremios del sector.                                                                                                                     8.Julio  24 de 2024, invitacion mes de la Quindianidad en Bogota.                                                              9.   Agosto 06 de 2024,   Presentacion empresa Quindiana en software All IN One, 100% Quindiana.                                                                                                                                                                                        10. Agosto 08 de 2024,  Muestra de evento  Regiones en Bogota.                                                                11. Agosto  09 de 2024, Evento reactivacion economica "Confianza para Crecer" en Manizales.               12.   Agosto 12 de 2024,  Celebracion participacion Juegos Olimpicos Paris 2024.                                                                                                       13. Agosto 20 de 2024, Invitacion a participar a los empresarios a Oferturismo.                                     14. Agosto 27 de 2024, invitacion a participar en Expocafe.                                                                           15. Agosto 28 de 2024, acompañamiento a empresarios en Expooferturismo.                                          16. Agosto 28 de 2024.  muestra de evento Oferturismo.                                                                                17. Agosto 28 de 2024, muestra de lanzamiento con el ministro de las TIC aplicacion.                          18. Septiembre 05 de 2024, IX Congreso Empresarial de la ANDI.                                                                19. Septiembre 13 de 2024, comite interinstitucional de turismo del municipio de Filandia.              20. Septiembre 26 de 2024,Presentacion de la cadena hotelera IBIS.                                                         21. Septiembre 28 de 2024, Dia Internacional del Turismo.                                                                          22. Septiembre 30 de 2024, Reunion REd Regional de Emprendimiento del Quindio para fiortalecer lazos.</t>
  </si>
  <si>
    <t>El micrositio web de la Secretaría de Turismo Industria y Comercio, se encuentra actualizado asi mismo  sus redes sociales desde donde  se estan generando contenidos  que son de interés para los  empresarios del sector y de la ciudadanía en general, tales como convocatorias, información de eventos y la promoción del destino.</t>
  </si>
  <si>
    <t>30.000.000</t>
  </si>
  <si>
    <t>EVIDENCIAS III TRIMESTRE</t>
  </si>
  <si>
    <t xml:space="preserve">OBSERVACIONES III TRIMESTRE </t>
  </si>
  <si>
    <t>SEGUIMIENTO AL PLAN DE ACCION DEL SISTEMA DEPARTAMENTAL DE SERVICIO A LA CIUDADANIA SDSC 2020 - 2023</t>
  </si>
  <si>
    <t>A través del servicio de asesoría para el fortalecimiento de la asociatividad, se atendieron 6 Asociaciones del sector rural en el tercer trimestre de mayo de 2024, para un total de 35 contando las del primer y segundo trimestre del presente año. A estas organizaciones se les brindó apoyo en diversos temas técnicos, comerciales y organizacionales orientados a fortalecer la base social, la generación de productos, el cumplimiento sanitario, la formalización comercial y el apoyo a temas sanitarios de los productos terminados.
Las asociaciones fortalecidas corresponden a:
1.Acapacor
2.Cooperativa Territorio Nuestro
3.Procord
4.Apragen
5.Aprolacir
6.Asdegequin
7.Asocafecorsa
8.Porcigenova
9.Fundacion Jiampi
10.Asorgec
11.Amercacir
12. Asoagrocordillera
13. Asocampo
14.Asochapogen
15. Asodecir
16. Asomergen
17.Asopracir
18.Asociación Café Mujer Córdoba
19.Mercasalento
20.Asociación Mujeres de Montenegro
21. Asociación Mujeres de Circasia
22. Asociación Mujeres de Filandia
23.Asociación Mujeres de Génova
24.Asociación Mujeres de La Tebaida
25.Asociación Mujeres de Salento
26.Asociación Quesos QQ 
27.Asociación Asoagropijao
28.Asociación Herencia Campesina
29.  Asociación Mucabat
30. Asociación Apamcafé, paisaje, mujer y café
31. Asociación Asocapapi
32. Asociación Mujeres de Calarcá
33. Asociación Tumbago
34. Asociación Asomercamo
35. Asociación Mujeres de Buenavista</t>
  </si>
  <si>
    <t xml:space="preserve">Brindar capacitación, acompañamiento, asesoría y seguimiento a 40 asociaciones anuales para el fortalecimiento de la asociatividad, </t>
  </si>
  <si>
    <t>Cargo: Secretario de Despacho</t>
  </si>
  <si>
    <t>Cargo: : Directora de Talento Humano</t>
  </si>
  <si>
    <t>Cargo: Profesional Universitario</t>
  </si>
  <si>
    <t>Johan Sebastián Cañón Sosa</t>
  </si>
  <si>
    <t>Leidy Diana García Guerrero</t>
  </si>
  <si>
    <t xml:space="preserve">Erika Garcia Cubillos </t>
  </si>
  <si>
    <t>Aprobado por:</t>
  </si>
  <si>
    <t>Revisado por:</t>
  </si>
  <si>
    <t>Elaborado por:</t>
  </si>
  <si>
    <t>APROBACIÓN</t>
  </si>
  <si>
    <t>REVISIÓN</t>
  </si>
  <si>
    <t>ELABORACIÓN</t>
  </si>
  <si>
    <t>Esta actividad se tiene proyectada realizar en el cuarto trimestre del 2024</t>
  </si>
  <si>
    <t>Esta actividad no se encuentra programada para la vigencia 2024, en cumplimiento de la Ordenaza No. 010 de 2019.</t>
  </si>
  <si>
    <t>Se publicó en la página web el Informe de gestión de la vigencia 2023 con sus correspondientes anexos,  con el propósito de afianzar la relación Comunidad - Estado  y fomentar la Ley de Transparencia,  dando a conocer  el accionar de la Administración. 
https://quindio.gov.co/transicion-gobierndo-departamental-2020-2023/informe-de-gestion-2020-2023</t>
  </si>
  <si>
    <t>La Secretaría de Planeación realizó  el estudio de medición de satisfacción del usuario en relación con los trámites y servicios que presta la  Administración correspondiente al I semestre de la vigencia 2024
https://quindio.gov.co/home/docs/items/item_100/MIPG/ENCUESTA_DE_SATISFACCION/Vigencia_2024/informe_final_I_semestre_2024.pdf
y la respectiva socializacion a todas las secretarias sectoriales.</t>
  </si>
  <si>
    <t>Teniendo en cuenta las respuestas de las Secretarìas se priorizaron 12 trámites de la Secretaría de salud con el fin de realizar Racionaización de estos. 11 trámites tendrán racionalización Administrativa mientras que uno tendrá racionalización tecnológica.  Los Trámites que forman parte de la Estrategia de Racionalización vigencia 2024 son los siguientes: 
1.	Autorización sanitaria para la concesión de aguas para el consumo humano
2.	Refrendación del carné de aplicador de plaguicidas
3.	Autorización para capacitar a manipuladores de alimentos
4.	Credencial de expendedor de drogas
5.	Concepto sanitario para empresas aplicadoras de plaguicidas
6.	Licencia para prestación de servicios en seguridad y salud en el trabajo
7.	Registro y autorización de títulos en el área de la salud
8.	Renovación de la habilitación de prestadores de servicios de salud
9.	Reporte de novedades al registro especial de prestadores de servicios de salud
10.	Inscripción, renovación, ampliación o modificación para el manejo de medicamentos de control especial
11.	Licencia de prácticas médicas para el uso de equipos generadores de radiación ionizante
12.	Licencia de prácticas industriales, veterinarias o de investigación para el uso de equipos generadores de radiación ionizante
https://quindio.gov.co/modelo-integrado-de-planeacion/estrategia-de-racionalizacion-de-tramites</t>
  </si>
  <si>
    <t>0,4</t>
  </si>
  <si>
    <t xml:space="preserve">Se ha realizado seguimiento y evaluación  a la   política de transparencia y acceso a la información pública,  a través de personal de planta de la secretaría de Planeación y las diferentes Secretarias,  que tienen bajo su responsabilidad  el velar de que las páginas  se encuentra permanentemente  actualizadas con la información requerida  en cumplimiento de la ley 1712 del 2014  </t>
  </si>
  <si>
    <t>Se han realizado dos seguimientos  trimestrales a los Instrumentos de Planificación  de la Admnistración Departamental  ( I y II Trimestre de 2024) con el acompañamiento de las Secretarias Sectoriales . Evidencia  link:  https://www.quindio.gov.co/evaluacion-y-seguimiento-a-la-gestion-publica/segumiento-y-evaluacion-plan-indicativo  -  https://www.quindio.gov.co/evaluacion-y-seguimiento-a-la-gestion-publica/seguimiento-y-evaluacion-plan-de-accion -  https://www.quindio.gov.co/evaluacion-y-seguimiento-a-la-gestion-publica/seguimiento-y-evaluacion-plan-operativo-anual-de-inversion - https://www.quindio.gov.co/evaluacion-y-seguimiento-a-la-gestion-publica/seguimiento-y-evaluacion-politicas-programas-y-planes/seguimiento-y-evaluacion-plan-de-desarrollo-2024-2027-por-y-para-la-gente</t>
  </si>
  <si>
    <t xml:space="preserve">Ejecutado </t>
  </si>
  <si>
    <t>Presupuestado</t>
  </si>
  <si>
    <t>20_</t>
  </si>
  <si>
    <t xml:space="preserve">% avance  de la meta </t>
  </si>
  <si>
    <t>SEGUIMIENTO AL PLAN DE ACCION DEL SISTEMA DEPARTAMETAL DE SERVICIO A LA CIUDADANIA SDSC 2024 -  2027</t>
  </si>
  <si>
    <t xml:space="preserve">Espacios locativos identificados, señalizados y con servicios de información al ciudadano para la atención al ciudadano </t>
  </si>
  <si>
    <t xml:space="preserve">Espacios locativos adecuados para la atención al ciudadano  </t>
  </si>
  <si>
    <t xml:space="preserve">EL MANUAL DE TRAMITES FUE AJUSTADO Y ACTUALIZADO SEGÚN LA NORMATIVIDAD VIGENTE PARA EL 2024. </t>
  </si>
  <si>
    <r>
      <t xml:space="preserve">En el tercer trimestre se realizaron las siguientes actividades
A) Activación de ruta con la Policia de Infancia y adolescencia acta 1683
B) socializacion Recurso fortalecimiento planes de vida acta 1804
C) Se realizo reunion con el enlace de la Secretaria de Turismo para la socializacion de talleres acta 2027
D)Mesa de articulacion con la secretaria de Servicios Sociales y Secretaria de Familia para recursos de poblaciones indigenas acta 2028
E)Acompañamiento  en el fortalecimieto de la identidad Yanaconas acta 2285
F) Socializacion programa renta joven acta 2329
G)Mesa de trabajo con representantes de la poblacion indigena para definir los beneficios del recurso ordinario acta 2330
</t>
    </r>
    <r>
      <rPr>
        <b/>
        <sz val="11"/>
        <color theme="1"/>
        <rFont val="Calibri"/>
        <family val="2"/>
        <scheme val="minor"/>
      </rPr>
      <t xml:space="preserve">NOTA: </t>
    </r>
    <r>
      <rPr>
        <sz val="11"/>
        <color theme="1"/>
        <rFont val="Calibri"/>
        <family val="2"/>
        <scheme val="minor"/>
      </rPr>
      <t xml:space="preserve">En este momento no se refleja ajecución presupuestal, puesto que se están adelantando unos procesos administrativos para celebrar unos convenios con estas comunidades. </t>
    </r>
  </si>
  <si>
    <r>
      <t xml:space="preserve">En el tercer trimestre se realizo:
1. se Implemento del modelo de atención integral a la primera infancia en los municipios de Armenia (20), Calarcá (20), Circasia (15) y La Tebaida (15), donde se llevaron a cabo encuentros psicosociales, nutricionales, entrega de bonos alimenticios y visitas domiciliarias, en convenio con la fundación Éxito.
a) Se desarrolló el II Consejo Departamental de Política Social del Departamento del Quindío, de la vigencia 2024.
b) Se desarrollo la II Mesa Departamental e Interinstitucional para la Primera Infancia, Infancia, Adolescencia y Familia, de la vigencia 2024.
c) Se realizo el Cierre de la Política Pública de Primera Infancia, Infancia y Adolescencia del Departamento del Quindío.
d) Presentación del informe de Cierre de la Política Pública de Primera Infancia, Infancia y Adolescencia a la Asamblea Departamental, en el II Consejo Departamental de Política Social.
e) Se desarrollaron talleres de fortalecimiento de la infancia y la adolescencia en los temas de prevención de bullying, Buen trato, Prevención de riesgos digitales, Pautas de crianza, Toma de decisiones, no al maltrato de menores y Resoluciones de conflictos, en los municipios de Armenia, Pijao y Salento.
f) Se realizo asistencia técnica a los municipios de Circasia, Filandia, Génova, La Tebaida y Montenegro, en prevención de trabajo infantil y CIETI.
g) Se adelantaron las gestiones para la puesta en marcha de los Hogares de Paso.
h) Acompañamiento en los municipios de La Tebaida y Génova, en la realización de las Comités municipales para la Primera Infancia, Infancia, Adolescencia y Familia.
i) se comenzó con la articulación para la realización de las Campañas de promoción y prevención para la garantía de Derechos de Niños, Niñas y Adolescentes en el departamento del Quindío, ya que estas se encuentran programadas para el cuarto trimestre de la vigencia 2024.
</t>
    </r>
    <r>
      <rPr>
        <b/>
        <sz val="11"/>
        <color theme="1"/>
        <rFont val="Calibri"/>
        <family val="2"/>
        <scheme val="minor"/>
      </rPr>
      <t xml:space="preserve">NOTA: </t>
    </r>
    <r>
      <rPr>
        <sz val="11"/>
        <color theme="1"/>
        <rFont val="Calibri"/>
        <family val="2"/>
        <scheme val="minor"/>
      </rPr>
      <t>En este momento desde la jefatura de familia se viene adelantando: UN PROCESO: 
SUMINISTRO DE ELEMENTOS LÚDICOS PARA SER ENTREGADOS A LA POBLACIÓN DE PRIMERA INFANCIA, INFANCIA Y  ADOLESCENCIA EN SITUACIÓN DE
VULNERABILIDAD DEL DEPARTAMENTO DEL QUINDÍO.
Valor de CDP: CUATROCIENTOS MILLONES DE PESOS M/CTE ($ 400.000.000)
Modalidad de Selección: SELECCIÓN ABREVIADA SUBASTA INVERSA</t>
    </r>
  </si>
  <si>
    <r>
      <t xml:space="preserve">Durante este trimestre se realizaron las siguientes actividades:
a) Transferencia de recursos de estampilla Pro-Adulto Mayor a los municipios que realizaron la debida certificación, tanto de centros vida como de centros de bienestar, para ello se proyectaron 6 Decretos
b) Visitas a centros día y centros de bienestar en los municipios de Armenia, Génova y Salento, con el objetivo de revisar el proceso de transferencia del recurso de Estampilla Pro- Adulto Mayor vigencia 2024-2027, y la revisión del proceso de certificación de los Centros de Bienestar y Centros Día/Vida del Adulto Mayor en el departamento. 
c) 8 Asesorías Técnicas y corrección en la formulación y creación de la política Pública de Envejecimiento y Vejez 
d) 36 invitaciones y 1 circular del Consejo Departamental de Atención Integral al Adulto Mayor.
e) 780 Adultos Mayores beneficiados, entre Grupos de Adulto Mayor y CBA, de actividades de Rumba terapia, Actividades Lúdicas y Difusión del Banco de Ayudas Técnicas, Oferta Institucional de la Secretaría y celebración del mes del adulto mayor. Los municipios impactados fueron: Armenia, Calarcá, Filandia, Montenegro, Quimbaya, Circasia, La Tebaida, Buenavista y Pijao.
f) II Sesión del Cabildo Departamental de Sabios del Quindío a todos los Cabildantes y municipios del departamento, 05 de agosto de 2024.
g) En este momento nos encontramos a la espera del decreto por parte de la secretaría de hacienda para poder hacer los pagos correspondientes de la estampilla pro adulto mayor de los meses de julio y agosto, y proyectando los meses de septiembre, octubre y noviembre. 
</t>
    </r>
    <r>
      <rPr>
        <b/>
        <sz val="11"/>
        <color theme="1"/>
        <rFont val="Calibri"/>
        <family val="2"/>
        <scheme val="minor"/>
      </rPr>
      <t>Nota: S</t>
    </r>
    <r>
      <rPr>
        <sz val="11"/>
        <color theme="1"/>
        <rFont val="Calibri"/>
        <family val="2"/>
        <scheme val="minor"/>
      </rPr>
      <t xml:space="preserve">e adelanto el proceso presupuestal, con el fin de ser participes en el proceso de ADQUISICIÓN DE MOBILIARIO A TRAVES DE GRANDES SUPERFICIES PARA DEPENDENCIAS DE LA GOBERNACION DEL QUINDIO, en donde por medio de esta dotación se garantizará la atención integral de las personas mayores en el departamento del Quindío.
</t>
    </r>
  </si>
  <si>
    <r>
      <t xml:space="preserve">se remiten matrices las cuales, contienen los procesos judicales en lo que  hace parte el Deptarmento del Quindio como accionando en el primer trimeste del 2024, ACCION DE TUTELAS:  </t>
    </r>
    <r>
      <rPr>
        <b/>
        <sz val="11"/>
        <rFont val="Calibri"/>
        <family val="2"/>
        <scheme val="minor"/>
      </rPr>
      <t xml:space="preserve">372 </t>
    </r>
    <r>
      <rPr>
        <sz val="11"/>
        <color theme="1"/>
        <rFont val="Calibri"/>
        <family val="2"/>
        <scheme val="minor"/>
      </rPr>
      <t xml:space="preserve">MEDIOS DIOS DE CONTROL : </t>
    </r>
    <r>
      <rPr>
        <b/>
        <sz val="11"/>
        <color theme="1"/>
        <rFont val="Calibri"/>
        <family val="2"/>
        <scheme val="minor"/>
      </rPr>
      <t>190</t>
    </r>
  </si>
  <si>
    <r>
      <t xml:space="preserve">Se adjunta reporte de la auditoriade llamadas que es suminstrado por la plataforma ISVA, para este tercer trimestre de la vigencia 2024 se registraron 8.645 llamadas.        Es de aclarar que, los contratistas adscritos a la Secretaria de Hacienda Departamental, en su contrato de prestaciòn de servicios, cuentan con una obligaciòn la cual es Prestar apoyo en el desarrollo de estrategias que permitan garantizar el incremento de los ingresos proyectados en el recaudo de las diferentes rentas a través del acompañamiento en operativos de campo, visitas a diferentes entidades, empresas y/o instituciones para concientizar sobre la cultura de pago; campañas de sensibilización, capacitaciones; y la realizaciòn de  llamadas mensuales a los contribuyentes dejando la respectiva evidencia de las mismas.                                                 </t>
    </r>
    <r>
      <rPr>
        <b/>
        <sz val="11"/>
        <color theme="1"/>
        <rFont val="Calibri"/>
        <family val="2"/>
        <scheme val="minor"/>
      </rPr>
      <t xml:space="preserve">CARPETA DE EVIDENCIA COMPONENTE No. 3   </t>
    </r>
    <r>
      <rPr>
        <sz val="11"/>
        <color theme="1"/>
        <rFont val="Calibri"/>
        <family val="2"/>
        <scheme val="minor"/>
      </rPr>
      <t xml:space="preserve">                                           </t>
    </r>
  </si>
  <si>
    <r>
      <t xml:space="preserve">Se adjunta reporte de ingresos por la plataforma virtual PSE,durante el tercer trimestre 2024, se registraron 112.654 pagos electronicos.                           </t>
    </r>
    <r>
      <rPr>
        <b/>
        <sz val="11"/>
        <color theme="1"/>
        <rFont val="Calibri"/>
        <family val="2"/>
        <scheme val="minor"/>
      </rPr>
      <t xml:space="preserve">CARPETA DE EVIDENCIA CPMPONENTE Nº 4.     </t>
    </r>
    <r>
      <rPr>
        <sz val="11"/>
        <color theme="1"/>
        <rFont val="Calibri"/>
        <family val="2"/>
        <scheme val="minor"/>
      </rPr>
      <t xml:space="preserve">      </t>
    </r>
  </si>
  <si>
    <r>
      <rPr>
        <b/>
        <sz val="11"/>
        <color theme="1"/>
        <rFont val="Calibri"/>
        <family val="2"/>
        <scheme val="minor"/>
      </rPr>
      <t xml:space="preserve">Oficio  Id: 77198 </t>
    </r>
    <r>
      <rPr>
        <sz val="11"/>
        <color theme="1"/>
        <rFont val="Calibri"/>
        <family val="2"/>
        <scheme val="minor"/>
      </rPr>
      <t xml:space="preserve">Solicitud de actualización auto diagnóstico de espacios físicos de 
atención al ciudadano de la Administración Departamental.
</t>
    </r>
    <r>
      <rPr>
        <b/>
        <sz val="11"/>
        <color theme="1"/>
        <rFont val="Calibri"/>
        <family val="2"/>
        <scheme val="minor"/>
      </rPr>
      <t xml:space="preserve"> Id: 87047</t>
    </r>
    <r>
      <rPr>
        <sz val="11"/>
        <color theme="1"/>
        <rFont val="Calibri"/>
        <family val="2"/>
        <scheme val="minor"/>
      </rPr>
      <t xml:space="preserve">  Respuesta a la solicitud de actualización del autodiagnóstico de espacios físicos  de atención al ciudadano - Id:77198 por parte de la Secretaría de Infraestructura
</t>
    </r>
    <r>
      <rPr>
        <b/>
        <sz val="11"/>
        <color theme="1"/>
        <rFont val="Calibri"/>
        <family val="2"/>
        <scheme val="minor"/>
      </rPr>
      <t xml:space="preserve">Actividades de mantenimiento en el edificio Rodrigo Gómez Jaramillo
</t>
    </r>
    <r>
      <rPr>
        <sz val="11"/>
        <color theme="1"/>
        <rFont val="Calibri"/>
        <family val="2"/>
        <scheme val="minor"/>
      </rPr>
      <t>Se realizaron actividades de adecuación y aseo del  espacio del  comedor y cafetín
Mantenimiento y cambio de medidor del gas
Actualización Botiquín de primeros auxilios
Mantenimiento Moto bomba de Agua y generador de corriente 
Fumigación para insectos voladores y rastreros de todo el edificio 
Recuperación de espacios como, salón de reuniones, oficina y oficina guardas de seguridad.
Se realizó la solicitud del aviso y vinilo para el vidrio de la fachada.
Retiro del aviso de la anterior administración y mantenimiento de la fachada
Adecuaciones internas de la oficina – Tomas eléctricos y de internet</t>
    </r>
  </si>
  <si>
    <r>
      <t xml:space="preserve">Se solicito mantenimiento del televisor de la oficina del Sistema Departamental de Servicio a la Ciudadanía para hacer visible los tramites y Servicios 
</t>
    </r>
    <r>
      <rPr>
        <b/>
        <sz val="11"/>
        <color theme="1"/>
        <rFont val="Calibri"/>
        <family val="2"/>
        <scheme val="minor"/>
      </rPr>
      <t xml:space="preserve"> Id: 115490 </t>
    </r>
    <r>
      <rPr>
        <sz val="11"/>
        <color theme="1"/>
        <rFont val="Calibri"/>
        <family val="2"/>
        <scheme val="minor"/>
      </rPr>
      <t>Solicitud de Entrega de información para la construcción de la Cartilla de Servicios  del Gobierno del Quindío</t>
    </r>
  </si>
  <si>
    <r>
      <rPr>
        <b/>
        <sz val="11"/>
        <color theme="1"/>
        <rFont val="Calibri"/>
        <family val="2"/>
        <scheme val="minor"/>
      </rPr>
      <t>Id: 82269</t>
    </r>
    <r>
      <rPr>
        <sz val="11"/>
        <color theme="1"/>
        <rFont val="Calibri"/>
        <family val="2"/>
        <scheme val="minor"/>
      </rPr>
      <t xml:space="preserve"> Solicitud enlaces para los procesos del Sistema Departamental de Servicio a  la Ciudadanía.
 Ajuste a la matriz de   Seguimiento Plan de  Acción SDSC V2 F-SAD-127
Se elaboro el informe consolidado de Seguimiento del Plan de Acción SDSC correspondiente al segundo trimestre del 2024. 
</t>
    </r>
    <r>
      <rPr>
        <b/>
        <sz val="11"/>
        <color theme="1"/>
        <rFont val="Calibri"/>
        <family val="2"/>
        <scheme val="minor"/>
      </rPr>
      <t xml:space="preserve">Id: 115493 </t>
    </r>
    <r>
      <rPr>
        <sz val="11"/>
        <color theme="1"/>
        <rFont val="Calibri"/>
        <family val="2"/>
        <scheme val="minor"/>
      </rPr>
      <t xml:space="preserve">Solicitud de Entrega del Plan de Acción Sistema Departamental De Servicio  A La Ciudadanía SDSC 2024-2027
</t>
    </r>
    <r>
      <rPr>
        <b/>
        <sz val="11"/>
        <color theme="1"/>
        <rFont val="Calibri"/>
        <family val="2"/>
        <scheme val="minor"/>
      </rPr>
      <t xml:space="preserve">Id: 109576 </t>
    </r>
    <r>
      <rPr>
        <sz val="11"/>
        <color theme="1"/>
        <rFont val="Calibri"/>
        <family val="2"/>
        <scheme val="minor"/>
      </rPr>
      <t xml:space="preserve">Solicitud Seguimiento al Plan de Acción del Sistema Departamental de  Servicio a la Ciudadanía - SDSC con corte a 30 de septiembre de 2024.
</t>
    </r>
    <r>
      <rPr>
        <b/>
        <sz val="11"/>
        <color theme="1"/>
        <rFont val="Calibri"/>
        <family val="2"/>
        <scheme val="minor"/>
      </rPr>
      <t xml:space="preserve">Id: 106178 - 112711 </t>
    </r>
    <r>
      <rPr>
        <sz val="11"/>
        <color theme="1"/>
        <rFont val="Calibri"/>
        <family val="2"/>
        <scheme val="minor"/>
      </rPr>
      <t>Convocatoria reuniónSistema Departamental De Servicio A La Ciudadanía SDSC</t>
    </r>
  </si>
  <si>
    <r>
      <rPr>
        <b/>
        <sz val="11"/>
        <color theme="1"/>
        <rFont val="Calibri"/>
        <family val="2"/>
        <scheme val="minor"/>
      </rPr>
      <t>ID 139974</t>
    </r>
    <r>
      <rPr>
        <sz val="11"/>
        <color theme="1"/>
        <rFont val="Calibri"/>
        <family val="2"/>
        <scheme val="minor"/>
      </rPr>
      <t xml:space="preserve"> Convocatoria reunión Comisión Intersectorial de Servicio a la Ciudadanía
Primera Reunion de la Comisión  Intersctorial del Servicio a la Ciudadanía realizada </t>
    </r>
  </si>
  <si>
    <r>
      <t xml:space="preserve">Se realiza seguimiento a los planes de acción de Servicio a la Ciudadania de las 15 secretarias correspondientes. Dando como resultado que al momento todas las secretarias responden por sus lineas estrategicas en el tiempo establecido                                                          </t>
    </r>
    <r>
      <rPr>
        <b/>
        <sz val="11"/>
        <color theme="1"/>
        <rFont val="Calibri"/>
        <family val="2"/>
        <scheme val="minor"/>
      </rPr>
      <t xml:space="preserve">Evidencias </t>
    </r>
    <r>
      <rPr>
        <sz val="11"/>
        <color theme="1"/>
        <rFont val="Calibri"/>
        <family val="2"/>
        <scheme val="minor"/>
      </rPr>
      <t xml:space="preserve">en el drive link: https://drive.google.com/drive/folders/1R1ZDgLEPfy9_2P0Ve4gnz_JMtZkgKbEc?usp=drive_link </t>
    </r>
  </si>
  <si>
    <r>
      <t xml:space="preserve">Para dar cumplimiento a esta meta se diseño una estrategia publicitaria de enfoque diferencial de la población vulnerable, de los sectores LGTBI  y del sector Étnico.                                                                                         </t>
    </r>
    <r>
      <rPr>
        <b/>
        <sz val="11"/>
        <color theme="1"/>
        <rFont val="Calibri"/>
        <family val="2"/>
        <scheme val="minor"/>
      </rPr>
      <t xml:space="preserve">Evidencia, </t>
    </r>
    <r>
      <rPr>
        <sz val="11"/>
        <color theme="1"/>
        <rFont val="Calibri"/>
        <family val="2"/>
        <scheme val="minor"/>
      </rPr>
      <t>se adjuntan en el drive  Piezas publicitarias de enfoque diferencial.</t>
    </r>
  </si>
  <si>
    <r>
      <t xml:space="preserve">Carta del trato digno elaborada y publicada en la pagina Web.                                                                                </t>
    </r>
    <r>
      <rPr>
        <b/>
        <sz val="11"/>
        <color theme="1"/>
        <rFont val="Calibri"/>
        <family val="2"/>
        <scheme val="minor"/>
      </rPr>
      <t xml:space="preserve"> Evidencia.</t>
    </r>
    <r>
      <rPr>
        <sz val="11"/>
        <color theme="1"/>
        <rFont val="Calibri"/>
        <family val="2"/>
        <scheme val="minor"/>
      </rPr>
      <t xml:space="preserve"> Carta del Trato Digno, esta se evidenca en el siguiente link https://quindio.gov.co/ley-de-transparencia-1712?view=article&amp;id=10435:carta-de-trato-digno-a-la-ciudadania&amp;catid=2 link carta ;https://quindio.gov.co/medios/Carta_Trato_Digno_2024.pdf</t>
    </r>
  </si>
  <si>
    <r>
      <t xml:space="preserve">Link de atención a la Ciudadnía actualizado                  </t>
    </r>
    <r>
      <rPr>
        <b/>
        <sz val="11"/>
        <color theme="1"/>
        <rFont val="Calibri"/>
        <family val="2"/>
        <scheme val="minor"/>
      </rPr>
      <t xml:space="preserve">Evidencia  </t>
    </r>
    <r>
      <rPr>
        <sz val="11"/>
        <color theme="1"/>
        <rFont val="Calibri"/>
        <family val="2"/>
        <scheme val="minor"/>
      </rPr>
      <t xml:space="preserve">en el siguiente link se puede evidenciar la meta cumplida </t>
    </r>
    <r>
      <rPr>
        <b/>
        <sz val="11"/>
        <color theme="1"/>
        <rFont val="Calibri"/>
        <family val="2"/>
        <scheme val="minor"/>
      </rPr>
      <t xml:space="preserve"> https://quindio.gov.co/atencion-y-servicios-a-la-ciudadania/mecanismos-de-atencion-al-ciudadano</t>
    </r>
  </si>
  <si>
    <r>
      <t xml:space="preserve">                                                                              Se implemento la Estrategia para promocionar los sectores económicos, productos y servicios del Departamento del Quindío desde la Casa Delegada en Bogotá.  "PIT"- Punto de Información Turística y atención al ciudadano.                                                                                                                                                                                          0  acciones de promoción; 4 Capacitaciones
22 campañas realizadas
56 visitantes atendidos
8 solicitudes gestionadas
9  consultas ciudadanas atendidas;
5 consultas del destino Quindío atendidas;                                                                0 exaltación de empresarios Quindianos y su oferta                                                                                                                                                                                        </t>
    </r>
    <r>
      <rPr>
        <b/>
        <u/>
        <sz val="11"/>
        <rFont val="Calibri"/>
        <family val="2"/>
        <scheme val="minor"/>
      </rPr>
      <t>Nota:</t>
    </r>
    <r>
      <rPr>
        <sz val="11"/>
        <rFont val="Calibri"/>
        <family val="2"/>
        <scheme val="minor"/>
      </rPr>
      <t xml:space="preserve"> los soportes de la información se encuentran en los informes mensuales de gestión remitidos a la Secretaría de Planeación.      
</t>
    </r>
  </si>
  <si>
    <r>
      <t xml:space="preserve">                                                                                                                 Se implementó la estrategia  de acompañamiento a  la  Gestión en materia de Cooperación Internacional del Departamento desde la ciudad de Bogotá D.C.   26 convocatorias socializadas y/o acompañadas   
2 capacitaciones realizadas       
8 alianzas u oportunidad Gestionadas o acompañadas                                                                                                                                     
6 capacitaciones en C.I.
3 convocatorias socializada.                                                                                      1 acciones acompañadas  en materia de cooeración internacional                                  6 sesiones de trabajo con entidades. 
6 acciones comunicativas difundiendo posibilidades de C.I                                            </t>
    </r>
    <r>
      <rPr>
        <b/>
        <u/>
        <sz val="11"/>
        <rFont val="Calibri"/>
        <family val="2"/>
        <scheme val="minor"/>
      </rPr>
      <t>Nota:</t>
    </r>
    <r>
      <rPr>
        <sz val="11"/>
        <rFont val="Calibri"/>
        <family val="2"/>
        <scheme val="minor"/>
      </rPr>
      <t xml:space="preserve"> los soportes de la información se encuentran en los informes mensuales de gestión remitidos a la Secretaría de Planeación, correos electrónicos, publicaciones mediante redes sociales y página web de Casa Delegada.                                                            
</t>
    </r>
  </si>
  <si>
    <r>
      <t xml:space="preserve">6 acciones acompañadas 
51 comunicados, boletines, piezas diseñadas y publicadas        
13 acciones fortalecidas y/o acompañadas                                                                                                                                                                                                                                                                                                                        
0 acciones orientadas a acompañar los doce municipios (empresarial, institucional)
0 préstamos de oficinas a empresarios y Quindianos.
32 acciones de apoyo para fortalecer procesos administrativos de gestión y calidad.
0 acciones comunicativas (notas, boletines, piezas, campañas, gestiones medios nacionales.
</t>
    </r>
    <r>
      <rPr>
        <b/>
        <sz val="11"/>
        <rFont val="Calibri"/>
        <family val="2"/>
        <scheme val="minor"/>
      </rPr>
      <t>Nota:</t>
    </r>
    <r>
      <rPr>
        <sz val="11"/>
        <rFont val="Calibri"/>
        <family val="2"/>
        <scheme val="minor"/>
      </rPr>
      <t xml:space="preserve"> los soportes de la información se encuentran en los informes mensuales de gestión remitidos a la Secretaría de Planeación, correos electrónicos, publicaciones mediante redes sociales y página web de Casa Delegada.</t>
    </r>
    <r>
      <rPr>
        <b/>
        <sz val="11"/>
        <rFont val="Calibri"/>
        <family val="2"/>
        <scheme val="minor"/>
      </rPr>
      <t xml:space="preserve">                                                     
</t>
    </r>
  </si>
  <si>
    <r>
      <rPr>
        <b/>
        <sz val="11"/>
        <color theme="1"/>
        <rFont val="Calibri"/>
        <family val="2"/>
        <scheme val="minor"/>
      </rPr>
      <t xml:space="preserve">III TRIMESTRE:
  </t>
    </r>
    <r>
      <rPr>
        <sz val="11"/>
        <color theme="1"/>
        <rFont val="Calibri"/>
        <family val="2"/>
        <scheme val="minor"/>
      </rPr>
      <t xml:space="preserve">                                                                                                                                                                                                                                                                                                                                                                                         Esta actividad se cumplió en la vigencia 2021, realizando 4 autodiagnósticos, en el edificio Roberto Gómez Jaramillo (INDEPORTES), entrada principal del Centro Administrativo Departamental, gestión documental y la oficina de pasaportes.</t>
    </r>
  </si>
  <si>
    <r>
      <rPr>
        <b/>
        <sz val="11"/>
        <color theme="1"/>
        <rFont val="Calibri"/>
        <family val="2"/>
        <scheme val="minor"/>
      </rPr>
      <t>III TRIMESTRE:</t>
    </r>
    <r>
      <rPr>
        <sz val="11"/>
        <color theme="1"/>
        <rFont val="Calibri"/>
        <family val="2"/>
        <scheme val="minor"/>
      </rPr>
      <t xml:space="preserve">
Se están ejecutando obras de adecuación y mantenimiento para la atención del servicio al cliente en las siguientes locaciones pertenecientes al Departamento del Quindio.
1. Centro de Convenciones de Armenia
2. Edificio de la Gobernación del Quindío
3. Asamblea departamental.
4. Casa fiscal del Quindio en la ciudad de Bogotá</t>
    </r>
  </si>
  <si>
    <r>
      <rPr>
        <b/>
        <sz val="11"/>
        <color theme="1"/>
        <rFont val="Calibri"/>
        <family val="2"/>
        <scheme val="minor"/>
      </rPr>
      <t xml:space="preserve">III TRIMESTRE:
</t>
    </r>
    <r>
      <rPr>
        <sz val="11"/>
        <color theme="1"/>
        <rFont val="Calibri"/>
        <family val="2"/>
        <scheme val="minor"/>
      </rPr>
      <t xml:space="preserve">
-Esta actividad se cumplió en el año 2022, realizando módulos en el área de pasaportes. Cabe aclarar que en los espacios dispuestos para atención al ciudadano, este es el único lugar donde se pudo implementar la construcción de los módulos.</t>
    </r>
  </si>
  <si>
    <t>% avance  del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</si>
</sst>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quot;$&quot;\ * #,##0_-;\-&quot;$&quot;\ * #,##0_-;_-&quot;$&quot;\ * &quot;-&quot;??_-;_-@_-"/>
    <numFmt numFmtId="167" formatCode="_-* #,##0_-;\-* #,##0_-;_-* &quot;-&quot;??_-;_-@_-"/>
    <numFmt numFmtId="168" formatCode="&quot;$&quot;\ #,##0"/>
    <numFmt numFmtId="169" formatCode="_(&quot;$&quot;\ * #,##0.00_);_(&quot;$&quot;\ * \(#,##0.00\);_(&quot;$&quot;\ * &quot;-&quot;_);_(@_)"/>
    <numFmt numFmtId="170" formatCode="_-&quot;$&quot;\ * #,##0.000000_-;\-&quot;$&quot;\ * #,##0.000000_-;_-&quot;$&quot;\ *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1"/>
      <color indexed="8"/>
      <name val="Calibri"/>
      <family val="2"/>
    </font>
    <font>
      <sz val="11"/>
      <color rgb="FF9C0006"/>
      <name val="Calibri"/>
      <family val="2"/>
      <scheme val="minor"/>
    </font>
    <font>
      <sz val="12"/>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sz val="11"/>
      <color rgb="FF9C5700"/>
      <name val="Calibri"/>
      <family val="2"/>
      <scheme val="minor"/>
    </font>
    <font>
      <b/>
      <sz val="12"/>
      <color theme="1"/>
      <name val="Calibri"/>
      <family val="2"/>
      <scheme val="minor"/>
    </font>
    <font>
      <b/>
      <sz val="11"/>
      <name val="Calibri"/>
      <family val="2"/>
      <scheme val="minor"/>
    </font>
    <font>
      <sz val="11"/>
      <color theme="4" tint="-0.249977111117893"/>
      <name val="Calibri"/>
      <family val="2"/>
      <scheme val="minor"/>
    </font>
    <font>
      <b/>
      <sz val="9"/>
      <color rgb="FF000000"/>
      <name val="Arial"/>
      <family val="2"/>
    </font>
    <font>
      <sz val="14"/>
      <name val="Arial"/>
      <family val="2"/>
    </font>
    <font>
      <sz val="14"/>
      <color theme="1"/>
      <name val="Calibri"/>
      <family val="2"/>
      <scheme val="minor"/>
    </font>
    <font>
      <sz val="11"/>
      <color rgb="FF000000"/>
      <name val="Calibri"/>
      <family val="2"/>
      <scheme val="minor"/>
    </font>
    <font>
      <b/>
      <u/>
      <sz val="11"/>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rgb="FFFFC7CE"/>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6" tint="0.59999389629810485"/>
        <bgColor indexed="64"/>
      </patternFill>
    </fill>
  </fills>
  <borders count="35">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thin">
        <color auto="1"/>
      </top>
      <bottom/>
      <diagonal/>
    </border>
  </borders>
  <cellStyleXfs count="795">
    <xf numFmtId="0" fontId="0" fillId="0" borderId="0"/>
    <xf numFmtId="164"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5" fillId="3" borderId="0" applyNumberFormat="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0" borderId="14" applyNumberFormat="0" applyFill="0" applyAlignment="0" applyProtection="0"/>
    <xf numFmtId="0" fontId="20" fillId="0" borderId="15"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7" borderId="16" applyNumberFormat="0" applyAlignment="0" applyProtection="0"/>
    <xf numFmtId="0" fontId="23" fillId="8" borderId="17" applyNumberFormat="0" applyAlignment="0" applyProtection="0"/>
    <xf numFmtId="0" fontId="24" fillId="8" borderId="16" applyNumberFormat="0" applyAlignment="0" applyProtection="0"/>
    <xf numFmtId="0" fontId="25" fillId="0" borderId="18" applyNumberFormat="0" applyFill="0" applyAlignment="0" applyProtection="0"/>
    <xf numFmtId="0" fontId="26" fillId="9" borderId="19" applyNumberFormat="0" applyAlignment="0" applyProtection="0"/>
    <xf numFmtId="0" fontId="27" fillId="0" borderId="0" applyNumberFormat="0" applyFill="0" applyBorder="0" applyAlignment="0" applyProtection="0"/>
    <xf numFmtId="0" fontId="1" fillId="10" borderId="20" applyNumberFormat="0" applyFont="0" applyAlignment="0" applyProtection="0"/>
    <xf numFmtId="0" fontId="28" fillId="0" borderId="0" applyNumberFormat="0" applyFill="0" applyBorder="0" applyAlignment="0" applyProtection="0"/>
    <xf numFmtId="0" fontId="2" fillId="0" borderId="21"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0"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2"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44">
    <xf numFmtId="0" fontId="0" fillId="0" borderId="0" xfId="0"/>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2" fillId="0" borderId="6" xfId="0" applyFont="1" applyBorder="1"/>
    <xf numFmtId="164" fontId="0" fillId="0" borderId="6" xfId="1" applyFont="1" applyBorder="1" applyAlignment="1">
      <alignment vertical="center"/>
    </xf>
    <xf numFmtId="0" fontId="2" fillId="0" borderId="8" xfId="0" applyFont="1" applyBorder="1" applyAlignment="1">
      <alignment horizontal="center"/>
    </xf>
    <xf numFmtId="0" fontId="3" fillId="0" borderId="6" xfId="0" applyFont="1" applyBorder="1" applyAlignment="1">
      <alignment horizontal="center" vertical="center" wrapText="1"/>
    </xf>
    <xf numFmtId="9" fontId="0" fillId="0" borderId="6" xfId="4" applyFont="1" applyBorder="1" applyAlignment="1">
      <alignment horizontal="center" vertical="center"/>
    </xf>
    <xf numFmtId="0" fontId="11" fillId="2" borderId="6" xfId="0" applyFont="1" applyFill="1" applyBorder="1" applyAlignment="1">
      <alignment horizontal="center" vertical="center"/>
    </xf>
    <xf numFmtId="0" fontId="11" fillId="0" borderId="6" xfId="0" applyFont="1" applyBorder="1" applyAlignment="1">
      <alignment vertical="center"/>
    </xf>
    <xf numFmtId="0" fontId="13" fillId="0" borderId="6" xfId="0" applyFont="1" applyBorder="1" applyAlignment="1">
      <alignment horizontal="center" vertical="center"/>
    </xf>
    <xf numFmtId="15" fontId="13" fillId="0" borderId="6" xfId="0" applyNumberFormat="1" applyFont="1" applyBorder="1" applyAlignment="1">
      <alignment horizontal="center" vertical="center"/>
    </xf>
    <xf numFmtId="0" fontId="11" fillId="0" borderId="6" xfId="0" applyFont="1" applyBorder="1" applyAlignment="1">
      <alignment horizontal="center" vertical="center"/>
    </xf>
    <xf numFmtId="166" fontId="0" fillId="0" borderId="6" xfId="3" applyNumberFormat="1" applyFont="1" applyBorder="1" applyAlignment="1">
      <alignment horizontal="center" vertical="center"/>
    </xf>
    <xf numFmtId="164" fontId="0" fillId="0" borderId="6" xfId="1" applyFont="1" applyFill="1" applyBorder="1" applyAlignment="1">
      <alignment vertical="center"/>
    </xf>
    <xf numFmtId="164" fontId="0" fillId="4" borderId="6" xfId="1" applyFont="1" applyFill="1" applyBorder="1" applyAlignment="1">
      <alignment vertical="center"/>
    </xf>
    <xf numFmtId="0" fontId="0" fillId="4" borderId="0" xfId="0" applyFill="1"/>
    <xf numFmtId="42" fontId="0" fillId="0" borderId="6" xfId="73" applyFont="1" applyBorder="1" applyAlignment="1">
      <alignment vertical="center"/>
    </xf>
    <xf numFmtId="0" fontId="3" fillId="4" borderId="6" xfId="0" applyFont="1" applyFill="1" applyBorder="1" applyAlignment="1">
      <alignment horizontal="center" vertical="center"/>
    </xf>
    <xf numFmtId="164" fontId="0" fillId="0" borderId="6" xfId="6" applyFont="1" applyBorder="1" applyAlignment="1">
      <alignment vertical="center"/>
    </xf>
    <xf numFmtId="3" fontId="0" fillId="0" borderId="6" xfId="1" applyNumberFormat="1" applyFont="1" applyBorder="1" applyAlignment="1">
      <alignment horizontal="center" vertical="center"/>
    </xf>
    <xf numFmtId="44" fontId="0" fillId="0" borderId="6" xfId="1" applyNumberFormat="1" applyFont="1" applyBorder="1" applyAlignment="1">
      <alignment vertical="center"/>
    </xf>
    <xf numFmtId="42" fontId="0" fillId="0" borderId="6" xfId="616" applyFont="1" applyBorder="1" applyAlignment="1">
      <alignment vertical="center"/>
    </xf>
    <xf numFmtId="0" fontId="33" fillId="35" borderId="6" xfId="0" applyFont="1" applyFill="1" applyBorder="1" applyAlignment="1">
      <alignment horizontal="center" vertical="center"/>
    </xf>
    <xf numFmtId="0" fontId="16" fillId="4" borderId="6" xfId="0" applyFont="1" applyFill="1" applyBorder="1" applyAlignment="1">
      <alignment horizontal="center" vertical="center"/>
    </xf>
    <xf numFmtId="0" fontId="33" fillId="4" borderId="6" xfId="0" applyFont="1" applyFill="1" applyBorder="1" applyAlignment="1">
      <alignment horizontal="center" vertical="center"/>
    </xf>
    <xf numFmtId="0" fontId="33" fillId="0" borderId="8" xfId="0" applyFont="1" applyBorder="1" applyAlignment="1">
      <alignment horizontal="center"/>
    </xf>
    <xf numFmtId="0" fontId="33" fillId="0" borderId="6" xfId="0" applyFont="1" applyBorder="1" applyAlignment="1">
      <alignment horizontal="center" vertical="center"/>
    </xf>
    <xf numFmtId="0" fontId="33" fillId="0" borderId="6" xfId="0" applyFont="1" applyBorder="1" applyAlignment="1">
      <alignment vertical="center"/>
    </xf>
    <xf numFmtId="0" fontId="33" fillId="0" borderId="6" xfId="0" applyFont="1" applyBorder="1"/>
    <xf numFmtId="43" fontId="0" fillId="0" borderId="6" xfId="71" applyFont="1" applyFill="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vertical="center"/>
    </xf>
    <xf numFmtId="0" fontId="0" fillId="36" borderId="0" xfId="0" applyFill="1"/>
    <xf numFmtId="0" fontId="11" fillId="2" borderId="0" xfId="0" applyFont="1" applyFill="1" applyAlignment="1">
      <alignment horizontal="center" vertical="center"/>
    </xf>
    <xf numFmtId="0" fontId="13" fillId="0" borderId="0" xfId="0" applyFont="1" applyAlignment="1">
      <alignment horizontal="center" vertical="center"/>
    </xf>
    <xf numFmtId="15" fontId="13" fillId="0" borderId="0" xfId="0" applyNumberFormat="1" applyFont="1" applyAlignment="1">
      <alignment horizontal="center" vertical="center"/>
    </xf>
    <xf numFmtId="0" fontId="11" fillId="0" borderId="0" xfId="0" applyFont="1" applyAlignment="1">
      <alignment horizontal="center" vertical="center"/>
    </xf>
    <xf numFmtId="0" fontId="2" fillId="0" borderId="6" xfId="0" applyFont="1" applyBorder="1" applyAlignment="1">
      <alignment horizontal="center" vertical="center" wrapText="1"/>
    </xf>
    <xf numFmtId="43" fontId="0" fillId="4" borderId="6" xfId="71" applyFont="1" applyFill="1" applyBorder="1" applyAlignment="1">
      <alignment horizontal="center" vertical="center"/>
    </xf>
    <xf numFmtId="167" fontId="0" fillId="0" borderId="6" xfId="71" applyNumberFormat="1" applyFont="1" applyFill="1" applyBorder="1" applyAlignment="1">
      <alignment horizontal="center" vertical="center"/>
    </xf>
    <xf numFmtId="0" fontId="0" fillId="37" borderId="0" xfId="0" applyFill="1"/>
    <xf numFmtId="0" fontId="0" fillId="38" borderId="0" xfId="0" applyFill="1"/>
    <xf numFmtId="164" fontId="0" fillId="0" borderId="6" xfId="1" applyFont="1" applyFill="1" applyBorder="1" applyAlignment="1">
      <alignment horizontal="center" vertical="center" wrapText="1"/>
    </xf>
    <xf numFmtId="9" fontId="31" fillId="0" borderId="6" xfId="0" applyNumberFormat="1" applyFont="1" applyBorder="1" applyAlignment="1">
      <alignment horizontal="center" vertical="center"/>
    </xf>
    <xf numFmtId="0" fontId="31" fillId="0" borderId="6" xfId="0" applyFont="1" applyBorder="1"/>
    <xf numFmtId="164" fontId="31" fillId="0" borderId="6" xfId="1" applyFont="1" applyFill="1" applyBorder="1" applyAlignment="1">
      <alignment vertical="center"/>
    </xf>
    <xf numFmtId="0" fontId="31" fillId="0" borderId="6" xfId="0" applyFont="1" applyBorder="1" applyAlignment="1">
      <alignment horizontal="center" wrapText="1"/>
    </xf>
    <xf numFmtId="0" fontId="31" fillId="0" borderId="6" xfId="0" applyFont="1" applyBorder="1" applyAlignment="1">
      <alignment horizontal="center" vertical="center" wrapText="1"/>
    </xf>
    <xf numFmtId="170" fontId="0" fillId="0" borderId="6" xfId="31" applyNumberFormat="1" applyFont="1" applyBorder="1" applyAlignment="1">
      <alignment horizontal="center" vertical="center"/>
    </xf>
    <xf numFmtId="167" fontId="0" fillId="0" borderId="0" xfId="31" applyNumberFormat="1" applyFont="1" applyFill="1" applyAlignment="1">
      <alignment horizontal="center" vertical="center"/>
    </xf>
    <xf numFmtId="0" fontId="16" fillId="0" borderId="6" xfId="0" applyFont="1" applyBorder="1" applyAlignment="1">
      <alignment horizontal="center" vertical="center"/>
    </xf>
    <xf numFmtId="164" fontId="0" fillId="0" borderId="24" xfId="1" applyFont="1" applyFill="1" applyBorder="1" applyAlignment="1">
      <alignment vertical="center"/>
    </xf>
    <xf numFmtId="164" fontId="0" fillId="0" borderId="26" xfId="1" applyFont="1" applyFill="1" applyBorder="1" applyAlignment="1">
      <alignment vertical="center"/>
    </xf>
    <xf numFmtId="164" fontId="0" fillId="4" borderId="8" xfId="1" applyFont="1" applyFill="1" applyBorder="1" applyAlignment="1">
      <alignment vertical="center"/>
    </xf>
    <xf numFmtId="0" fontId="0" fillId="0" borderId="0" xfId="0" applyAlignment="1">
      <alignment wrapText="1"/>
    </xf>
    <xf numFmtId="164" fontId="0" fillId="0" borderId="8" xfId="1" applyFont="1" applyFill="1" applyBorder="1" applyAlignment="1">
      <alignment vertical="center"/>
    </xf>
    <xf numFmtId="164" fontId="0" fillId="0" borderId="28" xfId="1" applyFont="1" applyFill="1" applyBorder="1" applyAlignment="1">
      <alignment vertical="center"/>
    </xf>
    <xf numFmtId="0" fontId="2" fillId="0" borderId="28" xfId="0" applyFont="1" applyBorder="1" applyAlignment="1">
      <alignment horizontal="center" vertical="center"/>
    </xf>
    <xf numFmtId="0" fontId="0" fillId="0" borderId="0" xfId="0" applyAlignment="1">
      <alignment horizontal="center" vertical="top" wrapText="1"/>
    </xf>
    <xf numFmtId="164" fontId="0" fillId="4" borderId="6" xfId="6" applyFont="1" applyFill="1" applyBorder="1" applyAlignment="1">
      <alignment vertical="center"/>
    </xf>
    <xf numFmtId="0" fontId="36" fillId="0" borderId="6" xfId="0" applyFont="1" applyBorder="1" applyAlignment="1">
      <alignment horizontal="center" vertical="center" wrapText="1"/>
    </xf>
    <xf numFmtId="0" fontId="37" fillId="0" borderId="6" xfId="0" applyFont="1" applyBorder="1" applyAlignment="1">
      <alignment horizontal="center" vertical="center"/>
    </xf>
    <xf numFmtId="0" fontId="38" fillId="0" borderId="0" xfId="0" applyFont="1"/>
    <xf numFmtId="0" fontId="34" fillId="0" borderId="6" xfId="0" applyFont="1" applyBorder="1" applyAlignment="1">
      <alignment horizontal="center" vertical="center"/>
    </xf>
    <xf numFmtId="0" fontId="34" fillId="0" borderId="6" xfId="0" applyFont="1" applyBorder="1"/>
    <xf numFmtId="0" fontId="34" fillId="0" borderId="6" xfId="0" applyFont="1" applyBorder="1" applyAlignment="1">
      <alignment vertical="center"/>
    </xf>
    <xf numFmtId="0" fontId="34" fillId="0" borderId="9" xfId="0" applyFont="1" applyBorder="1" applyAlignment="1">
      <alignment horizontal="center"/>
    </xf>
    <xf numFmtId="14" fontId="13" fillId="0" borderId="0" xfId="0" applyNumberFormat="1" applyFont="1" applyAlignment="1">
      <alignment horizontal="center" vertical="center"/>
    </xf>
    <xf numFmtId="14" fontId="13" fillId="0" borderId="6" xfId="0" applyNumberFormat="1" applyFont="1" applyBorder="1" applyAlignment="1">
      <alignment horizontal="center" vertical="center"/>
    </xf>
    <xf numFmtId="0" fontId="2" fillId="0" borderId="6" xfId="0" applyFont="1" applyBorder="1" applyAlignment="1">
      <alignment horizontal="center" wrapText="1"/>
    </xf>
    <xf numFmtId="0" fontId="0" fillId="0" borderId="0" xfId="0" applyAlignment="1">
      <alignment horizontal="center" vertical="center"/>
    </xf>
    <xf numFmtId="0" fontId="0" fillId="0" borderId="6" xfId="0" applyBorder="1" applyAlignment="1">
      <alignment vertical="center" wrapText="1"/>
    </xf>
    <xf numFmtId="0" fontId="0" fillId="4" borderId="6" xfId="0" applyFill="1" applyBorder="1"/>
    <xf numFmtId="0" fontId="0" fillId="4" borderId="6" xfId="0" applyFill="1" applyBorder="1" applyAlignment="1">
      <alignment wrapText="1"/>
    </xf>
    <xf numFmtId="0" fontId="0" fillId="0" borderId="6" xfId="0" applyBorder="1" applyAlignment="1">
      <alignment horizontal="justify" vertical="center" wrapText="1"/>
    </xf>
    <xf numFmtId="0" fontId="0" fillId="0" borderId="6" xfId="0" applyBorder="1" applyAlignment="1">
      <alignment wrapText="1"/>
    </xf>
    <xf numFmtId="0" fontId="0" fillId="0" borderId="6" xfId="0" applyBorder="1" applyAlignment="1">
      <alignment horizontal="justify" vertical="center"/>
    </xf>
    <xf numFmtId="0" fontId="31" fillId="0" borderId="6" xfId="0" applyFont="1" applyBorder="1" applyAlignment="1">
      <alignment horizontal="justify" vertical="center" wrapText="1"/>
    </xf>
    <xf numFmtId="0" fontId="0" fillId="0" borderId="6" xfId="0" applyBorder="1" applyAlignment="1">
      <alignment horizontal="center" vertical="center"/>
    </xf>
    <xf numFmtId="10" fontId="0" fillId="0" borderId="6" xfId="0" applyNumberFormat="1" applyBorder="1" applyAlignment="1">
      <alignment horizontal="center" vertical="center"/>
    </xf>
    <xf numFmtId="166" fontId="0" fillId="0" borderId="6" xfId="3" applyNumberFormat="1" applyFont="1" applyBorder="1" applyAlignment="1">
      <alignment vertical="center"/>
    </xf>
    <xf numFmtId="10" fontId="0" fillId="0" borderId="6" xfId="3" applyNumberFormat="1" applyFont="1" applyBorder="1" applyAlignment="1">
      <alignment horizontal="center" vertical="center"/>
    </xf>
    <xf numFmtId="0" fontId="39" fillId="0" borderId="6" xfId="0" applyFont="1" applyBorder="1" applyAlignment="1">
      <alignment horizontal="justify" vertical="center"/>
    </xf>
    <xf numFmtId="0" fontId="0" fillId="4" borderId="6" xfId="0" applyFill="1" applyBorder="1" applyAlignment="1">
      <alignment horizontal="justify" vertical="center" wrapText="1"/>
    </xf>
    <xf numFmtId="0" fontId="31" fillId="4" borderId="6" xfId="0" applyFont="1" applyFill="1" applyBorder="1" applyAlignment="1">
      <alignment horizontal="justify" vertical="center" wrapText="1"/>
    </xf>
    <xf numFmtId="0" fontId="0" fillId="4" borderId="6" xfId="0" applyFill="1" applyBorder="1" applyAlignment="1">
      <alignment horizontal="center" vertical="center"/>
    </xf>
    <xf numFmtId="10" fontId="0" fillId="4" borderId="6" xfId="0" applyNumberFormat="1" applyFill="1" applyBorder="1" applyAlignment="1">
      <alignment horizontal="center" vertical="center"/>
    </xf>
    <xf numFmtId="169" fontId="0" fillId="4" borderId="6" xfId="1" applyNumberFormat="1" applyFont="1" applyFill="1" applyBorder="1" applyAlignment="1">
      <alignment vertical="center"/>
    </xf>
    <xf numFmtId="10" fontId="0" fillId="4" borderId="6" xfId="3" applyNumberFormat="1" applyFont="1" applyFill="1" applyBorder="1" applyAlignment="1">
      <alignment horizontal="center" vertical="center"/>
    </xf>
    <xf numFmtId="0" fontId="39" fillId="4" borderId="6" xfId="0" applyFont="1" applyFill="1" applyBorder="1" applyAlignment="1">
      <alignment horizontal="justify" vertical="center"/>
    </xf>
    <xf numFmtId="0" fontId="31" fillId="0" borderId="6" xfId="2" applyFont="1" applyBorder="1" applyAlignment="1">
      <alignment horizontal="justify" vertical="center" wrapText="1"/>
    </xf>
    <xf numFmtId="169" fontId="0" fillId="0" borderId="6" xfId="1" applyNumberFormat="1" applyFont="1" applyFill="1" applyBorder="1" applyAlignment="1">
      <alignment vertical="center"/>
    </xf>
    <xf numFmtId="167" fontId="0" fillId="0" borderId="6" xfId="71" applyNumberFormat="1" applyFont="1" applyFill="1" applyBorder="1" applyAlignment="1">
      <alignment vertical="center"/>
    </xf>
    <xf numFmtId="9" fontId="0" fillId="0" borderId="6" xfId="0" applyNumberForma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wrapText="1"/>
    </xf>
    <xf numFmtId="0" fontId="39" fillId="0" borderId="6" xfId="0" applyFont="1" applyBorder="1" applyAlignment="1">
      <alignment horizontal="justify" vertical="center" wrapText="1"/>
    </xf>
    <xf numFmtId="0" fontId="39" fillId="0" borderId="6" xfId="0" applyFont="1" applyBorder="1" applyAlignment="1">
      <alignment horizontal="center" vertical="center"/>
    </xf>
    <xf numFmtId="0" fontId="31" fillId="0" borderId="6" xfId="0" applyFont="1" applyBorder="1" applyAlignment="1">
      <alignment horizontal="justify" vertical="center"/>
    </xf>
    <xf numFmtId="0" fontId="39" fillId="0" borderId="6" xfId="0" applyFont="1" applyBorder="1" applyAlignment="1">
      <alignment horizontal="left" vertical="center" wrapText="1"/>
    </xf>
    <xf numFmtId="168" fontId="0" fillId="0" borderId="6" xfId="0" applyNumberFormat="1" applyBorder="1" applyAlignment="1">
      <alignment vertical="center"/>
    </xf>
    <xf numFmtId="0" fontId="0" fillId="0" borderId="6" xfId="0" applyBorder="1" applyAlignment="1">
      <alignment horizontal="left" vertical="center" wrapText="1"/>
    </xf>
    <xf numFmtId="0" fontId="0" fillId="0" borderId="6" xfId="0" applyBorder="1" applyAlignment="1">
      <alignment vertical="top" wrapText="1"/>
    </xf>
    <xf numFmtId="168" fontId="0" fillId="0" borderId="6" xfId="0" applyNumberFormat="1" applyBorder="1" applyAlignment="1">
      <alignment horizontal="center" vertical="center"/>
    </xf>
    <xf numFmtId="0" fontId="0" fillId="0" borderId="6" xfId="0" applyBorder="1" applyAlignment="1">
      <alignment vertical="center"/>
    </xf>
    <xf numFmtId="0" fontId="39" fillId="0" borderId="6" xfId="0" applyFont="1" applyBorder="1" applyAlignment="1">
      <alignment vertical="center"/>
    </xf>
    <xf numFmtId="0" fontId="39" fillId="0" borderId="6" xfId="0" applyFont="1" applyBorder="1" applyAlignment="1">
      <alignment horizontal="center" vertical="center" wrapText="1"/>
    </xf>
    <xf numFmtId="0" fontId="39" fillId="0" borderId="6" xfId="0" applyFont="1" applyBorder="1" applyAlignment="1">
      <alignment vertical="center" wrapText="1"/>
    </xf>
    <xf numFmtId="0" fontId="0" fillId="0" borderId="6" xfId="0" applyBorder="1" applyAlignment="1">
      <alignment horizontal="left" vertical="top" wrapText="1"/>
    </xf>
    <xf numFmtId="43" fontId="0" fillId="0" borderId="6" xfId="31" applyFont="1" applyFill="1" applyBorder="1" applyAlignment="1">
      <alignment horizontal="center" vertical="center"/>
    </xf>
    <xf numFmtId="3" fontId="0" fillId="0" borderId="6" xfId="0" applyNumberFormat="1" applyBorder="1" applyAlignment="1">
      <alignment horizontal="center" vertical="center"/>
    </xf>
    <xf numFmtId="4" fontId="0" fillId="0" borderId="6" xfId="0" applyNumberFormat="1" applyBorder="1" applyAlignment="1">
      <alignment horizontal="center" vertical="center"/>
    </xf>
    <xf numFmtId="4" fontId="0" fillId="0" borderId="6" xfId="1" applyNumberFormat="1" applyFont="1" applyFill="1" applyBorder="1" applyAlignment="1">
      <alignment horizontal="center" vertical="center"/>
    </xf>
    <xf numFmtId="4" fontId="0" fillId="0" borderId="6" xfId="3" applyNumberFormat="1" applyFont="1" applyFill="1" applyBorder="1" applyAlignment="1">
      <alignment horizontal="center" vertical="center"/>
    </xf>
    <xf numFmtId="44" fontId="0" fillId="0" borderId="6" xfId="3" applyFont="1" applyFill="1" applyBorder="1" applyAlignment="1">
      <alignment horizontal="right" vertical="center"/>
    </xf>
    <xf numFmtId="44" fontId="0" fillId="0" borderId="6" xfId="0" applyNumberFormat="1" applyBorder="1" applyAlignment="1">
      <alignment vertical="center"/>
    </xf>
    <xf numFmtId="0" fontId="0" fillId="0" borderId="12" xfId="0" applyBorder="1" applyAlignment="1">
      <alignment vertical="center" wrapText="1"/>
    </xf>
    <xf numFmtId="0" fontId="0" fillId="4" borderId="6" xfId="0" applyFill="1" applyBorder="1" applyAlignment="1">
      <alignment vertical="center" wrapText="1"/>
    </xf>
    <xf numFmtId="9" fontId="0" fillId="4" borderId="6" xfId="0" applyNumberFormat="1" applyFill="1" applyBorder="1" applyAlignment="1">
      <alignment horizontal="center" vertical="center"/>
    </xf>
    <xf numFmtId="166" fontId="0" fillId="4" borderId="10" xfId="3" applyNumberFormat="1" applyFont="1" applyFill="1" applyBorder="1" applyAlignment="1">
      <alignment horizontal="center" vertical="center" wrapText="1"/>
    </xf>
    <xf numFmtId="166" fontId="0" fillId="4" borderId="10" xfId="3" applyNumberFormat="1" applyFont="1" applyFill="1" applyBorder="1" applyAlignment="1">
      <alignment vertical="center"/>
    </xf>
    <xf numFmtId="166" fontId="0" fillId="4" borderId="10" xfId="3" applyNumberFormat="1" applyFont="1" applyFill="1" applyBorder="1" applyAlignment="1">
      <alignment horizontal="center" vertical="center"/>
    </xf>
    <xf numFmtId="14" fontId="0" fillId="4" borderId="6" xfId="0" applyNumberFormat="1" applyFill="1" applyBorder="1" applyAlignment="1">
      <alignment horizontal="justify" vertical="center"/>
    </xf>
    <xf numFmtId="0" fontId="0" fillId="0" borderId="8" xfId="0" applyBorder="1" applyAlignment="1">
      <alignment vertical="center" wrapText="1"/>
    </xf>
    <xf numFmtId="166" fontId="0" fillId="4" borderId="11" xfId="3" applyNumberFormat="1" applyFont="1" applyFill="1" applyBorder="1" applyAlignment="1">
      <alignment horizontal="center" vertical="center" wrapText="1"/>
    </xf>
    <xf numFmtId="166" fontId="0" fillId="4" borderId="11" xfId="3" applyNumberFormat="1" applyFont="1" applyFill="1" applyBorder="1" applyAlignment="1">
      <alignment vertical="center"/>
    </xf>
    <xf numFmtId="166" fontId="0" fillId="4" borderId="11" xfId="3" applyNumberFormat="1" applyFont="1" applyFill="1" applyBorder="1" applyAlignment="1">
      <alignment horizontal="center" vertical="center"/>
    </xf>
    <xf numFmtId="0" fontId="0" fillId="4" borderId="6" xfId="0" applyFill="1" applyBorder="1" applyAlignment="1">
      <alignment horizontal="justify" vertical="center"/>
    </xf>
    <xf numFmtId="0" fontId="0" fillId="4" borderId="6" xfId="2" applyFont="1" applyFill="1" applyBorder="1" applyAlignment="1">
      <alignment horizontal="justify" vertical="center" wrapText="1"/>
    </xf>
    <xf numFmtId="0" fontId="0" fillId="4" borderId="8" xfId="0" applyFill="1" applyBorder="1" applyAlignment="1">
      <alignment horizontal="left" vertical="center" wrapText="1"/>
    </xf>
    <xf numFmtId="166" fontId="0" fillId="0" borderId="11" xfId="3" applyNumberFormat="1" applyFont="1" applyFill="1" applyBorder="1" applyAlignment="1">
      <alignment horizontal="center" vertical="center" wrapText="1"/>
    </xf>
    <xf numFmtId="166" fontId="0" fillId="0" borderId="11" xfId="3" applyNumberFormat="1" applyFont="1" applyFill="1" applyBorder="1" applyAlignment="1">
      <alignment vertical="center"/>
    </xf>
    <xf numFmtId="166" fontId="0" fillId="0" borderId="11" xfId="3" applyNumberFormat="1" applyFont="1" applyFill="1" applyBorder="1" applyAlignment="1">
      <alignment horizontal="center" vertical="center"/>
    </xf>
    <xf numFmtId="0" fontId="0" fillId="0" borderId="8" xfId="0" applyBorder="1" applyAlignment="1">
      <alignment horizontal="left" vertical="center" wrapText="1"/>
    </xf>
    <xf numFmtId="0" fontId="0" fillId="4" borderId="8" xfId="0" applyFill="1" applyBorder="1" applyAlignment="1">
      <alignment vertical="top" wrapText="1"/>
    </xf>
    <xf numFmtId="0" fontId="0" fillId="4" borderId="0" xfId="0" applyFill="1" applyAlignment="1">
      <alignment vertical="center" wrapText="1"/>
    </xf>
    <xf numFmtId="0" fontId="0" fillId="4" borderId="8" xfId="0" applyFill="1" applyBorder="1" applyAlignment="1">
      <alignment vertical="center" wrapText="1"/>
    </xf>
    <xf numFmtId="0" fontId="0" fillId="4" borderId="3" xfId="0" applyFill="1" applyBorder="1" applyAlignment="1">
      <alignment vertical="center" wrapText="1"/>
    </xf>
    <xf numFmtId="14" fontId="0" fillId="0" borderId="6" xfId="0" applyNumberFormat="1" applyBorder="1" applyAlignment="1">
      <alignment horizontal="justify" vertical="center"/>
    </xf>
    <xf numFmtId="0" fontId="39" fillId="4" borderId="8" xfId="2" applyFont="1" applyFill="1" applyBorder="1" applyAlignment="1">
      <alignment vertical="center" wrapText="1"/>
    </xf>
    <xf numFmtId="1" fontId="0" fillId="4" borderId="6" xfId="0" applyNumberFormat="1" applyFill="1" applyBorder="1" applyAlignment="1">
      <alignment horizontal="center" vertical="center"/>
    </xf>
    <xf numFmtId="0" fontId="0" fillId="0" borderId="0" xfId="0" applyAlignment="1">
      <alignment horizontal="center" vertical="center" wrapText="1"/>
    </xf>
    <xf numFmtId="0" fontId="0" fillId="4" borderId="25" xfId="0" applyFill="1" applyBorder="1" applyAlignment="1">
      <alignment horizontal="left" vertical="center" wrapText="1"/>
    </xf>
    <xf numFmtId="0" fontId="0" fillId="0" borderId="28" xfId="0" applyBorder="1" applyAlignment="1">
      <alignment vertical="center" wrapText="1"/>
    </xf>
    <xf numFmtId="0" fontId="0" fillId="0" borderId="26" xfId="0" applyBorder="1" applyAlignment="1">
      <alignment vertical="center" wrapText="1"/>
    </xf>
    <xf numFmtId="14" fontId="31" fillId="0" borderId="8" xfId="0" applyNumberFormat="1" applyFont="1" applyBorder="1" applyAlignment="1">
      <alignment horizontal="justify" vertical="center"/>
    </xf>
    <xf numFmtId="9" fontId="31" fillId="0" borderId="6" xfId="4" applyFont="1" applyFill="1" applyBorder="1" applyAlignment="1">
      <alignment horizontal="center" vertical="center"/>
    </xf>
    <xf numFmtId="164" fontId="31" fillId="0" borderId="6" xfId="1" applyFont="1" applyFill="1" applyBorder="1" applyAlignment="1">
      <alignment horizontal="right" vertical="center"/>
    </xf>
    <xf numFmtId="0" fontId="31" fillId="0" borderId="6" xfId="0" applyFont="1" applyBorder="1" applyAlignment="1">
      <alignment horizontal="left" vertical="center" wrapText="1"/>
    </xf>
    <xf numFmtId="0" fontId="31" fillId="0" borderId="6" xfId="0" applyFont="1" applyBorder="1" applyAlignment="1">
      <alignment vertical="center" wrapText="1"/>
    </xf>
    <xf numFmtId="0" fontId="31" fillId="0" borderId="6" xfId="2" applyFont="1" applyBorder="1" applyAlignment="1">
      <alignment horizontal="left" vertical="center" wrapText="1"/>
    </xf>
    <xf numFmtId="0" fontId="0" fillId="0" borderId="6" xfId="0" applyBorder="1" applyAlignment="1">
      <alignment horizontal="left" vertical="center"/>
    </xf>
    <xf numFmtId="0" fontId="2" fillId="0" borderId="6"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9" fillId="2" borderId="6" xfId="0" applyFont="1" applyFill="1" applyBorder="1" applyAlignment="1">
      <alignment horizontal="center" vertical="center"/>
    </xf>
    <xf numFmtId="0" fontId="10" fillId="2" borderId="6" xfId="0" applyFont="1" applyFill="1" applyBorder="1" applyAlignment="1">
      <alignment horizontal="center" vertical="center"/>
    </xf>
    <xf numFmtId="0" fontId="1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9" fillId="0" borderId="6" xfId="0" applyFont="1" applyBorder="1" applyAlignment="1">
      <alignment horizontal="justify" vertical="center" wrapText="1"/>
    </xf>
    <xf numFmtId="0" fontId="2" fillId="0" borderId="6" xfId="0" applyFont="1" applyBorder="1" applyAlignment="1">
      <alignment horizont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7" xfId="0" applyFont="1" applyBorder="1" applyAlignment="1">
      <alignment horizontal="center"/>
    </xf>
    <xf numFmtId="0" fontId="33" fillId="0" borderId="6" xfId="0" applyFont="1" applyBorder="1" applyAlignment="1">
      <alignment horizontal="center"/>
    </xf>
    <xf numFmtId="0" fontId="0" fillId="0" borderId="6" xfId="0" applyBorder="1" applyAlignment="1">
      <alignment horizontal="left" vertical="center" wrapText="1"/>
    </xf>
    <xf numFmtId="0" fontId="33" fillId="0" borderId="8" xfId="0" applyFont="1" applyBorder="1" applyAlignment="1">
      <alignment horizontal="center"/>
    </xf>
    <xf numFmtId="0" fontId="33" fillId="0" borderId="9" xfId="0" applyFont="1" applyBorder="1" applyAlignment="1">
      <alignment horizontal="center"/>
    </xf>
    <xf numFmtId="0" fontId="0" fillId="4" borderId="1" xfId="0" applyFill="1" applyBorder="1" applyAlignment="1">
      <alignment horizontal="left" vertical="center" wrapText="1"/>
    </xf>
    <xf numFmtId="0" fontId="0" fillId="4" borderId="22" xfId="0" applyFill="1" applyBorder="1" applyAlignment="1">
      <alignment horizontal="left" vertical="center" wrapText="1"/>
    </xf>
    <xf numFmtId="0" fontId="0" fillId="4" borderId="3" xfId="0" applyFill="1" applyBorder="1" applyAlignment="1">
      <alignment horizontal="left" vertical="center" wrapText="1"/>
    </xf>
    <xf numFmtId="166" fontId="0" fillId="4" borderId="10" xfId="3" applyNumberFormat="1" applyFont="1" applyFill="1" applyBorder="1" applyAlignment="1">
      <alignment horizontal="center" vertical="center" wrapText="1"/>
    </xf>
    <xf numFmtId="166" fontId="0" fillId="4" borderId="11" xfId="3" applyNumberFormat="1" applyFont="1" applyFill="1" applyBorder="1" applyAlignment="1">
      <alignment horizontal="center" vertical="center" wrapText="1"/>
    </xf>
    <xf numFmtId="6" fontId="0" fillId="4" borderId="10" xfId="31" applyNumberFormat="1" applyFont="1" applyFill="1" applyBorder="1" applyAlignment="1">
      <alignment horizontal="center" vertical="center" wrapText="1"/>
    </xf>
    <xf numFmtId="43" fontId="0" fillId="4" borderId="11" xfId="31" applyFont="1" applyFill="1" applyBorder="1" applyAlignment="1">
      <alignment horizontal="center" vertical="center" wrapText="1"/>
    </xf>
    <xf numFmtId="6" fontId="0" fillId="4" borderId="10" xfId="1" applyNumberFormat="1" applyFont="1" applyFill="1" applyBorder="1" applyAlignment="1">
      <alignment horizontal="center" vertical="center" wrapText="1"/>
    </xf>
    <xf numFmtId="2" fontId="0" fillId="4" borderId="11" xfId="1" applyNumberFormat="1" applyFont="1" applyFill="1" applyBorder="1" applyAlignment="1">
      <alignment horizontal="center" vertical="center" wrapText="1"/>
    </xf>
    <xf numFmtId="10" fontId="0" fillId="4" borderId="10" xfId="1" applyNumberFormat="1" applyFont="1" applyFill="1" applyBorder="1" applyAlignment="1">
      <alignment horizontal="center" vertical="center" wrapText="1"/>
    </xf>
    <xf numFmtId="10" fontId="0" fillId="4" borderId="11" xfId="1" applyNumberFormat="1" applyFont="1" applyFill="1" applyBorder="1" applyAlignment="1">
      <alignment horizontal="center" vertical="center" wrapText="1"/>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31" fillId="0" borderId="6" xfId="74" applyFont="1" applyBorder="1" applyAlignment="1">
      <alignment horizontal="left" vertical="center" wrapText="1"/>
    </xf>
    <xf numFmtId="0" fontId="30" fillId="0" borderId="27" xfId="74" applyBorder="1" applyAlignment="1">
      <alignment horizontal="left" vertical="center" wrapText="1"/>
    </xf>
    <xf numFmtId="0" fontId="31" fillId="4" borderId="24" xfId="74" applyFont="1" applyFill="1" applyBorder="1" applyAlignment="1">
      <alignment vertical="top" wrapText="1"/>
    </xf>
    <xf numFmtId="0" fontId="30" fillId="4" borderId="23" xfId="74" applyFill="1" applyBorder="1" applyAlignment="1">
      <alignment vertical="top"/>
    </xf>
    <xf numFmtId="0" fontId="2" fillId="0" borderId="34" xfId="0" applyFont="1" applyBorder="1" applyAlignment="1">
      <alignment horizont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9" fillId="0" borderId="10" xfId="0" applyFont="1" applyBorder="1" applyAlignment="1">
      <alignment horizontal="left" vertical="top" wrapText="1"/>
    </xf>
    <xf numFmtId="0" fontId="39" fillId="0" borderId="12" xfId="0" applyFont="1" applyBorder="1" applyAlignment="1">
      <alignment horizontal="left" vertical="top" wrapText="1"/>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8"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xf>
    <xf numFmtId="0" fontId="34" fillId="0" borderId="9" xfId="0" applyFont="1" applyBorder="1" applyAlignment="1">
      <alignment horizontal="center"/>
    </xf>
    <xf numFmtId="0" fontId="34" fillId="0" borderId="7" xfId="0" applyFont="1" applyBorder="1" applyAlignment="1">
      <alignment horizontal="center"/>
    </xf>
    <xf numFmtId="0" fontId="34" fillId="0" borderId="1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9" xfId="0" applyFont="1" applyBorder="1" applyAlignment="1">
      <alignment horizontal="center" vertical="center"/>
    </xf>
    <xf numFmtId="44" fontId="0" fillId="0" borderId="10" xfId="0" applyNumberFormat="1" applyBorder="1" applyAlignment="1">
      <alignment horizontal="center" vertical="center"/>
    </xf>
    <xf numFmtId="44" fontId="0" fillId="0" borderId="11" xfId="0" applyNumberFormat="1" applyBorder="1" applyAlignment="1">
      <alignment horizontal="center" vertical="center"/>
    </xf>
    <xf numFmtId="44" fontId="0" fillId="0" borderId="12" xfId="0" applyNumberForma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0" fontId="0" fillId="0" borderId="10" xfId="0" applyNumberFormat="1" applyBorder="1" applyAlignment="1">
      <alignment horizontal="center" vertical="center"/>
    </xf>
    <xf numFmtId="10" fontId="0" fillId="0" borderId="11" xfId="0" applyNumberFormat="1" applyBorder="1" applyAlignment="1">
      <alignment horizontal="center" vertical="center"/>
    </xf>
    <xf numFmtId="10" fontId="0" fillId="0" borderId="12" xfId="0" applyNumberFormat="1" applyBorder="1" applyAlignment="1">
      <alignment horizontal="center" vertical="center"/>
    </xf>
  </cellXfs>
  <cellStyles count="795">
    <cellStyle name="20% - Énfasis1" xfId="48" builtinId="30" customBuiltin="1"/>
    <cellStyle name="20% - Énfasis2" xfId="51" builtinId="34" customBuiltin="1"/>
    <cellStyle name="20% - Énfasis3" xfId="54" builtinId="38" customBuiltin="1"/>
    <cellStyle name="20% - Énfasis4" xfId="57" builtinId="42" customBuiltin="1"/>
    <cellStyle name="20% - Énfasis5" xfId="60" builtinId="46" customBuiltin="1"/>
    <cellStyle name="20% - Énfasis6" xfId="63" builtinId="50" customBuiltin="1"/>
    <cellStyle name="40% - Énfasis1" xfId="49" builtinId="31" customBuiltin="1"/>
    <cellStyle name="40% - Énfasis2" xfId="52" builtinId="35" customBuiltin="1"/>
    <cellStyle name="40% - Énfasis3" xfId="55" builtinId="39" customBuiltin="1"/>
    <cellStyle name="40% - Énfasis4" xfId="58" builtinId="43" customBuiltin="1"/>
    <cellStyle name="40% - Énfasis5" xfId="61" builtinId="47" customBuiltin="1"/>
    <cellStyle name="40% - Énfasis6" xfId="64" builtinId="51" customBuiltin="1"/>
    <cellStyle name="60% - Énfasis1 2" xfId="79" xr:uid="{00000000-0005-0000-0000-00000C000000}"/>
    <cellStyle name="60% - Énfasis2 2" xfId="80" xr:uid="{00000000-0005-0000-0000-00000D000000}"/>
    <cellStyle name="60% - Énfasis3 2" xfId="81" xr:uid="{00000000-0005-0000-0000-00000E000000}"/>
    <cellStyle name="60% - Énfasis4 2" xfId="82" xr:uid="{00000000-0005-0000-0000-00000F000000}"/>
    <cellStyle name="60% - Énfasis5 2" xfId="83" xr:uid="{00000000-0005-0000-0000-000010000000}"/>
    <cellStyle name="60% - Énfasis6 2" xfId="84" xr:uid="{00000000-0005-0000-0000-000011000000}"/>
    <cellStyle name="Bueno" xfId="37" builtinId="26" customBuiltin="1"/>
    <cellStyle name="Cálculo" xfId="40" builtinId="22" customBuiltin="1"/>
    <cellStyle name="Celda de comprobación" xfId="42" builtinId="23" customBuiltin="1"/>
    <cellStyle name="Celda vinculada" xfId="41" builtinId="24" customBuiltin="1"/>
    <cellStyle name="Encabezado 1" xfId="33" builtinId="16" customBuiltin="1"/>
    <cellStyle name="Encabezado 4" xfId="36" builtinId="19" customBuiltin="1"/>
    <cellStyle name="Énfasis1" xfId="47" builtinId="29" customBuiltin="1"/>
    <cellStyle name="Énfasis2" xfId="50" builtinId="33" customBuiltin="1"/>
    <cellStyle name="Énfasis3" xfId="53" builtinId="37" customBuiltin="1"/>
    <cellStyle name="Énfasis4" xfId="56" builtinId="41" customBuiltin="1"/>
    <cellStyle name="Énfasis5" xfId="59" builtinId="45" customBuiltin="1"/>
    <cellStyle name="Énfasis6" xfId="62" builtinId="49" customBuiltin="1"/>
    <cellStyle name="Entrada" xfId="38" builtinId="20" customBuiltin="1"/>
    <cellStyle name="Hipervínculo" xfId="74" builtinId="8"/>
    <cellStyle name="Incorrecto" xfId="30" builtinId="27" customBuiltin="1"/>
    <cellStyle name="Millares" xfId="31" builtinId="3"/>
    <cellStyle name="Millares [0] 2" xfId="110" xr:uid="{00000000-0005-0000-0000-000022000000}"/>
    <cellStyle name="Millares [0] 2 2" xfId="195" xr:uid="{00000000-0005-0000-0000-000023000000}"/>
    <cellStyle name="Millares [0] 2 2 2" xfId="559" xr:uid="{00000000-0005-0000-0000-000024000000}"/>
    <cellStyle name="Millares [0] 2 2 3" xfId="774" xr:uid="{14F67867-CFDC-43DB-A244-FF8FC45DC1CE}"/>
    <cellStyle name="Millares [0] 2 3" xfId="283" xr:uid="{00000000-0005-0000-0000-000025000000}"/>
    <cellStyle name="Millares [0] 2 4" xfId="373" xr:uid="{00000000-0005-0000-0000-000026000000}"/>
    <cellStyle name="Millares [0] 2 5" xfId="474" xr:uid="{00000000-0005-0000-0000-000027000000}"/>
    <cellStyle name="Millares [0] 2 6" xfId="689" xr:uid="{0F5ED86C-92CC-44D2-BACD-BDA6AB5A1AF0}"/>
    <cellStyle name="Millares [0] 3" xfId="150" xr:uid="{00000000-0005-0000-0000-000028000000}"/>
    <cellStyle name="Millares [0] 3 2" xfId="514" xr:uid="{00000000-0005-0000-0000-000029000000}"/>
    <cellStyle name="Millares [0] 3 3" xfId="729" xr:uid="{6705BEC4-A392-4BDB-A425-017DF0291FE5}"/>
    <cellStyle name="Millares [0] 4" xfId="241" xr:uid="{00000000-0005-0000-0000-00002A000000}"/>
    <cellStyle name="Millares [0] 5" xfId="330" xr:uid="{00000000-0005-0000-0000-00002B000000}"/>
    <cellStyle name="Millares [0] 6" xfId="434" xr:uid="{00000000-0005-0000-0000-00002C000000}"/>
    <cellStyle name="Millares [0] 7" xfId="604" xr:uid="{00000000-0005-0000-0000-00002D000000}"/>
    <cellStyle name="Millares [0] 8" xfId="648" xr:uid="{151EED9B-C28F-45A7-8DCA-7A69E01DD08C}"/>
    <cellStyle name="Millares 10" xfId="211" xr:uid="{00000000-0005-0000-0000-00002E000000}"/>
    <cellStyle name="Millares 10 2" xfId="575" xr:uid="{00000000-0005-0000-0000-00002F000000}"/>
    <cellStyle name="Millares 10 3" xfId="790" xr:uid="{4B3191E9-2609-461A-A754-7BAEF7117025}"/>
    <cellStyle name="Millares 11" xfId="212" xr:uid="{00000000-0005-0000-0000-000030000000}"/>
    <cellStyle name="Millares 11 2" xfId="576" xr:uid="{00000000-0005-0000-0000-000031000000}"/>
    <cellStyle name="Millares 11 3" xfId="791" xr:uid="{F7E5E0D1-EFB7-4D10-B3E1-A5CD2D058EF1}"/>
    <cellStyle name="Millares 12" xfId="213" xr:uid="{00000000-0005-0000-0000-000032000000}"/>
    <cellStyle name="Millares 12 2" xfId="577" xr:uid="{00000000-0005-0000-0000-000033000000}"/>
    <cellStyle name="Millares 12 3" xfId="792" xr:uid="{D8562792-7CD1-4F6D-B714-681CC783E00E}"/>
    <cellStyle name="Millares 13" xfId="240" xr:uid="{00000000-0005-0000-0000-000034000000}"/>
    <cellStyle name="Millares 14" xfId="257" xr:uid="{00000000-0005-0000-0000-000035000000}"/>
    <cellStyle name="Millares 15" xfId="300" xr:uid="{00000000-0005-0000-0000-000036000000}"/>
    <cellStyle name="Millares 16" xfId="301" xr:uid="{00000000-0005-0000-0000-000037000000}"/>
    <cellStyle name="Millares 17" xfId="302" xr:uid="{00000000-0005-0000-0000-000038000000}"/>
    <cellStyle name="Millares 18" xfId="304" xr:uid="{00000000-0005-0000-0000-000039000000}"/>
    <cellStyle name="Millares 19" xfId="298" xr:uid="{00000000-0005-0000-0000-00003A000000}"/>
    <cellStyle name="Millares 2" xfId="8" xr:uid="{00000000-0005-0000-0000-00003B000000}"/>
    <cellStyle name="Millares 2 10" xfId="402" xr:uid="{00000000-0005-0000-0000-00003C000000}"/>
    <cellStyle name="Millares 2 11" xfId="581" xr:uid="{00000000-0005-0000-0000-00003D000000}"/>
    <cellStyle name="Millares 2 12" xfId="625" xr:uid="{F5C979BF-1B87-4C97-8B49-98BE58DEC81F}"/>
    <cellStyle name="Millares 2 2" xfId="11" xr:uid="{00000000-0005-0000-0000-00003E000000}"/>
    <cellStyle name="Millares 2 2 10" xfId="628" xr:uid="{A685C20F-9274-4358-8B35-D33D5E20F78D}"/>
    <cellStyle name="Millares 2 2 2" xfId="70" xr:uid="{00000000-0005-0000-0000-00003F000000}"/>
    <cellStyle name="Millares 2 2 2 2" xfId="117" xr:uid="{00000000-0005-0000-0000-000040000000}"/>
    <cellStyle name="Millares 2 2 2 2 2" xfId="202" xr:uid="{00000000-0005-0000-0000-000041000000}"/>
    <cellStyle name="Millares 2 2 2 2 2 2" xfId="566" xr:uid="{00000000-0005-0000-0000-000042000000}"/>
    <cellStyle name="Millares 2 2 2 2 2 3" xfId="781" xr:uid="{821380C9-ED29-4B7D-968E-0E723A9EAEC1}"/>
    <cellStyle name="Millares 2 2 2 2 3" xfId="290" xr:uid="{00000000-0005-0000-0000-000043000000}"/>
    <cellStyle name="Millares 2 2 2 2 4" xfId="380" xr:uid="{00000000-0005-0000-0000-000044000000}"/>
    <cellStyle name="Millares 2 2 2 2 5" xfId="481" xr:uid="{00000000-0005-0000-0000-000045000000}"/>
    <cellStyle name="Millares 2 2 2 2 6" xfId="696" xr:uid="{AA5566EE-424F-46ED-BEFD-576691E79E34}"/>
    <cellStyle name="Millares 2 2 2 3" xfId="163" xr:uid="{00000000-0005-0000-0000-000046000000}"/>
    <cellStyle name="Millares 2 2 2 3 2" xfId="527" xr:uid="{00000000-0005-0000-0000-000047000000}"/>
    <cellStyle name="Millares 2 2 2 3 3" xfId="742" xr:uid="{94A03755-3621-4124-A9C5-B928304B07ED}"/>
    <cellStyle name="Millares 2 2 2 4" xfId="249" xr:uid="{00000000-0005-0000-0000-000048000000}"/>
    <cellStyle name="Millares 2 2 2 5" xfId="339" xr:uid="{00000000-0005-0000-0000-000049000000}"/>
    <cellStyle name="Millares 2 2 2 6" xfId="442" xr:uid="{00000000-0005-0000-0000-00004A000000}"/>
    <cellStyle name="Millares 2 2 2 7" xfId="613" xr:uid="{00000000-0005-0000-0000-00004B000000}"/>
    <cellStyle name="Millares 2 2 2 8" xfId="656" xr:uid="{EB648576-0372-40DF-B55B-E489DEDCD137}"/>
    <cellStyle name="Millares 2 2 3" xfId="7" xr:uid="{00000000-0005-0000-0000-00004C000000}"/>
    <cellStyle name="Millares 2 2 3 10" xfId="401" xr:uid="{00000000-0005-0000-0000-00004D000000}"/>
    <cellStyle name="Millares 2 2 3 11" xfId="580" xr:uid="{00000000-0005-0000-0000-00004E000000}"/>
    <cellStyle name="Millares 2 2 3 12" xfId="624" xr:uid="{2A5D1669-C32D-4C14-B6AC-73EFFD81B351}"/>
    <cellStyle name="Millares 2 2 3 2" xfId="10" xr:uid="{00000000-0005-0000-0000-00004F000000}"/>
    <cellStyle name="Millares 2 2 3 2 2" xfId="69" xr:uid="{00000000-0005-0000-0000-000050000000}"/>
    <cellStyle name="Millares 2 2 3 2 2 2" xfId="116" xr:uid="{00000000-0005-0000-0000-000051000000}"/>
    <cellStyle name="Millares 2 2 3 2 2 2 2" xfId="201" xr:uid="{00000000-0005-0000-0000-000052000000}"/>
    <cellStyle name="Millares 2 2 3 2 2 2 2 2" xfId="565" xr:uid="{00000000-0005-0000-0000-000053000000}"/>
    <cellStyle name="Millares 2 2 3 2 2 2 2 3" xfId="780" xr:uid="{8EB1F9A5-1E84-48E4-9CD2-A456F5B3CFCB}"/>
    <cellStyle name="Millares 2 2 3 2 2 2 3" xfId="289" xr:uid="{00000000-0005-0000-0000-000054000000}"/>
    <cellStyle name="Millares 2 2 3 2 2 2 4" xfId="379" xr:uid="{00000000-0005-0000-0000-000055000000}"/>
    <cellStyle name="Millares 2 2 3 2 2 2 5" xfId="480" xr:uid="{00000000-0005-0000-0000-000056000000}"/>
    <cellStyle name="Millares 2 2 3 2 2 2 6" xfId="695" xr:uid="{B7A2BBFD-74AB-448A-9556-C9C62066E42C}"/>
    <cellStyle name="Millares 2 2 3 2 2 3" xfId="162" xr:uid="{00000000-0005-0000-0000-000057000000}"/>
    <cellStyle name="Millares 2 2 3 2 2 3 2" xfId="526" xr:uid="{00000000-0005-0000-0000-000058000000}"/>
    <cellStyle name="Millares 2 2 3 2 2 3 3" xfId="741" xr:uid="{F173DCBB-BA62-42EF-B68B-EFFBA085A789}"/>
    <cellStyle name="Millares 2 2 3 2 2 4" xfId="248" xr:uid="{00000000-0005-0000-0000-000059000000}"/>
    <cellStyle name="Millares 2 2 3 2 2 5" xfId="338" xr:uid="{00000000-0005-0000-0000-00005A000000}"/>
    <cellStyle name="Millares 2 2 3 2 2 6" xfId="441" xr:uid="{00000000-0005-0000-0000-00005B000000}"/>
    <cellStyle name="Millares 2 2 3 2 2 7" xfId="612" xr:uid="{00000000-0005-0000-0000-00005C000000}"/>
    <cellStyle name="Millares 2 2 3 2 2 8" xfId="655" xr:uid="{30A59221-8E84-436F-8A02-E8BD1733B98F}"/>
    <cellStyle name="Millares 2 2 3 2 3" xfId="89" xr:uid="{00000000-0005-0000-0000-00005D000000}"/>
    <cellStyle name="Millares 2 2 3 2 3 2" xfId="174" xr:uid="{00000000-0005-0000-0000-00005E000000}"/>
    <cellStyle name="Millares 2 2 3 2 3 2 2" xfId="538" xr:uid="{00000000-0005-0000-0000-00005F000000}"/>
    <cellStyle name="Millares 2 2 3 2 3 2 3" xfId="753" xr:uid="{EC878D47-AFA6-44CF-AA91-0C3D2A6E07C8}"/>
    <cellStyle name="Millares 2 2 3 2 3 3" xfId="262" xr:uid="{00000000-0005-0000-0000-000060000000}"/>
    <cellStyle name="Millares 2 2 3 2 3 4" xfId="352" xr:uid="{00000000-0005-0000-0000-000061000000}"/>
    <cellStyle name="Millares 2 2 3 2 3 5" xfId="453" xr:uid="{00000000-0005-0000-0000-000062000000}"/>
    <cellStyle name="Millares 2 2 3 2 3 6" xfId="668" xr:uid="{E7033624-7335-410B-B824-51770E9BD9FC}"/>
    <cellStyle name="Millares 2 2 3 2 4" xfId="129" xr:uid="{00000000-0005-0000-0000-000063000000}"/>
    <cellStyle name="Millares 2 2 3 2 4 2" xfId="493" xr:uid="{00000000-0005-0000-0000-000064000000}"/>
    <cellStyle name="Millares 2 2 3 2 4 3" xfId="708" xr:uid="{DDE0EF8C-A812-4C64-9348-FB3B8D958861}"/>
    <cellStyle name="Millares 2 2 3 2 5" xfId="220" xr:uid="{00000000-0005-0000-0000-000065000000}"/>
    <cellStyle name="Millares 2 2 3 2 6" xfId="309" xr:uid="{00000000-0005-0000-0000-000066000000}"/>
    <cellStyle name="Millares 2 2 3 2 7" xfId="407" xr:uid="{00000000-0005-0000-0000-000067000000}"/>
    <cellStyle name="Millares 2 2 3 2 8" xfId="583" xr:uid="{00000000-0005-0000-0000-000068000000}"/>
    <cellStyle name="Millares 2 2 3 2 9" xfId="627" xr:uid="{ED5E8D0D-14F8-433E-951F-D483BAA122F4}"/>
    <cellStyle name="Millares 2 2 3 3" xfId="17" xr:uid="{00000000-0005-0000-0000-000069000000}"/>
    <cellStyle name="Millares 2 2 3 3 2" xfId="96" xr:uid="{00000000-0005-0000-0000-00006A000000}"/>
    <cellStyle name="Millares 2 2 3 3 2 2" xfId="181" xr:uid="{00000000-0005-0000-0000-00006B000000}"/>
    <cellStyle name="Millares 2 2 3 3 2 2 2" xfId="545" xr:uid="{00000000-0005-0000-0000-00006C000000}"/>
    <cellStyle name="Millares 2 2 3 3 2 2 3" xfId="760" xr:uid="{2E15E335-73AB-4967-82F6-B0B41D26782C}"/>
    <cellStyle name="Millares 2 2 3 3 2 3" xfId="269" xr:uid="{00000000-0005-0000-0000-00006D000000}"/>
    <cellStyle name="Millares 2 2 3 3 2 4" xfId="359" xr:uid="{00000000-0005-0000-0000-00006E000000}"/>
    <cellStyle name="Millares 2 2 3 3 2 5" xfId="460" xr:uid="{00000000-0005-0000-0000-00006F000000}"/>
    <cellStyle name="Millares 2 2 3 3 2 6" xfId="675" xr:uid="{11FD5218-D753-4E31-9237-ABD525BEE0D7}"/>
    <cellStyle name="Millares 2 2 3 3 3" xfId="136" xr:uid="{00000000-0005-0000-0000-000070000000}"/>
    <cellStyle name="Millares 2 2 3 3 3 2" xfId="500" xr:uid="{00000000-0005-0000-0000-000071000000}"/>
    <cellStyle name="Millares 2 2 3 3 3 3" xfId="715" xr:uid="{73865880-8C33-4BB9-93B0-CD28D092542F}"/>
    <cellStyle name="Millares 2 2 3 3 4" xfId="227" xr:uid="{00000000-0005-0000-0000-000072000000}"/>
    <cellStyle name="Millares 2 2 3 3 5" xfId="316" xr:uid="{00000000-0005-0000-0000-000073000000}"/>
    <cellStyle name="Millares 2 2 3 3 6" xfId="420" xr:uid="{00000000-0005-0000-0000-000074000000}"/>
    <cellStyle name="Millares 2 2 3 3 7" xfId="590" xr:uid="{00000000-0005-0000-0000-000075000000}"/>
    <cellStyle name="Millares 2 2 3 3 8" xfId="634" xr:uid="{2CF18EB2-7575-47BD-9FE0-8B07793A1928}"/>
    <cellStyle name="Millares 2 2 3 4" xfId="28" xr:uid="{00000000-0005-0000-0000-000076000000}"/>
    <cellStyle name="Millares 2 2 3 4 2" xfId="107" xr:uid="{00000000-0005-0000-0000-000077000000}"/>
    <cellStyle name="Millares 2 2 3 4 2 2" xfId="192" xr:uid="{00000000-0005-0000-0000-000078000000}"/>
    <cellStyle name="Millares 2 2 3 4 2 2 2" xfId="556" xr:uid="{00000000-0005-0000-0000-000079000000}"/>
    <cellStyle name="Millares 2 2 3 4 2 2 3" xfId="771" xr:uid="{B1DAE4DE-1C84-4E0E-9063-6949BC77CDFA}"/>
    <cellStyle name="Millares 2 2 3 4 2 3" xfId="280" xr:uid="{00000000-0005-0000-0000-00007A000000}"/>
    <cellStyle name="Millares 2 2 3 4 2 4" xfId="370" xr:uid="{00000000-0005-0000-0000-00007B000000}"/>
    <cellStyle name="Millares 2 2 3 4 2 5" xfId="471" xr:uid="{00000000-0005-0000-0000-00007C000000}"/>
    <cellStyle name="Millares 2 2 3 4 2 6" xfId="686" xr:uid="{EE5A5C65-8903-427A-A6C4-837F21BFD5F7}"/>
    <cellStyle name="Millares 2 2 3 4 3" xfId="147" xr:uid="{00000000-0005-0000-0000-00007D000000}"/>
    <cellStyle name="Millares 2 2 3 4 3 2" xfId="511" xr:uid="{00000000-0005-0000-0000-00007E000000}"/>
    <cellStyle name="Millares 2 2 3 4 3 3" xfId="726" xr:uid="{6ED8FBE6-F028-4553-B9F0-11E31C8CBAEA}"/>
    <cellStyle name="Millares 2 2 3 4 4" xfId="238" xr:uid="{00000000-0005-0000-0000-00007F000000}"/>
    <cellStyle name="Millares 2 2 3 4 5" xfId="327" xr:uid="{00000000-0005-0000-0000-000080000000}"/>
    <cellStyle name="Millares 2 2 3 4 6" xfId="431" xr:uid="{00000000-0005-0000-0000-000081000000}"/>
    <cellStyle name="Millares 2 2 3 4 7" xfId="601" xr:uid="{00000000-0005-0000-0000-000082000000}"/>
    <cellStyle name="Millares 2 2 3 4 8" xfId="645" xr:uid="{76D589CB-5EFF-4691-99CB-D0A9F72915DE}"/>
    <cellStyle name="Millares 2 2 3 5" xfId="66" xr:uid="{00000000-0005-0000-0000-000083000000}"/>
    <cellStyle name="Millares 2 2 3 5 2" xfId="113" xr:uid="{00000000-0005-0000-0000-000084000000}"/>
    <cellStyle name="Millares 2 2 3 5 2 2" xfId="198" xr:uid="{00000000-0005-0000-0000-000085000000}"/>
    <cellStyle name="Millares 2 2 3 5 2 2 2" xfId="562" xr:uid="{00000000-0005-0000-0000-000086000000}"/>
    <cellStyle name="Millares 2 2 3 5 2 2 3" xfId="777" xr:uid="{1269C8AD-6741-4455-980C-0F141D4D51E7}"/>
    <cellStyle name="Millares 2 2 3 5 2 3" xfId="286" xr:uid="{00000000-0005-0000-0000-000087000000}"/>
    <cellStyle name="Millares 2 2 3 5 2 4" xfId="376" xr:uid="{00000000-0005-0000-0000-000088000000}"/>
    <cellStyle name="Millares 2 2 3 5 2 5" xfId="477" xr:uid="{00000000-0005-0000-0000-000089000000}"/>
    <cellStyle name="Millares 2 2 3 5 2 6" xfId="692" xr:uid="{E08894C4-511E-4D37-AD34-EA01BF3F2DC9}"/>
    <cellStyle name="Millares 2 2 3 5 3" xfId="159" xr:uid="{00000000-0005-0000-0000-00008A000000}"/>
    <cellStyle name="Millares 2 2 3 5 3 2" xfId="523" xr:uid="{00000000-0005-0000-0000-00008B000000}"/>
    <cellStyle name="Millares 2 2 3 5 3 3" xfId="738" xr:uid="{F5C498D0-D22F-492C-985D-B58F12E5A3B8}"/>
    <cellStyle name="Millares 2 2 3 5 4" xfId="245" xr:uid="{00000000-0005-0000-0000-00008C000000}"/>
    <cellStyle name="Millares 2 2 3 5 5" xfId="335" xr:uid="{00000000-0005-0000-0000-00008D000000}"/>
    <cellStyle name="Millares 2 2 3 5 6" xfId="438" xr:uid="{00000000-0005-0000-0000-00008E000000}"/>
    <cellStyle name="Millares 2 2 3 5 7" xfId="609" xr:uid="{00000000-0005-0000-0000-00008F000000}"/>
    <cellStyle name="Millares 2 2 3 5 8" xfId="652" xr:uid="{652C9DED-A1DE-4607-9973-1CAEAD16C45E}"/>
    <cellStyle name="Millares 2 2 3 6" xfId="86" xr:uid="{00000000-0005-0000-0000-000090000000}"/>
    <cellStyle name="Millares 2 2 3 6 2" xfId="171" xr:uid="{00000000-0005-0000-0000-000091000000}"/>
    <cellStyle name="Millares 2 2 3 6 2 2" xfId="535" xr:uid="{00000000-0005-0000-0000-000092000000}"/>
    <cellStyle name="Millares 2 2 3 6 2 3" xfId="750" xr:uid="{82B26E26-6BB3-4244-8125-CB7AAEB177BA}"/>
    <cellStyle name="Millares 2 2 3 6 3" xfId="259" xr:uid="{00000000-0005-0000-0000-000093000000}"/>
    <cellStyle name="Millares 2 2 3 6 4" xfId="349" xr:uid="{00000000-0005-0000-0000-000094000000}"/>
    <cellStyle name="Millares 2 2 3 6 5" xfId="450" xr:uid="{00000000-0005-0000-0000-000095000000}"/>
    <cellStyle name="Millares 2 2 3 6 6" xfId="665" xr:uid="{013B8BAD-9040-4D39-AD20-1E0D908C9EB0}"/>
    <cellStyle name="Millares 2 2 3 7" xfId="126" xr:uid="{00000000-0005-0000-0000-000096000000}"/>
    <cellStyle name="Millares 2 2 3 7 2" xfId="490" xr:uid="{00000000-0005-0000-0000-000097000000}"/>
    <cellStyle name="Millares 2 2 3 7 3" xfId="705" xr:uid="{AC88282B-4B49-4C52-9E41-353B8A63C711}"/>
    <cellStyle name="Millares 2 2 3 8" xfId="217" xr:uid="{00000000-0005-0000-0000-000098000000}"/>
    <cellStyle name="Millares 2 2 3 9" xfId="306" xr:uid="{00000000-0005-0000-0000-000099000000}"/>
    <cellStyle name="Millares 2 2 4" xfId="90" xr:uid="{00000000-0005-0000-0000-00009A000000}"/>
    <cellStyle name="Millares 2 2 4 2" xfId="175" xr:uid="{00000000-0005-0000-0000-00009B000000}"/>
    <cellStyle name="Millares 2 2 4 2 2" xfId="539" xr:uid="{00000000-0005-0000-0000-00009C000000}"/>
    <cellStyle name="Millares 2 2 4 2 3" xfId="754" xr:uid="{858B1DBC-DB4A-4757-B484-D0045A4441A6}"/>
    <cellStyle name="Millares 2 2 4 3" xfId="263" xr:uid="{00000000-0005-0000-0000-00009D000000}"/>
    <cellStyle name="Millares 2 2 4 4" xfId="353" xr:uid="{00000000-0005-0000-0000-00009E000000}"/>
    <cellStyle name="Millares 2 2 4 5" xfId="454" xr:uid="{00000000-0005-0000-0000-00009F000000}"/>
    <cellStyle name="Millares 2 2 4 6" xfId="669" xr:uid="{8A218856-DFA6-457E-814D-F76F7C8FD684}"/>
    <cellStyle name="Millares 2 2 5" xfId="130" xr:uid="{00000000-0005-0000-0000-0000A0000000}"/>
    <cellStyle name="Millares 2 2 5 2" xfId="494" xr:uid="{00000000-0005-0000-0000-0000A1000000}"/>
    <cellStyle name="Millares 2 2 5 3" xfId="709" xr:uid="{531FE960-E93A-447C-97E6-27793FF9C4B9}"/>
    <cellStyle name="Millares 2 2 6" xfId="221" xr:uid="{00000000-0005-0000-0000-0000A2000000}"/>
    <cellStyle name="Millares 2 2 7" xfId="310" xr:uid="{00000000-0005-0000-0000-0000A3000000}"/>
    <cellStyle name="Millares 2 2 8" xfId="408" xr:uid="{00000000-0005-0000-0000-0000A4000000}"/>
    <cellStyle name="Millares 2 2 9" xfId="584" xr:uid="{00000000-0005-0000-0000-0000A5000000}"/>
    <cellStyle name="Millares 2 3" xfId="18" xr:uid="{00000000-0005-0000-0000-0000A6000000}"/>
    <cellStyle name="Millares 2 3 2" xfId="97" xr:uid="{00000000-0005-0000-0000-0000A7000000}"/>
    <cellStyle name="Millares 2 3 2 2" xfId="182" xr:uid="{00000000-0005-0000-0000-0000A8000000}"/>
    <cellStyle name="Millares 2 3 2 2 2" xfId="546" xr:uid="{00000000-0005-0000-0000-0000A9000000}"/>
    <cellStyle name="Millares 2 3 2 2 3" xfId="761" xr:uid="{8D5026E6-3D4D-4947-B92E-7285A18C9522}"/>
    <cellStyle name="Millares 2 3 2 3" xfId="270" xr:uid="{00000000-0005-0000-0000-0000AA000000}"/>
    <cellStyle name="Millares 2 3 2 4" xfId="360" xr:uid="{00000000-0005-0000-0000-0000AB000000}"/>
    <cellStyle name="Millares 2 3 2 5" xfId="461" xr:uid="{00000000-0005-0000-0000-0000AC000000}"/>
    <cellStyle name="Millares 2 3 2 6" xfId="676" xr:uid="{E93BC949-6AD0-46B4-A654-767DC42E56CD}"/>
    <cellStyle name="Millares 2 3 3" xfId="137" xr:uid="{00000000-0005-0000-0000-0000AD000000}"/>
    <cellStyle name="Millares 2 3 3 2" xfId="501" xr:uid="{00000000-0005-0000-0000-0000AE000000}"/>
    <cellStyle name="Millares 2 3 3 3" xfId="716" xr:uid="{3F5726EE-CF20-4E21-BCC1-FD302C0A991F}"/>
    <cellStyle name="Millares 2 3 4" xfId="228" xr:uid="{00000000-0005-0000-0000-0000AF000000}"/>
    <cellStyle name="Millares 2 3 5" xfId="317" xr:uid="{00000000-0005-0000-0000-0000B0000000}"/>
    <cellStyle name="Millares 2 3 6" xfId="421" xr:uid="{00000000-0005-0000-0000-0000B1000000}"/>
    <cellStyle name="Millares 2 3 7" xfId="591" xr:uid="{00000000-0005-0000-0000-0000B2000000}"/>
    <cellStyle name="Millares 2 3 8" xfId="635" xr:uid="{7420D8FE-8A22-4816-AA08-90C6611437A8}"/>
    <cellStyle name="Millares 2 4" xfId="29" xr:uid="{00000000-0005-0000-0000-0000B3000000}"/>
    <cellStyle name="Millares 2 4 2" xfId="108" xr:uid="{00000000-0005-0000-0000-0000B4000000}"/>
    <cellStyle name="Millares 2 4 2 2" xfId="193" xr:uid="{00000000-0005-0000-0000-0000B5000000}"/>
    <cellStyle name="Millares 2 4 2 2 2" xfId="557" xr:uid="{00000000-0005-0000-0000-0000B6000000}"/>
    <cellStyle name="Millares 2 4 2 2 3" xfId="772" xr:uid="{13CF7459-2F66-4DC6-A475-C12575E7DE5B}"/>
    <cellStyle name="Millares 2 4 2 3" xfId="281" xr:uid="{00000000-0005-0000-0000-0000B7000000}"/>
    <cellStyle name="Millares 2 4 2 4" xfId="371" xr:uid="{00000000-0005-0000-0000-0000B8000000}"/>
    <cellStyle name="Millares 2 4 2 5" xfId="472" xr:uid="{00000000-0005-0000-0000-0000B9000000}"/>
    <cellStyle name="Millares 2 4 2 6" xfId="687" xr:uid="{A23C5B1C-409A-4DAA-B387-F8F5FF17F153}"/>
    <cellStyle name="Millares 2 4 3" xfId="148" xr:uid="{00000000-0005-0000-0000-0000BA000000}"/>
    <cellStyle name="Millares 2 4 3 2" xfId="512" xr:uid="{00000000-0005-0000-0000-0000BB000000}"/>
    <cellStyle name="Millares 2 4 3 3" xfId="727" xr:uid="{0FA6FCE7-E242-4F5A-97E5-2B3A85F35ECB}"/>
    <cellStyle name="Millares 2 4 4" xfId="239" xr:uid="{00000000-0005-0000-0000-0000BC000000}"/>
    <cellStyle name="Millares 2 4 5" xfId="328" xr:uid="{00000000-0005-0000-0000-0000BD000000}"/>
    <cellStyle name="Millares 2 4 6" xfId="432" xr:uid="{00000000-0005-0000-0000-0000BE000000}"/>
    <cellStyle name="Millares 2 4 7" xfId="602" xr:uid="{00000000-0005-0000-0000-0000BF000000}"/>
    <cellStyle name="Millares 2 4 8" xfId="646" xr:uid="{4E357BEA-3A97-419E-A6F8-E73F94C41FCA}"/>
    <cellStyle name="Millares 2 5" xfId="67" xr:uid="{00000000-0005-0000-0000-0000C0000000}"/>
    <cellStyle name="Millares 2 5 2" xfId="114" xr:uid="{00000000-0005-0000-0000-0000C1000000}"/>
    <cellStyle name="Millares 2 5 2 2" xfId="199" xr:uid="{00000000-0005-0000-0000-0000C2000000}"/>
    <cellStyle name="Millares 2 5 2 2 2" xfId="563" xr:uid="{00000000-0005-0000-0000-0000C3000000}"/>
    <cellStyle name="Millares 2 5 2 2 3" xfId="778" xr:uid="{342EB51E-77EA-45BB-B84B-7A34173186E3}"/>
    <cellStyle name="Millares 2 5 2 3" xfId="287" xr:uid="{00000000-0005-0000-0000-0000C4000000}"/>
    <cellStyle name="Millares 2 5 2 4" xfId="377" xr:uid="{00000000-0005-0000-0000-0000C5000000}"/>
    <cellStyle name="Millares 2 5 2 5" xfId="478" xr:uid="{00000000-0005-0000-0000-0000C6000000}"/>
    <cellStyle name="Millares 2 5 2 6" xfId="693" xr:uid="{638BA0F8-7E09-4617-B008-70E298E99BC5}"/>
    <cellStyle name="Millares 2 5 3" xfId="160" xr:uid="{00000000-0005-0000-0000-0000C7000000}"/>
    <cellStyle name="Millares 2 5 3 2" xfId="524" xr:uid="{00000000-0005-0000-0000-0000C8000000}"/>
    <cellStyle name="Millares 2 5 3 3" xfId="739" xr:uid="{32525275-358B-462C-A752-F94B1669E56E}"/>
    <cellStyle name="Millares 2 5 4" xfId="246" xr:uid="{00000000-0005-0000-0000-0000C9000000}"/>
    <cellStyle name="Millares 2 5 5" xfId="336" xr:uid="{00000000-0005-0000-0000-0000CA000000}"/>
    <cellStyle name="Millares 2 5 6" xfId="439" xr:uid="{00000000-0005-0000-0000-0000CB000000}"/>
    <cellStyle name="Millares 2 5 7" xfId="610" xr:uid="{00000000-0005-0000-0000-0000CC000000}"/>
    <cellStyle name="Millares 2 5 8" xfId="653" xr:uid="{27831EE8-EF2C-493E-ACC5-9D354D42D072}"/>
    <cellStyle name="Millares 2 6" xfId="87" xr:uid="{00000000-0005-0000-0000-0000CD000000}"/>
    <cellStyle name="Millares 2 6 2" xfId="172" xr:uid="{00000000-0005-0000-0000-0000CE000000}"/>
    <cellStyle name="Millares 2 6 2 2" xfId="536" xr:uid="{00000000-0005-0000-0000-0000CF000000}"/>
    <cellStyle name="Millares 2 6 2 3" xfId="751" xr:uid="{5CF1FEDD-D441-44C1-AA7A-AE30823B276C}"/>
    <cellStyle name="Millares 2 6 3" xfId="260" xr:uid="{00000000-0005-0000-0000-0000D0000000}"/>
    <cellStyle name="Millares 2 6 4" xfId="350" xr:uid="{00000000-0005-0000-0000-0000D1000000}"/>
    <cellStyle name="Millares 2 6 5" xfId="451" xr:uid="{00000000-0005-0000-0000-0000D2000000}"/>
    <cellStyle name="Millares 2 6 6" xfId="666" xr:uid="{C92AEBF4-4150-4F7E-AD4E-824FB98F4DE7}"/>
    <cellStyle name="Millares 2 7" xfId="127" xr:uid="{00000000-0005-0000-0000-0000D3000000}"/>
    <cellStyle name="Millares 2 7 2" xfId="491" xr:uid="{00000000-0005-0000-0000-0000D4000000}"/>
    <cellStyle name="Millares 2 7 3" xfId="706" xr:uid="{4E86D533-7AC8-4890-92AA-9667D0618D96}"/>
    <cellStyle name="Millares 2 8" xfId="218" xr:uid="{00000000-0005-0000-0000-0000D5000000}"/>
    <cellStyle name="Millares 2 9" xfId="307" xr:uid="{00000000-0005-0000-0000-0000D6000000}"/>
    <cellStyle name="Millares 20" xfId="329" xr:uid="{00000000-0005-0000-0000-0000D7000000}"/>
    <cellStyle name="Millares 21" xfId="347" xr:uid="{00000000-0005-0000-0000-0000D8000000}"/>
    <cellStyle name="Millares 22" xfId="394" xr:uid="{00000000-0005-0000-0000-0000D9000000}"/>
    <cellStyle name="Millares 23" xfId="332" xr:uid="{00000000-0005-0000-0000-0000DA000000}"/>
    <cellStyle name="Millares 24" xfId="388" xr:uid="{00000000-0005-0000-0000-0000DB000000}"/>
    <cellStyle name="Millares 25" xfId="392" xr:uid="{00000000-0005-0000-0000-0000DC000000}"/>
    <cellStyle name="Millares 26" xfId="346" xr:uid="{00000000-0005-0000-0000-0000DD000000}"/>
    <cellStyle name="Millares 27" xfId="409" xr:uid="{00000000-0005-0000-0000-0000DE000000}"/>
    <cellStyle name="Millares 28" xfId="412" xr:uid="{00000000-0005-0000-0000-0000DF000000}"/>
    <cellStyle name="Millares 29" xfId="413" xr:uid="{00000000-0005-0000-0000-0000E0000000}"/>
    <cellStyle name="Millares 3" xfId="71" xr:uid="{00000000-0005-0000-0000-0000E1000000}"/>
    <cellStyle name="Millares 3 2" xfId="118" xr:uid="{00000000-0005-0000-0000-0000E2000000}"/>
    <cellStyle name="Millares 3 2 2" xfId="203" xr:uid="{00000000-0005-0000-0000-0000E3000000}"/>
    <cellStyle name="Millares 3 2 2 2" xfId="567" xr:uid="{00000000-0005-0000-0000-0000E4000000}"/>
    <cellStyle name="Millares 3 2 2 3" xfId="782" xr:uid="{2E87784B-B83C-434B-BF34-B11643AE0698}"/>
    <cellStyle name="Millares 3 2 3" xfId="291" xr:uid="{00000000-0005-0000-0000-0000E5000000}"/>
    <cellStyle name="Millares 3 2 4" xfId="381" xr:uid="{00000000-0005-0000-0000-0000E6000000}"/>
    <cellStyle name="Millares 3 2 5" xfId="482" xr:uid="{00000000-0005-0000-0000-0000E7000000}"/>
    <cellStyle name="Millares 3 2 6" xfId="697" xr:uid="{C20C305A-8419-4C3D-95C1-E15CB0EEEF0C}"/>
    <cellStyle name="Millares 3 3" xfId="164" xr:uid="{00000000-0005-0000-0000-0000E8000000}"/>
    <cellStyle name="Millares 3 3 2" xfId="528" xr:uid="{00000000-0005-0000-0000-0000E9000000}"/>
    <cellStyle name="Millares 3 3 3" xfId="743" xr:uid="{E369ED9A-E487-4D9A-B5C1-FB2DC7C1C5F2}"/>
    <cellStyle name="Millares 3 4" xfId="250" xr:uid="{00000000-0005-0000-0000-0000EA000000}"/>
    <cellStyle name="Millares 3 5" xfId="340" xr:uid="{00000000-0005-0000-0000-0000EB000000}"/>
    <cellStyle name="Millares 3 6" xfId="443" xr:uid="{00000000-0005-0000-0000-0000EC000000}"/>
    <cellStyle name="Millares 3 7" xfId="614" xr:uid="{00000000-0005-0000-0000-0000ED000000}"/>
    <cellStyle name="Millares 3 8" xfId="657" xr:uid="{47974525-5F80-49E7-990D-A224A9BF65D2}"/>
    <cellStyle name="Millares 30" xfId="414" xr:uid="{00000000-0005-0000-0000-0000EE000000}"/>
    <cellStyle name="Millares 31" xfId="433" xr:uid="{00000000-0005-0000-0000-0000EF000000}"/>
    <cellStyle name="Millares 32" xfId="436" xr:uid="{00000000-0005-0000-0000-0000F0000000}"/>
    <cellStyle name="Millares 33" xfId="603" xr:uid="{00000000-0005-0000-0000-0000F1000000}"/>
    <cellStyle name="Millares 34" xfId="621" xr:uid="{00000000-0005-0000-0000-0000F2000000}"/>
    <cellStyle name="Millares 35" xfId="607" xr:uid="{00000000-0005-0000-0000-0000F3000000}"/>
    <cellStyle name="Millares 36" xfId="647" xr:uid="{AEF678EF-23E0-43FB-AE6C-0D059668EC05}"/>
    <cellStyle name="Millares 37" xfId="663" xr:uid="{8BB746B5-0B05-4D11-BBDF-3062E7E36A7C}"/>
    <cellStyle name="Millares 38" xfId="794" xr:uid="{50CFC608-0D91-4C11-9B68-34BAE6CAF4EE}"/>
    <cellStyle name="Millares 4" xfId="109" xr:uid="{00000000-0005-0000-0000-0000F4000000}"/>
    <cellStyle name="Millares 4 2" xfId="194" xr:uid="{00000000-0005-0000-0000-0000F5000000}"/>
    <cellStyle name="Millares 4 2 2" xfId="558" xr:uid="{00000000-0005-0000-0000-0000F6000000}"/>
    <cellStyle name="Millares 4 2 3" xfId="773" xr:uid="{0B802031-312B-4BC8-A7EC-5A177A079863}"/>
    <cellStyle name="Millares 4 3" xfId="282" xr:uid="{00000000-0005-0000-0000-0000F7000000}"/>
    <cellStyle name="Millares 4 4" xfId="372" xr:uid="{00000000-0005-0000-0000-0000F8000000}"/>
    <cellStyle name="Millares 4 5" xfId="473" xr:uid="{00000000-0005-0000-0000-0000F9000000}"/>
    <cellStyle name="Millares 4 6" xfId="688" xr:uid="{2B60F500-A947-477E-AC22-CF48D6935B30}"/>
    <cellStyle name="Millares 5" xfId="124" xr:uid="{00000000-0005-0000-0000-0000FA000000}"/>
    <cellStyle name="Millares 5 2" xfId="209" xr:uid="{00000000-0005-0000-0000-0000FB000000}"/>
    <cellStyle name="Millares 5 2 2" xfId="573" xr:uid="{00000000-0005-0000-0000-0000FC000000}"/>
    <cellStyle name="Millares 5 2 3" xfId="788" xr:uid="{BDBE7152-F27D-4871-91DB-E317D6BC563F}"/>
    <cellStyle name="Millares 5 3" xfId="297" xr:uid="{00000000-0005-0000-0000-0000FD000000}"/>
    <cellStyle name="Millares 5 4" xfId="387" xr:uid="{00000000-0005-0000-0000-0000FE000000}"/>
    <cellStyle name="Millares 5 5" xfId="488" xr:uid="{00000000-0005-0000-0000-0000FF000000}"/>
    <cellStyle name="Millares 5 6" xfId="703" xr:uid="{1A8D5756-31EC-43D9-8E0C-BEADD1DEA4D9}"/>
    <cellStyle name="Millares 6" xfId="149" xr:uid="{00000000-0005-0000-0000-000000010000}"/>
    <cellStyle name="Millares 6 2" xfId="513" xr:uid="{00000000-0005-0000-0000-000001010000}"/>
    <cellStyle name="Millares 6 3" xfId="728" xr:uid="{D70E718E-BB10-4660-ADCF-CBD0B19DE2E8}"/>
    <cellStyle name="Millares 7" xfId="152" xr:uid="{00000000-0005-0000-0000-000002010000}"/>
    <cellStyle name="Millares 7 2" xfId="516" xr:uid="{00000000-0005-0000-0000-000003010000}"/>
    <cellStyle name="Millares 7 3" xfId="731" xr:uid="{1F6DA298-4BEC-4725-B12E-42AA1C5B0E1D}"/>
    <cellStyle name="Millares 8" xfId="153" xr:uid="{00000000-0005-0000-0000-000004010000}"/>
    <cellStyle name="Millares 8 2" xfId="517" xr:uid="{00000000-0005-0000-0000-000005010000}"/>
    <cellStyle name="Millares 8 3" xfId="732" xr:uid="{BF90A82E-56A1-4E07-9C7C-6ACA4D62058F}"/>
    <cellStyle name="Millares 9" xfId="155" xr:uid="{00000000-0005-0000-0000-000006010000}"/>
    <cellStyle name="Millares 9 2" xfId="519" xr:uid="{00000000-0005-0000-0000-000007010000}"/>
    <cellStyle name="Millares 9 3" xfId="734" xr:uid="{F2A199FC-525F-459E-A874-7A64B2620591}"/>
    <cellStyle name="Moneda" xfId="3" builtinId="4"/>
    <cellStyle name="Moneda [0]" xfId="1" builtinId="7"/>
    <cellStyle name="Moneda [0] 2" xfId="6" xr:uid="{00000000-0005-0000-0000-00000A010000}"/>
    <cellStyle name="Moneda [0] 3" xfId="73" xr:uid="{00000000-0005-0000-0000-00000B010000}"/>
    <cellStyle name="Moneda [0] 3 2" xfId="120" xr:uid="{00000000-0005-0000-0000-00000C010000}"/>
    <cellStyle name="Moneda [0] 3 2 2" xfId="205" xr:uid="{00000000-0005-0000-0000-00000D010000}"/>
    <cellStyle name="Moneda [0] 3 2 2 2" xfId="569" xr:uid="{00000000-0005-0000-0000-00000E010000}"/>
    <cellStyle name="Moneda [0] 3 2 2 3" xfId="784" xr:uid="{52F71DF0-8943-4D31-B564-A912956415F3}"/>
    <cellStyle name="Moneda [0] 3 2 3" xfId="293" xr:uid="{00000000-0005-0000-0000-00000F010000}"/>
    <cellStyle name="Moneda [0] 3 2 4" xfId="383" xr:uid="{00000000-0005-0000-0000-000010010000}"/>
    <cellStyle name="Moneda [0] 3 2 5" xfId="484" xr:uid="{00000000-0005-0000-0000-000011010000}"/>
    <cellStyle name="Moneda [0] 3 2 6" xfId="699" xr:uid="{7EEF0D8A-98DE-4F04-87BD-C8B01329CE6F}"/>
    <cellStyle name="Moneda [0] 3 3" xfId="166" xr:uid="{00000000-0005-0000-0000-000012010000}"/>
    <cellStyle name="Moneda [0] 3 3 2" xfId="530" xr:uid="{00000000-0005-0000-0000-000013010000}"/>
    <cellStyle name="Moneda [0] 3 3 3" xfId="745" xr:uid="{4C1C1AC4-9BAA-4C96-A341-8F38C51F1E0B}"/>
    <cellStyle name="Moneda [0] 3 4" xfId="252" xr:uid="{00000000-0005-0000-0000-000014010000}"/>
    <cellStyle name="Moneda [0] 3 5" xfId="342" xr:uid="{00000000-0005-0000-0000-000015010000}"/>
    <cellStyle name="Moneda [0] 3 6" xfId="445" xr:uid="{00000000-0005-0000-0000-000016010000}"/>
    <cellStyle name="Moneda [0] 3 7" xfId="616" xr:uid="{00000000-0005-0000-0000-000017010000}"/>
    <cellStyle name="Moneda [0] 3 8" xfId="659" xr:uid="{C2AE37B8-42FF-4E32-8051-A7D78DD220F4}"/>
    <cellStyle name="Moneda 10" xfId="22" xr:uid="{00000000-0005-0000-0000-000018010000}"/>
    <cellStyle name="Moneda 10 2" xfId="101" xr:uid="{00000000-0005-0000-0000-000019010000}"/>
    <cellStyle name="Moneda 10 2 2" xfId="186" xr:uid="{00000000-0005-0000-0000-00001A010000}"/>
    <cellStyle name="Moneda 10 2 2 2" xfId="550" xr:uid="{00000000-0005-0000-0000-00001B010000}"/>
    <cellStyle name="Moneda 10 2 2 3" xfId="765" xr:uid="{C1795B97-D246-4EE5-AA1F-CD030B8BCB97}"/>
    <cellStyle name="Moneda 10 2 3" xfId="274" xr:uid="{00000000-0005-0000-0000-00001C010000}"/>
    <cellStyle name="Moneda 10 2 4" xfId="364" xr:uid="{00000000-0005-0000-0000-00001D010000}"/>
    <cellStyle name="Moneda 10 2 5" xfId="465" xr:uid="{00000000-0005-0000-0000-00001E010000}"/>
    <cellStyle name="Moneda 10 2 6" xfId="680" xr:uid="{BDDAD210-8598-4484-98D1-219A44841F0A}"/>
    <cellStyle name="Moneda 10 3" xfId="141" xr:uid="{00000000-0005-0000-0000-00001F010000}"/>
    <cellStyle name="Moneda 10 3 2" xfId="505" xr:uid="{00000000-0005-0000-0000-000020010000}"/>
    <cellStyle name="Moneda 10 3 3" xfId="720" xr:uid="{8ED00890-DA2C-41F4-8849-C980FAEF240A}"/>
    <cellStyle name="Moneda 10 4" xfId="232" xr:uid="{00000000-0005-0000-0000-000021010000}"/>
    <cellStyle name="Moneda 10 5" xfId="321" xr:uid="{00000000-0005-0000-0000-000022010000}"/>
    <cellStyle name="Moneda 10 6" xfId="425" xr:uid="{00000000-0005-0000-0000-000023010000}"/>
    <cellStyle name="Moneda 10 7" xfId="595" xr:uid="{00000000-0005-0000-0000-000024010000}"/>
    <cellStyle name="Moneda 10 8" xfId="639" xr:uid="{05C35E72-73BF-4DF9-B42A-C3958E0C3289}"/>
    <cellStyle name="Moneda 11" xfId="16" xr:uid="{00000000-0005-0000-0000-000025010000}"/>
    <cellStyle name="Moneda 11 2" xfId="95" xr:uid="{00000000-0005-0000-0000-000026010000}"/>
    <cellStyle name="Moneda 11 2 2" xfId="180" xr:uid="{00000000-0005-0000-0000-000027010000}"/>
    <cellStyle name="Moneda 11 2 2 2" xfId="544" xr:uid="{00000000-0005-0000-0000-000028010000}"/>
    <cellStyle name="Moneda 11 2 2 3" xfId="759" xr:uid="{466D0B8A-0A7D-48B3-8E11-8526EA79C6BB}"/>
    <cellStyle name="Moneda 11 2 3" xfId="268" xr:uid="{00000000-0005-0000-0000-000029010000}"/>
    <cellStyle name="Moneda 11 2 4" xfId="358" xr:uid="{00000000-0005-0000-0000-00002A010000}"/>
    <cellStyle name="Moneda 11 2 5" xfId="459" xr:uid="{00000000-0005-0000-0000-00002B010000}"/>
    <cellStyle name="Moneda 11 2 6" xfId="674" xr:uid="{E51A87CF-4D75-4092-A247-6DC67FA95D4A}"/>
    <cellStyle name="Moneda 11 3" xfId="135" xr:uid="{00000000-0005-0000-0000-00002C010000}"/>
    <cellStyle name="Moneda 11 3 2" xfId="499" xr:uid="{00000000-0005-0000-0000-00002D010000}"/>
    <cellStyle name="Moneda 11 3 3" xfId="714" xr:uid="{9228A4A7-7002-4B0D-8955-C5286D96DED1}"/>
    <cellStyle name="Moneda 11 4" xfId="226" xr:uid="{00000000-0005-0000-0000-00002E010000}"/>
    <cellStyle name="Moneda 11 5" xfId="315" xr:uid="{00000000-0005-0000-0000-00002F010000}"/>
    <cellStyle name="Moneda 11 6" xfId="419" xr:uid="{00000000-0005-0000-0000-000030010000}"/>
    <cellStyle name="Moneda 11 7" xfId="589" xr:uid="{00000000-0005-0000-0000-000031010000}"/>
    <cellStyle name="Moneda 11 8" xfId="633" xr:uid="{E1AE9BEA-C4B3-4D45-B96C-6FB77E102DEB}"/>
    <cellStyle name="Moneda 12" xfId="20" xr:uid="{00000000-0005-0000-0000-000032010000}"/>
    <cellStyle name="Moneda 12 2" xfId="99" xr:uid="{00000000-0005-0000-0000-000033010000}"/>
    <cellStyle name="Moneda 12 2 2" xfId="184" xr:uid="{00000000-0005-0000-0000-000034010000}"/>
    <cellStyle name="Moneda 12 2 2 2" xfId="548" xr:uid="{00000000-0005-0000-0000-000035010000}"/>
    <cellStyle name="Moneda 12 2 2 3" xfId="763" xr:uid="{37DBF28C-3B05-4E9E-A291-6257D627F186}"/>
    <cellStyle name="Moneda 12 2 3" xfId="272" xr:uid="{00000000-0005-0000-0000-000036010000}"/>
    <cellStyle name="Moneda 12 2 4" xfId="362" xr:uid="{00000000-0005-0000-0000-000037010000}"/>
    <cellStyle name="Moneda 12 2 5" xfId="463" xr:uid="{00000000-0005-0000-0000-000038010000}"/>
    <cellStyle name="Moneda 12 2 6" xfId="678" xr:uid="{2696A3D9-9879-4A42-8555-1C7C6C8C264A}"/>
    <cellStyle name="Moneda 12 3" xfId="139" xr:uid="{00000000-0005-0000-0000-000039010000}"/>
    <cellStyle name="Moneda 12 3 2" xfId="503" xr:uid="{00000000-0005-0000-0000-00003A010000}"/>
    <cellStyle name="Moneda 12 3 3" xfId="718" xr:uid="{7E4E53F9-4A74-4574-89DB-5813DC9A592E}"/>
    <cellStyle name="Moneda 12 4" xfId="230" xr:uid="{00000000-0005-0000-0000-00003B010000}"/>
    <cellStyle name="Moneda 12 5" xfId="319" xr:uid="{00000000-0005-0000-0000-00003C010000}"/>
    <cellStyle name="Moneda 12 6" xfId="423" xr:uid="{00000000-0005-0000-0000-00003D010000}"/>
    <cellStyle name="Moneda 12 7" xfId="593" xr:uid="{00000000-0005-0000-0000-00003E010000}"/>
    <cellStyle name="Moneda 12 8" xfId="637" xr:uid="{06A791D9-9F85-4736-AE4F-22E98845CAFC}"/>
    <cellStyle name="Moneda 13" xfId="26" xr:uid="{00000000-0005-0000-0000-00003F010000}"/>
    <cellStyle name="Moneda 13 2" xfId="105" xr:uid="{00000000-0005-0000-0000-000040010000}"/>
    <cellStyle name="Moneda 13 2 2" xfId="190" xr:uid="{00000000-0005-0000-0000-000041010000}"/>
    <cellStyle name="Moneda 13 2 2 2" xfId="554" xr:uid="{00000000-0005-0000-0000-000042010000}"/>
    <cellStyle name="Moneda 13 2 2 3" xfId="769" xr:uid="{E9639320-2226-44DA-884B-A66D3C4AB6E6}"/>
    <cellStyle name="Moneda 13 2 3" xfId="278" xr:uid="{00000000-0005-0000-0000-000043010000}"/>
    <cellStyle name="Moneda 13 2 4" xfId="368" xr:uid="{00000000-0005-0000-0000-000044010000}"/>
    <cellStyle name="Moneda 13 2 5" xfId="469" xr:uid="{00000000-0005-0000-0000-000045010000}"/>
    <cellStyle name="Moneda 13 2 6" xfId="684" xr:uid="{444F24DB-5C6B-4C09-AA82-8B23A43D6C3B}"/>
    <cellStyle name="Moneda 13 3" xfId="145" xr:uid="{00000000-0005-0000-0000-000046010000}"/>
    <cellStyle name="Moneda 13 3 2" xfId="509" xr:uid="{00000000-0005-0000-0000-000047010000}"/>
    <cellStyle name="Moneda 13 3 3" xfId="724" xr:uid="{84092235-FBFB-4D6C-A040-2E6E1C8C0959}"/>
    <cellStyle name="Moneda 13 4" xfId="236" xr:uid="{00000000-0005-0000-0000-000048010000}"/>
    <cellStyle name="Moneda 13 5" xfId="325" xr:uid="{00000000-0005-0000-0000-000049010000}"/>
    <cellStyle name="Moneda 13 6" xfId="429" xr:uid="{00000000-0005-0000-0000-00004A010000}"/>
    <cellStyle name="Moneda 13 7" xfId="599" xr:uid="{00000000-0005-0000-0000-00004B010000}"/>
    <cellStyle name="Moneda 13 8" xfId="643" xr:uid="{CE9C70D0-35D9-4B42-ABAB-A56F30DE1641}"/>
    <cellStyle name="Moneda 14" xfId="27" xr:uid="{00000000-0005-0000-0000-00004C010000}"/>
    <cellStyle name="Moneda 14 2" xfId="106" xr:uid="{00000000-0005-0000-0000-00004D010000}"/>
    <cellStyle name="Moneda 14 2 2" xfId="191" xr:uid="{00000000-0005-0000-0000-00004E010000}"/>
    <cellStyle name="Moneda 14 2 2 2" xfId="555" xr:uid="{00000000-0005-0000-0000-00004F010000}"/>
    <cellStyle name="Moneda 14 2 2 3" xfId="770" xr:uid="{30AEFEE4-7503-4730-9029-C1B685C9CC36}"/>
    <cellStyle name="Moneda 14 2 3" xfId="279" xr:uid="{00000000-0005-0000-0000-000050010000}"/>
    <cellStyle name="Moneda 14 2 4" xfId="369" xr:uid="{00000000-0005-0000-0000-000051010000}"/>
    <cellStyle name="Moneda 14 2 5" xfId="470" xr:uid="{00000000-0005-0000-0000-000052010000}"/>
    <cellStyle name="Moneda 14 2 6" xfId="685" xr:uid="{BBD726C7-EA77-4F52-92C1-B53AEF79001C}"/>
    <cellStyle name="Moneda 14 3" xfId="146" xr:uid="{00000000-0005-0000-0000-000053010000}"/>
    <cellStyle name="Moneda 14 3 2" xfId="510" xr:uid="{00000000-0005-0000-0000-000054010000}"/>
    <cellStyle name="Moneda 14 3 3" xfId="725" xr:uid="{744BEE23-CDB8-4333-911F-92A87E8D1816}"/>
    <cellStyle name="Moneda 14 4" xfId="237" xr:uid="{00000000-0005-0000-0000-000055010000}"/>
    <cellStyle name="Moneda 14 5" xfId="326" xr:uid="{00000000-0005-0000-0000-000056010000}"/>
    <cellStyle name="Moneda 14 6" xfId="430" xr:uid="{00000000-0005-0000-0000-000057010000}"/>
    <cellStyle name="Moneda 14 7" xfId="600" xr:uid="{00000000-0005-0000-0000-000058010000}"/>
    <cellStyle name="Moneda 14 8" xfId="644" xr:uid="{2EAD8218-2EBB-41BA-B4E5-30A1A6DACFE1}"/>
    <cellStyle name="Moneda 15" xfId="24" xr:uid="{00000000-0005-0000-0000-000059010000}"/>
    <cellStyle name="Moneda 15 2" xfId="103" xr:uid="{00000000-0005-0000-0000-00005A010000}"/>
    <cellStyle name="Moneda 15 2 2" xfId="188" xr:uid="{00000000-0005-0000-0000-00005B010000}"/>
    <cellStyle name="Moneda 15 2 2 2" xfId="552" xr:uid="{00000000-0005-0000-0000-00005C010000}"/>
    <cellStyle name="Moneda 15 2 2 3" xfId="767" xr:uid="{32B2F675-CC6C-44AC-B842-7E4E38D90FBC}"/>
    <cellStyle name="Moneda 15 2 3" xfId="276" xr:uid="{00000000-0005-0000-0000-00005D010000}"/>
    <cellStyle name="Moneda 15 2 4" xfId="366" xr:uid="{00000000-0005-0000-0000-00005E010000}"/>
    <cellStyle name="Moneda 15 2 5" xfId="467" xr:uid="{00000000-0005-0000-0000-00005F010000}"/>
    <cellStyle name="Moneda 15 2 6" xfId="682" xr:uid="{7E683782-492E-487D-934D-1BD820B37325}"/>
    <cellStyle name="Moneda 15 3" xfId="143" xr:uid="{00000000-0005-0000-0000-000060010000}"/>
    <cellStyle name="Moneda 15 3 2" xfId="507" xr:uid="{00000000-0005-0000-0000-000061010000}"/>
    <cellStyle name="Moneda 15 3 3" xfId="722" xr:uid="{66067FB5-5394-4D36-B662-E029721C4C1E}"/>
    <cellStyle name="Moneda 15 4" xfId="234" xr:uid="{00000000-0005-0000-0000-000062010000}"/>
    <cellStyle name="Moneda 15 5" xfId="323" xr:uid="{00000000-0005-0000-0000-000063010000}"/>
    <cellStyle name="Moneda 15 6" xfId="427" xr:uid="{00000000-0005-0000-0000-000064010000}"/>
    <cellStyle name="Moneda 15 7" xfId="597" xr:uid="{00000000-0005-0000-0000-000065010000}"/>
    <cellStyle name="Moneda 15 8" xfId="641" xr:uid="{779754E7-396E-4E1A-BC1A-D5D75D8E60DC}"/>
    <cellStyle name="Moneda 16" xfId="25" xr:uid="{00000000-0005-0000-0000-000066010000}"/>
    <cellStyle name="Moneda 16 2" xfId="104" xr:uid="{00000000-0005-0000-0000-000067010000}"/>
    <cellStyle name="Moneda 16 2 2" xfId="189" xr:uid="{00000000-0005-0000-0000-000068010000}"/>
    <cellStyle name="Moneda 16 2 2 2" xfId="553" xr:uid="{00000000-0005-0000-0000-000069010000}"/>
    <cellStyle name="Moneda 16 2 2 3" xfId="768" xr:uid="{F7B48E69-AFB8-4E44-836A-B28475482059}"/>
    <cellStyle name="Moneda 16 2 3" xfId="277" xr:uid="{00000000-0005-0000-0000-00006A010000}"/>
    <cellStyle name="Moneda 16 2 4" xfId="367" xr:uid="{00000000-0005-0000-0000-00006B010000}"/>
    <cellStyle name="Moneda 16 2 5" xfId="468" xr:uid="{00000000-0005-0000-0000-00006C010000}"/>
    <cellStyle name="Moneda 16 2 6" xfId="683" xr:uid="{7008197F-D001-43FF-B41F-A44B547F014C}"/>
    <cellStyle name="Moneda 16 3" xfId="144" xr:uid="{00000000-0005-0000-0000-00006D010000}"/>
    <cellStyle name="Moneda 16 3 2" xfId="508" xr:uid="{00000000-0005-0000-0000-00006E010000}"/>
    <cellStyle name="Moneda 16 3 3" xfId="723" xr:uid="{E6D6D39A-20CF-4F8F-9625-AE5845B493F0}"/>
    <cellStyle name="Moneda 16 4" xfId="235" xr:uid="{00000000-0005-0000-0000-00006F010000}"/>
    <cellStyle name="Moneda 16 5" xfId="324" xr:uid="{00000000-0005-0000-0000-000070010000}"/>
    <cellStyle name="Moneda 16 6" xfId="428" xr:uid="{00000000-0005-0000-0000-000071010000}"/>
    <cellStyle name="Moneda 16 7" xfId="598" xr:uid="{00000000-0005-0000-0000-000072010000}"/>
    <cellStyle name="Moneda 16 8" xfId="642" xr:uid="{0A143B77-7B53-4D2F-A99B-5C2DEEA4156E}"/>
    <cellStyle name="Moneda 17" xfId="23" xr:uid="{00000000-0005-0000-0000-000073010000}"/>
    <cellStyle name="Moneda 17 2" xfId="102" xr:uid="{00000000-0005-0000-0000-000074010000}"/>
    <cellStyle name="Moneda 17 2 2" xfId="187" xr:uid="{00000000-0005-0000-0000-000075010000}"/>
    <cellStyle name="Moneda 17 2 2 2" xfId="551" xr:uid="{00000000-0005-0000-0000-000076010000}"/>
    <cellStyle name="Moneda 17 2 2 3" xfId="766" xr:uid="{A792C239-D7C9-4878-8ECB-D1000036C901}"/>
    <cellStyle name="Moneda 17 2 3" xfId="275" xr:uid="{00000000-0005-0000-0000-000077010000}"/>
    <cellStyle name="Moneda 17 2 4" xfId="365" xr:uid="{00000000-0005-0000-0000-000078010000}"/>
    <cellStyle name="Moneda 17 2 5" xfId="466" xr:uid="{00000000-0005-0000-0000-000079010000}"/>
    <cellStyle name="Moneda 17 2 6" xfId="681" xr:uid="{0B3D6ECD-FBF8-4775-B38D-F1002380415F}"/>
    <cellStyle name="Moneda 17 3" xfId="142" xr:uid="{00000000-0005-0000-0000-00007A010000}"/>
    <cellStyle name="Moneda 17 3 2" xfId="506" xr:uid="{00000000-0005-0000-0000-00007B010000}"/>
    <cellStyle name="Moneda 17 3 3" xfId="721" xr:uid="{52EE3FA7-AD1C-451A-B6CF-1946F58ED3AB}"/>
    <cellStyle name="Moneda 17 4" xfId="233" xr:uid="{00000000-0005-0000-0000-00007C010000}"/>
    <cellStyle name="Moneda 17 5" xfId="322" xr:uid="{00000000-0005-0000-0000-00007D010000}"/>
    <cellStyle name="Moneda 17 6" xfId="426" xr:uid="{00000000-0005-0000-0000-00007E010000}"/>
    <cellStyle name="Moneda 17 7" xfId="596" xr:uid="{00000000-0005-0000-0000-00007F010000}"/>
    <cellStyle name="Moneda 17 8" xfId="640" xr:uid="{B4BD9F07-3988-4DCF-88D5-9462042A1A5C}"/>
    <cellStyle name="Moneda 18" xfId="65" xr:uid="{00000000-0005-0000-0000-000080010000}"/>
    <cellStyle name="Moneda 18 2" xfId="112" xr:uid="{00000000-0005-0000-0000-000081010000}"/>
    <cellStyle name="Moneda 18 2 2" xfId="197" xr:uid="{00000000-0005-0000-0000-000082010000}"/>
    <cellStyle name="Moneda 18 2 2 2" xfId="561" xr:uid="{00000000-0005-0000-0000-000083010000}"/>
    <cellStyle name="Moneda 18 2 2 3" xfId="776" xr:uid="{39E55D91-5849-476E-8756-1CC11E3045E0}"/>
    <cellStyle name="Moneda 18 2 3" xfId="285" xr:uid="{00000000-0005-0000-0000-000084010000}"/>
    <cellStyle name="Moneda 18 2 4" xfId="375" xr:uid="{00000000-0005-0000-0000-000085010000}"/>
    <cellStyle name="Moneda 18 2 5" xfId="476" xr:uid="{00000000-0005-0000-0000-000086010000}"/>
    <cellStyle name="Moneda 18 2 6" xfId="691" xr:uid="{E765CD08-91A7-43CA-BC8D-2920696F1B2E}"/>
    <cellStyle name="Moneda 18 3" xfId="158" xr:uid="{00000000-0005-0000-0000-000087010000}"/>
    <cellStyle name="Moneda 18 3 2" xfId="522" xr:uid="{00000000-0005-0000-0000-000088010000}"/>
    <cellStyle name="Moneda 18 3 3" xfId="737" xr:uid="{6A34028B-C0AA-4CD6-8613-5328969883C2}"/>
    <cellStyle name="Moneda 18 4" xfId="244" xr:uid="{00000000-0005-0000-0000-000089010000}"/>
    <cellStyle name="Moneda 18 5" xfId="334" xr:uid="{00000000-0005-0000-0000-00008A010000}"/>
    <cellStyle name="Moneda 18 6" xfId="437" xr:uid="{00000000-0005-0000-0000-00008B010000}"/>
    <cellStyle name="Moneda 18 7" xfId="608" xr:uid="{00000000-0005-0000-0000-00008C010000}"/>
    <cellStyle name="Moneda 18 8" xfId="651" xr:uid="{0A6B3A90-37DE-4D36-ABA8-42B2C86474FC}"/>
    <cellStyle name="Moneda 19" xfId="72" xr:uid="{00000000-0005-0000-0000-00008D010000}"/>
    <cellStyle name="Moneda 19 2" xfId="119" xr:uid="{00000000-0005-0000-0000-00008E010000}"/>
    <cellStyle name="Moneda 19 2 2" xfId="204" xr:uid="{00000000-0005-0000-0000-00008F010000}"/>
    <cellStyle name="Moneda 19 2 2 2" xfId="568" xr:uid="{00000000-0005-0000-0000-000090010000}"/>
    <cellStyle name="Moneda 19 2 2 3" xfId="783" xr:uid="{1DFCFCF0-3ED2-4450-8F5A-73F648EFDA00}"/>
    <cellStyle name="Moneda 19 2 3" xfId="292" xr:uid="{00000000-0005-0000-0000-000091010000}"/>
    <cellStyle name="Moneda 19 2 4" xfId="382" xr:uid="{00000000-0005-0000-0000-000092010000}"/>
    <cellStyle name="Moneda 19 2 5" xfId="483" xr:uid="{00000000-0005-0000-0000-000093010000}"/>
    <cellStyle name="Moneda 19 2 6" xfId="698" xr:uid="{D814C024-5840-44F5-A65B-EF88122F0415}"/>
    <cellStyle name="Moneda 19 3" xfId="165" xr:uid="{00000000-0005-0000-0000-000094010000}"/>
    <cellStyle name="Moneda 19 3 2" xfId="529" xr:uid="{00000000-0005-0000-0000-000095010000}"/>
    <cellStyle name="Moneda 19 3 3" xfId="744" xr:uid="{4AF9790C-105A-4914-A3BC-87106EE35E8E}"/>
    <cellStyle name="Moneda 19 4" xfId="251" xr:uid="{00000000-0005-0000-0000-000096010000}"/>
    <cellStyle name="Moneda 19 5" xfId="341" xr:uid="{00000000-0005-0000-0000-000097010000}"/>
    <cellStyle name="Moneda 19 6" xfId="444" xr:uid="{00000000-0005-0000-0000-000098010000}"/>
    <cellStyle name="Moneda 19 7" xfId="615" xr:uid="{00000000-0005-0000-0000-000099010000}"/>
    <cellStyle name="Moneda 19 8" xfId="658" xr:uid="{7C3D35C8-BF2E-499D-8B37-18B3BC4B72FC}"/>
    <cellStyle name="Moneda 2" xfId="5" xr:uid="{00000000-0005-0000-0000-00009A010000}"/>
    <cellStyle name="Moneda 20" xfId="75" xr:uid="{00000000-0005-0000-0000-00009B010000}"/>
    <cellStyle name="Moneda 20 2" xfId="121" xr:uid="{00000000-0005-0000-0000-00009C010000}"/>
    <cellStyle name="Moneda 20 2 2" xfId="206" xr:uid="{00000000-0005-0000-0000-00009D010000}"/>
    <cellStyle name="Moneda 20 2 2 2" xfId="570" xr:uid="{00000000-0005-0000-0000-00009E010000}"/>
    <cellStyle name="Moneda 20 2 2 3" xfId="785" xr:uid="{651125E8-0503-4A08-8CFE-398C887B3A9E}"/>
    <cellStyle name="Moneda 20 2 3" xfId="294" xr:uid="{00000000-0005-0000-0000-00009F010000}"/>
    <cellStyle name="Moneda 20 2 4" xfId="384" xr:uid="{00000000-0005-0000-0000-0000A0010000}"/>
    <cellStyle name="Moneda 20 2 5" xfId="485" xr:uid="{00000000-0005-0000-0000-0000A1010000}"/>
    <cellStyle name="Moneda 20 2 6" xfId="700" xr:uid="{4D32AAC4-0710-4778-850E-5C0D21FF5A4D}"/>
    <cellStyle name="Moneda 20 3" xfId="167" xr:uid="{00000000-0005-0000-0000-0000A2010000}"/>
    <cellStyle name="Moneda 20 3 2" xfId="531" xr:uid="{00000000-0005-0000-0000-0000A3010000}"/>
    <cellStyle name="Moneda 20 3 3" xfId="746" xr:uid="{CA71BE2F-23B9-4FA3-8748-242C50B0B236}"/>
    <cellStyle name="Moneda 20 4" xfId="253" xr:uid="{00000000-0005-0000-0000-0000A4010000}"/>
    <cellStyle name="Moneda 20 5" xfId="343" xr:uid="{00000000-0005-0000-0000-0000A5010000}"/>
    <cellStyle name="Moneda 20 6" xfId="446" xr:uid="{00000000-0005-0000-0000-0000A6010000}"/>
    <cellStyle name="Moneda 20 7" xfId="617" xr:uid="{00000000-0005-0000-0000-0000A7010000}"/>
    <cellStyle name="Moneda 20 8" xfId="660" xr:uid="{E1C3505C-6608-4397-8DE0-0561DE7B416F}"/>
    <cellStyle name="Moneda 21" xfId="76" xr:uid="{00000000-0005-0000-0000-0000A8010000}"/>
    <cellStyle name="Moneda 21 2" xfId="122" xr:uid="{00000000-0005-0000-0000-0000A9010000}"/>
    <cellStyle name="Moneda 21 2 2" xfId="207" xr:uid="{00000000-0005-0000-0000-0000AA010000}"/>
    <cellStyle name="Moneda 21 2 2 2" xfId="571" xr:uid="{00000000-0005-0000-0000-0000AB010000}"/>
    <cellStyle name="Moneda 21 2 2 3" xfId="786" xr:uid="{9DAE1C6E-CF43-4925-A243-5E39E88EC44C}"/>
    <cellStyle name="Moneda 21 2 3" xfId="295" xr:uid="{00000000-0005-0000-0000-0000AC010000}"/>
    <cellStyle name="Moneda 21 2 4" xfId="385" xr:uid="{00000000-0005-0000-0000-0000AD010000}"/>
    <cellStyle name="Moneda 21 2 5" xfId="486" xr:uid="{00000000-0005-0000-0000-0000AE010000}"/>
    <cellStyle name="Moneda 21 2 6" xfId="701" xr:uid="{0186C0B8-E6BB-477D-BA97-2E18558B23DA}"/>
    <cellStyle name="Moneda 21 3" xfId="168" xr:uid="{00000000-0005-0000-0000-0000AF010000}"/>
    <cellStyle name="Moneda 21 3 2" xfId="532" xr:uid="{00000000-0005-0000-0000-0000B0010000}"/>
    <cellStyle name="Moneda 21 3 3" xfId="747" xr:uid="{3FBA476B-2221-402D-AA0E-42E8D8204336}"/>
    <cellStyle name="Moneda 21 4" xfId="254" xr:uid="{00000000-0005-0000-0000-0000B1010000}"/>
    <cellStyle name="Moneda 21 5" xfId="344" xr:uid="{00000000-0005-0000-0000-0000B2010000}"/>
    <cellStyle name="Moneda 21 6" xfId="447" xr:uid="{00000000-0005-0000-0000-0000B3010000}"/>
    <cellStyle name="Moneda 21 7" xfId="618" xr:uid="{00000000-0005-0000-0000-0000B4010000}"/>
    <cellStyle name="Moneda 21 8" xfId="661" xr:uid="{16F7DC5A-C817-47A2-BB22-46F4C8472BCF}"/>
    <cellStyle name="Moneda 22" xfId="77" xr:uid="{00000000-0005-0000-0000-0000B5010000}"/>
    <cellStyle name="Moneda 22 2" xfId="123" xr:uid="{00000000-0005-0000-0000-0000B6010000}"/>
    <cellStyle name="Moneda 22 2 2" xfId="208" xr:uid="{00000000-0005-0000-0000-0000B7010000}"/>
    <cellStyle name="Moneda 22 2 2 2" xfId="572" xr:uid="{00000000-0005-0000-0000-0000B8010000}"/>
    <cellStyle name="Moneda 22 2 2 3" xfId="787" xr:uid="{75845E15-C7C8-4AAF-9471-D7674F6D9858}"/>
    <cellStyle name="Moneda 22 2 3" xfId="296" xr:uid="{00000000-0005-0000-0000-0000B9010000}"/>
    <cellStyle name="Moneda 22 2 4" xfId="386" xr:uid="{00000000-0005-0000-0000-0000BA010000}"/>
    <cellStyle name="Moneda 22 2 5" xfId="487" xr:uid="{00000000-0005-0000-0000-0000BB010000}"/>
    <cellStyle name="Moneda 22 2 6" xfId="702" xr:uid="{245FA5CD-78D9-4531-8803-DD5F26FA9968}"/>
    <cellStyle name="Moneda 22 3" xfId="169" xr:uid="{00000000-0005-0000-0000-0000BC010000}"/>
    <cellStyle name="Moneda 22 3 2" xfId="533" xr:uid="{00000000-0005-0000-0000-0000BD010000}"/>
    <cellStyle name="Moneda 22 3 3" xfId="748" xr:uid="{C84100AF-5DB8-49C2-8927-772B81B94569}"/>
    <cellStyle name="Moneda 22 4" xfId="255" xr:uid="{00000000-0005-0000-0000-0000BE010000}"/>
    <cellStyle name="Moneda 22 5" xfId="345" xr:uid="{00000000-0005-0000-0000-0000BF010000}"/>
    <cellStyle name="Moneda 22 6" xfId="448" xr:uid="{00000000-0005-0000-0000-0000C0010000}"/>
    <cellStyle name="Moneda 22 7" xfId="619" xr:uid="{00000000-0005-0000-0000-0000C1010000}"/>
    <cellStyle name="Moneda 22 8" xfId="662" xr:uid="{AA3CC390-5629-4304-AB0B-28233E6B611F}"/>
    <cellStyle name="Moneda 23" xfId="85" xr:uid="{00000000-0005-0000-0000-0000C2010000}"/>
    <cellStyle name="Moneda 23 2" xfId="170" xr:uid="{00000000-0005-0000-0000-0000C3010000}"/>
    <cellStyle name="Moneda 23 2 2" xfId="534" xr:uid="{00000000-0005-0000-0000-0000C4010000}"/>
    <cellStyle name="Moneda 23 2 3" xfId="749" xr:uid="{7A3DC7EE-ABA8-4EEE-A7C9-FF7E5A744B37}"/>
    <cellStyle name="Moneda 23 3" xfId="258" xr:uid="{00000000-0005-0000-0000-0000C5010000}"/>
    <cellStyle name="Moneda 23 4" xfId="348" xr:uid="{00000000-0005-0000-0000-0000C6010000}"/>
    <cellStyle name="Moneda 23 5" xfId="449" xr:uid="{00000000-0005-0000-0000-0000C7010000}"/>
    <cellStyle name="Moneda 23 6" xfId="664" xr:uid="{6AF85A8B-24E8-4153-B85A-0A0AFECF6581}"/>
    <cellStyle name="Moneda 24" xfId="111" xr:uid="{00000000-0005-0000-0000-0000C8010000}"/>
    <cellStyle name="Moneda 24 2" xfId="196" xr:uid="{00000000-0005-0000-0000-0000C9010000}"/>
    <cellStyle name="Moneda 24 2 2" xfId="560" xr:uid="{00000000-0005-0000-0000-0000CA010000}"/>
    <cellStyle name="Moneda 24 2 3" xfId="775" xr:uid="{7A0BF45A-C7EA-4CF3-846E-47DA4F5C9F4E}"/>
    <cellStyle name="Moneda 24 3" xfId="284" xr:uid="{00000000-0005-0000-0000-0000CB010000}"/>
    <cellStyle name="Moneda 24 4" xfId="374" xr:uid="{00000000-0005-0000-0000-0000CC010000}"/>
    <cellStyle name="Moneda 24 5" xfId="475" xr:uid="{00000000-0005-0000-0000-0000CD010000}"/>
    <cellStyle name="Moneda 24 6" xfId="690" xr:uid="{9A85E1F9-FBE1-45DA-BDA2-2535AB0A44C1}"/>
    <cellStyle name="Moneda 25" xfId="125" xr:uid="{00000000-0005-0000-0000-0000CE010000}"/>
    <cellStyle name="Moneda 25 2" xfId="489" xr:uid="{00000000-0005-0000-0000-0000CF010000}"/>
    <cellStyle name="Moneda 25 3" xfId="704" xr:uid="{CED34032-02C1-4823-B882-C7B8FC528E36}"/>
    <cellStyle name="Moneda 26" xfId="151" xr:uid="{00000000-0005-0000-0000-0000D0010000}"/>
    <cellStyle name="Moneda 26 2" xfId="515" xr:uid="{00000000-0005-0000-0000-0000D1010000}"/>
    <cellStyle name="Moneda 26 3" xfId="730" xr:uid="{A43BB642-1232-44F3-9B73-5A2CCE3B4205}"/>
    <cellStyle name="Moneda 27" xfId="157" xr:uid="{00000000-0005-0000-0000-0000D2010000}"/>
    <cellStyle name="Moneda 27 2" xfId="521" xr:uid="{00000000-0005-0000-0000-0000D3010000}"/>
    <cellStyle name="Moneda 27 3" xfId="736" xr:uid="{7275F47A-C3D2-4395-935E-940BD34F52BF}"/>
    <cellStyle name="Moneda 28" xfId="156" xr:uid="{00000000-0005-0000-0000-0000D4010000}"/>
    <cellStyle name="Moneda 28 2" xfId="520" xr:uid="{00000000-0005-0000-0000-0000D5010000}"/>
    <cellStyle name="Moneda 28 3" xfId="735" xr:uid="{BC9BEA37-0F21-440B-A269-F368117DBF6A}"/>
    <cellStyle name="Moneda 29" xfId="154" xr:uid="{00000000-0005-0000-0000-0000D6010000}"/>
    <cellStyle name="Moneda 29 2" xfId="518" xr:uid="{00000000-0005-0000-0000-0000D7010000}"/>
    <cellStyle name="Moneda 29 3" xfId="733" xr:uid="{C4F4F43B-12B2-4366-8CE4-4A044D226FE9}"/>
    <cellStyle name="Moneda 3" xfId="9" xr:uid="{00000000-0005-0000-0000-0000D8010000}"/>
    <cellStyle name="Moneda 3 2" xfId="68" xr:uid="{00000000-0005-0000-0000-0000D9010000}"/>
    <cellStyle name="Moneda 3 2 2" xfId="115" xr:uid="{00000000-0005-0000-0000-0000DA010000}"/>
    <cellStyle name="Moneda 3 2 2 2" xfId="200" xr:uid="{00000000-0005-0000-0000-0000DB010000}"/>
    <cellStyle name="Moneda 3 2 2 2 2" xfId="564" xr:uid="{00000000-0005-0000-0000-0000DC010000}"/>
    <cellStyle name="Moneda 3 2 2 2 3" xfId="779" xr:uid="{460DE7DF-33E0-4C5A-A24F-F7C842A7F1CB}"/>
    <cellStyle name="Moneda 3 2 2 3" xfId="288" xr:uid="{00000000-0005-0000-0000-0000DD010000}"/>
    <cellStyle name="Moneda 3 2 2 4" xfId="378" xr:uid="{00000000-0005-0000-0000-0000DE010000}"/>
    <cellStyle name="Moneda 3 2 2 5" xfId="479" xr:uid="{00000000-0005-0000-0000-0000DF010000}"/>
    <cellStyle name="Moneda 3 2 2 6" xfId="694" xr:uid="{376F08F3-6564-4752-ACA8-CCEF146FD3B0}"/>
    <cellStyle name="Moneda 3 2 3" xfId="161" xr:uid="{00000000-0005-0000-0000-0000E0010000}"/>
    <cellStyle name="Moneda 3 2 3 2" xfId="525" xr:uid="{00000000-0005-0000-0000-0000E1010000}"/>
    <cellStyle name="Moneda 3 2 3 3" xfId="740" xr:uid="{5EDFD925-C2DE-4E3A-AD98-89EE5D63A3DC}"/>
    <cellStyle name="Moneda 3 2 4" xfId="247" xr:uid="{00000000-0005-0000-0000-0000E2010000}"/>
    <cellStyle name="Moneda 3 2 5" xfId="337" xr:uid="{00000000-0005-0000-0000-0000E3010000}"/>
    <cellStyle name="Moneda 3 2 6" xfId="440" xr:uid="{00000000-0005-0000-0000-0000E4010000}"/>
    <cellStyle name="Moneda 3 2 7" xfId="611" xr:uid="{00000000-0005-0000-0000-0000E5010000}"/>
    <cellStyle name="Moneda 3 2 8" xfId="654" xr:uid="{B74D3342-346B-4FAB-948E-208B18F33C5A}"/>
    <cellStyle name="Moneda 3 3" xfId="88" xr:uid="{00000000-0005-0000-0000-0000E6010000}"/>
    <cellStyle name="Moneda 3 3 2" xfId="173" xr:uid="{00000000-0005-0000-0000-0000E7010000}"/>
    <cellStyle name="Moneda 3 3 2 2" xfId="537" xr:uid="{00000000-0005-0000-0000-0000E8010000}"/>
    <cellStyle name="Moneda 3 3 2 3" xfId="752" xr:uid="{DD9AA7B8-7B90-4424-9D88-EC732485C5CA}"/>
    <cellStyle name="Moneda 3 3 3" xfId="261" xr:uid="{00000000-0005-0000-0000-0000E9010000}"/>
    <cellStyle name="Moneda 3 3 4" xfId="351" xr:uid="{00000000-0005-0000-0000-0000EA010000}"/>
    <cellStyle name="Moneda 3 3 5" xfId="452" xr:uid="{00000000-0005-0000-0000-0000EB010000}"/>
    <cellStyle name="Moneda 3 3 6" xfId="667" xr:uid="{1645F03B-1B39-4654-B9AA-C83818D28B87}"/>
    <cellStyle name="Moneda 3 4" xfId="128" xr:uid="{00000000-0005-0000-0000-0000EC010000}"/>
    <cellStyle name="Moneda 3 4 2" xfId="492" xr:uid="{00000000-0005-0000-0000-0000ED010000}"/>
    <cellStyle name="Moneda 3 4 3" xfId="707" xr:uid="{24FC3205-C586-4786-AAA6-9C8D74231285}"/>
    <cellStyle name="Moneda 3 5" xfId="219" xr:uid="{00000000-0005-0000-0000-0000EE010000}"/>
    <cellStyle name="Moneda 3 6" xfId="308" xr:uid="{00000000-0005-0000-0000-0000EF010000}"/>
    <cellStyle name="Moneda 3 7" xfId="406" xr:uid="{00000000-0005-0000-0000-0000F0010000}"/>
    <cellStyle name="Moneda 3 8" xfId="582" xr:uid="{00000000-0005-0000-0000-0000F1010000}"/>
    <cellStyle name="Moneda 3 9" xfId="626" xr:uid="{93DDA656-400E-4C2B-8302-70A4C6BA8DAB}"/>
    <cellStyle name="Moneda 30" xfId="210" xr:uid="{00000000-0005-0000-0000-0000F2010000}"/>
    <cellStyle name="Moneda 30 2" xfId="574" xr:uid="{00000000-0005-0000-0000-0000F3010000}"/>
    <cellStyle name="Moneda 30 3" xfId="789" xr:uid="{7DD2C761-590C-4E36-8242-FC25E7C35C9F}"/>
    <cellStyle name="Moneda 31" xfId="214" xr:uid="{00000000-0005-0000-0000-0000F4010000}"/>
    <cellStyle name="Moneda 31 2" xfId="578" xr:uid="{00000000-0005-0000-0000-0000F5010000}"/>
    <cellStyle name="Moneda 31 3" xfId="793" xr:uid="{F91C30AE-A3A8-4359-8BC2-DB5A905B9538}"/>
    <cellStyle name="Moneda 32" xfId="215" xr:uid="{00000000-0005-0000-0000-0000F6010000}"/>
    <cellStyle name="Moneda 33" xfId="242" xr:uid="{00000000-0005-0000-0000-0000F7010000}"/>
    <cellStyle name="Moneda 34" xfId="256" xr:uid="{00000000-0005-0000-0000-0000F8010000}"/>
    <cellStyle name="Moneda 35" xfId="299" xr:uid="{00000000-0005-0000-0000-0000F9010000}"/>
    <cellStyle name="Moneda 36" xfId="216" xr:uid="{00000000-0005-0000-0000-0000FA010000}"/>
    <cellStyle name="Moneda 37" xfId="243" xr:uid="{00000000-0005-0000-0000-0000FB010000}"/>
    <cellStyle name="Moneda 38" xfId="303" xr:uid="{00000000-0005-0000-0000-0000FC010000}"/>
    <cellStyle name="Moneda 39" xfId="305" xr:uid="{00000000-0005-0000-0000-0000FD010000}"/>
    <cellStyle name="Moneda 4" xfId="14" xr:uid="{00000000-0005-0000-0000-0000FE010000}"/>
    <cellStyle name="Moneda 4 2" xfId="93" xr:uid="{00000000-0005-0000-0000-0000FF010000}"/>
    <cellStyle name="Moneda 4 2 2" xfId="178" xr:uid="{00000000-0005-0000-0000-000000020000}"/>
    <cellStyle name="Moneda 4 2 2 2" xfId="542" xr:uid="{00000000-0005-0000-0000-000001020000}"/>
    <cellStyle name="Moneda 4 2 2 3" xfId="757" xr:uid="{85C96044-B197-49F6-9CF4-046BC173256A}"/>
    <cellStyle name="Moneda 4 2 3" xfId="266" xr:uid="{00000000-0005-0000-0000-000002020000}"/>
    <cellStyle name="Moneda 4 2 4" xfId="356" xr:uid="{00000000-0005-0000-0000-000003020000}"/>
    <cellStyle name="Moneda 4 2 5" xfId="457" xr:uid="{00000000-0005-0000-0000-000004020000}"/>
    <cellStyle name="Moneda 4 2 6" xfId="672" xr:uid="{AA5F1A74-0435-4680-BD5D-32D749F1FA96}"/>
    <cellStyle name="Moneda 4 3" xfId="133" xr:uid="{00000000-0005-0000-0000-000005020000}"/>
    <cellStyle name="Moneda 4 3 2" xfId="497" xr:uid="{00000000-0005-0000-0000-000006020000}"/>
    <cellStyle name="Moneda 4 3 3" xfId="712" xr:uid="{936AEA1F-9F67-4146-B34B-880AF70EBA5D}"/>
    <cellStyle name="Moneda 4 4" xfId="224" xr:uid="{00000000-0005-0000-0000-000007020000}"/>
    <cellStyle name="Moneda 4 5" xfId="313" xr:uid="{00000000-0005-0000-0000-000008020000}"/>
    <cellStyle name="Moneda 4 6" xfId="417" xr:uid="{00000000-0005-0000-0000-000009020000}"/>
    <cellStyle name="Moneda 4 7" xfId="587" xr:uid="{00000000-0005-0000-0000-00000A020000}"/>
    <cellStyle name="Moneda 4 8" xfId="631" xr:uid="{5A7EA186-FBC6-40D4-BC5C-B63D753AAECD}"/>
    <cellStyle name="Moneda 40" xfId="331" xr:uid="{00000000-0005-0000-0000-00000B020000}"/>
    <cellStyle name="Moneda 41" xfId="333" xr:uid="{00000000-0005-0000-0000-00000C020000}"/>
    <cellStyle name="Moneda 42" xfId="393" xr:uid="{00000000-0005-0000-0000-00000D020000}"/>
    <cellStyle name="Moneda 43" xfId="391" xr:uid="{00000000-0005-0000-0000-00000E020000}"/>
    <cellStyle name="Moneda 44" xfId="390" xr:uid="{00000000-0005-0000-0000-00000F020000}"/>
    <cellStyle name="Moneda 45" xfId="389" xr:uid="{00000000-0005-0000-0000-000010020000}"/>
    <cellStyle name="Moneda 46" xfId="398" xr:uid="{00000000-0005-0000-0000-000011020000}"/>
    <cellStyle name="Moneda 47" xfId="400" xr:uid="{00000000-0005-0000-0000-000012020000}"/>
    <cellStyle name="Moneda 48" xfId="396" xr:uid="{00000000-0005-0000-0000-000013020000}"/>
    <cellStyle name="Moneda 49" xfId="397" xr:uid="{00000000-0005-0000-0000-000014020000}"/>
    <cellStyle name="Moneda 5" xfId="15" xr:uid="{00000000-0005-0000-0000-000015020000}"/>
    <cellStyle name="Moneda 5 2" xfId="94" xr:uid="{00000000-0005-0000-0000-000016020000}"/>
    <cellStyle name="Moneda 5 2 2" xfId="179" xr:uid="{00000000-0005-0000-0000-000017020000}"/>
    <cellStyle name="Moneda 5 2 2 2" xfId="543" xr:uid="{00000000-0005-0000-0000-000018020000}"/>
    <cellStyle name="Moneda 5 2 2 3" xfId="758" xr:uid="{B1839E6F-6525-4F1A-A854-8BF0787B8C86}"/>
    <cellStyle name="Moneda 5 2 3" xfId="267" xr:uid="{00000000-0005-0000-0000-000019020000}"/>
    <cellStyle name="Moneda 5 2 4" xfId="357" xr:uid="{00000000-0005-0000-0000-00001A020000}"/>
    <cellStyle name="Moneda 5 2 5" xfId="458" xr:uid="{00000000-0005-0000-0000-00001B020000}"/>
    <cellStyle name="Moneda 5 2 6" xfId="673" xr:uid="{2BEFD785-9E38-44D6-931E-D63550C269DB}"/>
    <cellStyle name="Moneda 5 3" xfId="134" xr:uid="{00000000-0005-0000-0000-00001C020000}"/>
    <cellStyle name="Moneda 5 3 2" xfId="498" xr:uid="{00000000-0005-0000-0000-00001D020000}"/>
    <cellStyle name="Moneda 5 3 3" xfId="713" xr:uid="{150BFE76-F2BD-4D4B-BD69-1CF2FC35F714}"/>
    <cellStyle name="Moneda 5 4" xfId="225" xr:uid="{00000000-0005-0000-0000-00001E020000}"/>
    <cellStyle name="Moneda 5 5" xfId="314" xr:uid="{00000000-0005-0000-0000-00001F020000}"/>
    <cellStyle name="Moneda 5 6" xfId="418" xr:uid="{00000000-0005-0000-0000-000020020000}"/>
    <cellStyle name="Moneda 5 7" xfId="588" xr:uid="{00000000-0005-0000-0000-000021020000}"/>
    <cellStyle name="Moneda 5 8" xfId="632" xr:uid="{03BD7A60-5F28-4636-B58B-6D7AC276EC9C}"/>
    <cellStyle name="Moneda 50" xfId="395" xr:uid="{00000000-0005-0000-0000-000022020000}"/>
    <cellStyle name="Moneda 51" xfId="399" xr:uid="{00000000-0005-0000-0000-000023020000}"/>
    <cellStyle name="Moneda 52" xfId="404" xr:uid="{00000000-0005-0000-0000-000024020000}"/>
    <cellStyle name="Moneda 53" xfId="405" xr:uid="{00000000-0005-0000-0000-000025020000}"/>
    <cellStyle name="Moneda 54" xfId="410" xr:uid="{00000000-0005-0000-0000-000026020000}"/>
    <cellStyle name="Moneda 55" xfId="411" xr:uid="{00000000-0005-0000-0000-000027020000}"/>
    <cellStyle name="Moneda 56" xfId="403" xr:uid="{00000000-0005-0000-0000-000028020000}"/>
    <cellStyle name="Moneda 57" xfId="435" xr:uid="{00000000-0005-0000-0000-000029020000}"/>
    <cellStyle name="Moneda 58" xfId="579" xr:uid="{00000000-0005-0000-0000-00002A020000}"/>
    <cellStyle name="Moneda 59" xfId="605" xr:uid="{00000000-0005-0000-0000-00002B020000}"/>
    <cellStyle name="Moneda 6" xfId="12" xr:uid="{00000000-0005-0000-0000-00002C020000}"/>
    <cellStyle name="Moneda 6 2" xfId="91" xr:uid="{00000000-0005-0000-0000-00002D020000}"/>
    <cellStyle name="Moneda 6 2 2" xfId="176" xr:uid="{00000000-0005-0000-0000-00002E020000}"/>
    <cellStyle name="Moneda 6 2 2 2" xfId="540" xr:uid="{00000000-0005-0000-0000-00002F020000}"/>
    <cellStyle name="Moneda 6 2 2 3" xfId="755" xr:uid="{08D800A8-C73A-4E27-9C45-DFE3DDF53AA7}"/>
    <cellStyle name="Moneda 6 2 3" xfId="264" xr:uid="{00000000-0005-0000-0000-000030020000}"/>
    <cellStyle name="Moneda 6 2 4" xfId="354" xr:uid="{00000000-0005-0000-0000-000031020000}"/>
    <cellStyle name="Moneda 6 2 5" xfId="455" xr:uid="{00000000-0005-0000-0000-000032020000}"/>
    <cellStyle name="Moneda 6 2 6" xfId="670" xr:uid="{CFA11361-2ADC-4D5B-9815-75BC5221AF0A}"/>
    <cellStyle name="Moneda 6 3" xfId="131" xr:uid="{00000000-0005-0000-0000-000033020000}"/>
    <cellStyle name="Moneda 6 3 2" xfId="495" xr:uid="{00000000-0005-0000-0000-000034020000}"/>
    <cellStyle name="Moneda 6 3 3" xfId="710" xr:uid="{2C166D86-CF01-4C5A-9213-EDB9AE1B59AA}"/>
    <cellStyle name="Moneda 6 4" xfId="222" xr:uid="{00000000-0005-0000-0000-000035020000}"/>
    <cellStyle name="Moneda 6 5" xfId="311" xr:uid="{00000000-0005-0000-0000-000036020000}"/>
    <cellStyle name="Moneda 6 6" xfId="415" xr:uid="{00000000-0005-0000-0000-000037020000}"/>
    <cellStyle name="Moneda 6 7" xfId="585" xr:uid="{00000000-0005-0000-0000-000038020000}"/>
    <cellStyle name="Moneda 6 8" xfId="629" xr:uid="{9C54BD4C-9E93-40E7-8593-E4F4C18E938C}"/>
    <cellStyle name="Moneda 60" xfId="620" xr:uid="{00000000-0005-0000-0000-000039020000}"/>
    <cellStyle name="Moneda 61" xfId="606" xr:uid="{00000000-0005-0000-0000-00003A020000}"/>
    <cellStyle name="Moneda 62" xfId="622" xr:uid="{00000000-0005-0000-0000-00003B020000}"/>
    <cellStyle name="Moneda 63" xfId="623" xr:uid="{56253BE6-87DF-4BCC-A963-BAD2517562C9}"/>
    <cellStyle name="Moneda 64" xfId="649" xr:uid="{6950E410-C374-4AB1-B0CD-8D95BE0738FE}"/>
    <cellStyle name="Moneda 65" xfId="650" xr:uid="{A5240E36-67B3-4911-B3CA-E1212E7BEBBF}"/>
    <cellStyle name="Moneda 7" xfId="13" xr:uid="{00000000-0005-0000-0000-00003C020000}"/>
    <cellStyle name="Moneda 7 2" xfId="92" xr:uid="{00000000-0005-0000-0000-00003D020000}"/>
    <cellStyle name="Moneda 7 2 2" xfId="177" xr:uid="{00000000-0005-0000-0000-00003E020000}"/>
    <cellStyle name="Moneda 7 2 2 2" xfId="541" xr:uid="{00000000-0005-0000-0000-00003F020000}"/>
    <cellStyle name="Moneda 7 2 2 3" xfId="756" xr:uid="{C2720DEF-8852-4378-B284-5D82CAC706E7}"/>
    <cellStyle name="Moneda 7 2 3" xfId="265" xr:uid="{00000000-0005-0000-0000-000040020000}"/>
    <cellStyle name="Moneda 7 2 4" xfId="355" xr:uid="{00000000-0005-0000-0000-000041020000}"/>
    <cellStyle name="Moneda 7 2 5" xfId="456" xr:uid="{00000000-0005-0000-0000-000042020000}"/>
    <cellStyle name="Moneda 7 2 6" xfId="671" xr:uid="{9033471F-919D-465C-B7DA-480440AE05BE}"/>
    <cellStyle name="Moneda 7 3" xfId="132" xr:uid="{00000000-0005-0000-0000-000043020000}"/>
    <cellStyle name="Moneda 7 3 2" xfId="496" xr:uid="{00000000-0005-0000-0000-000044020000}"/>
    <cellStyle name="Moneda 7 3 3" xfId="711" xr:uid="{F2C518D9-CB23-4AD4-A043-82065885979D}"/>
    <cellStyle name="Moneda 7 4" xfId="223" xr:uid="{00000000-0005-0000-0000-000045020000}"/>
    <cellStyle name="Moneda 7 5" xfId="312" xr:uid="{00000000-0005-0000-0000-000046020000}"/>
    <cellStyle name="Moneda 7 6" xfId="416" xr:uid="{00000000-0005-0000-0000-000047020000}"/>
    <cellStyle name="Moneda 7 7" xfId="586" xr:uid="{00000000-0005-0000-0000-000048020000}"/>
    <cellStyle name="Moneda 7 8" xfId="630" xr:uid="{731FBF11-B84E-4557-A119-460A26C99954}"/>
    <cellStyle name="Moneda 8" xfId="19" xr:uid="{00000000-0005-0000-0000-000049020000}"/>
    <cellStyle name="Moneda 8 2" xfId="98" xr:uid="{00000000-0005-0000-0000-00004A020000}"/>
    <cellStyle name="Moneda 8 2 2" xfId="183" xr:uid="{00000000-0005-0000-0000-00004B020000}"/>
    <cellStyle name="Moneda 8 2 2 2" xfId="547" xr:uid="{00000000-0005-0000-0000-00004C020000}"/>
    <cellStyle name="Moneda 8 2 2 3" xfId="762" xr:uid="{86A3836C-5177-42C0-9EFD-3A4B2AEECE5A}"/>
    <cellStyle name="Moneda 8 2 3" xfId="271" xr:uid="{00000000-0005-0000-0000-00004D020000}"/>
    <cellStyle name="Moneda 8 2 4" xfId="361" xr:uid="{00000000-0005-0000-0000-00004E020000}"/>
    <cellStyle name="Moneda 8 2 5" xfId="462" xr:uid="{00000000-0005-0000-0000-00004F020000}"/>
    <cellStyle name="Moneda 8 2 6" xfId="677" xr:uid="{CC5B6EFC-29FB-4FD4-9EAB-19C3F4F104A6}"/>
    <cellStyle name="Moneda 8 3" xfId="138" xr:uid="{00000000-0005-0000-0000-000050020000}"/>
    <cellStyle name="Moneda 8 3 2" xfId="502" xr:uid="{00000000-0005-0000-0000-000051020000}"/>
    <cellStyle name="Moneda 8 3 3" xfId="717" xr:uid="{453563A6-08C2-4546-BE1A-51D4189088B1}"/>
    <cellStyle name="Moneda 8 4" xfId="229" xr:uid="{00000000-0005-0000-0000-000052020000}"/>
    <cellStyle name="Moneda 8 5" xfId="318" xr:uid="{00000000-0005-0000-0000-000053020000}"/>
    <cellStyle name="Moneda 8 6" xfId="422" xr:uid="{00000000-0005-0000-0000-000054020000}"/>
    <cellStyle name="Moneda 8 7" xfId="592" xr:uid="{00000000-0005-0000-0000-000055020000}"/>
    <cellStyle name="Moneda 8 8" xfId="636" xr:uid="{A5A7FE7A-D41E-4EDB-9776-F9D7947900C7}"/>
    <cellStyle name="Moneda 9" xfId="21" xr:uid="{00000000-0005-0000-0000-000056020000}"/>
    <cellStyle name="Moneda 9 2" xfId="100" xr:uid="{00000000-0005-0000-0000-000057020000}"/>
    <cellStyle name="Moneda 9 2 2" xfId="185" xr:uid="{00000000-0005-0000-0000-000058020000}"/>
    <cellStyle name="Moneda 9 2 2 2" xfId="549" xr:uid="{00000000-0005-0000-0000-000059020000}"/>
    <cellStyle name="Moneda 9 2 2 3" xfId="764" xr:uid="{18C0EE5C-4958-41D7-B31F-5D3F92B270F7}"/>
    <cellStyle name="Moneda 9 2 3" xfId="273" xr:uid="{00000000-0005-0000-0000-00005A020000}"/>
    <cellStyle name="Moneda 9 2 4" xfId="363" xr:uid="{00000000-0005-0000-0000-00005B020000}"/>
    <cellStyle name="Moneda 9 2 5" xfId="464" xr:uid="{00000000-0005-0000-0000-00005C020000}"/>
    <cellStyle name="Moneda 9 2 6" xfId="679" xr:uid="{DB6597F1-5605-4826-AE7E-2C603BE2EA18}"/>
    <cellStyle name="Moneda 9 3" xfId="140" xr:uid="{00000000-0005-0000-0000-00005D020000}"/>
    <cellStyle name="Moneda 9 3 2" xfId="504" xr:uid="{00000000-0005-0000-0000-00005E020000}"/>
    <cellStyle name="Moneda 9 3 3" xfId="719" xr:uid="{9117667F-9EF1-4891-9EE5-BDB7ECC98C27}"/>
    <cellStyle name="Moneda 9 4" xfId="231" xr:uid="{00000000-0005-0000-0000-00005F020000}"/>
    <cellStyle name="Moneda 9 5" xfId="320" xr:uid="{00000000-0005-0000-0000-000060020000}"/>
    <cellStyle name="Moneda 9 6" xfId="424" xr:uid="{00000000-0005-0000-0000-000061020000}"/>
    <cellStyle name="Moneda 9 7" xfId="594" xr:uid="{00000000-0005-0000-0000-000062020000}"/>
    <cellStyle name="Moneda 9 8" xfId="638" xr:uid="{27B6C7A1-9AEB-409F-A51A-E87334F17AE0}"/>
    <cellStyle name="Neutral 2" xfId="78" xr:uid="{00000000-0005-0000-0000-000063020000}"/>
    <cellStyle name="Normal" xfId="0" builtinId="0"/>
    <cellStyle name="Normal 2" xfId="2" xr:uid="{00000000-0005-0000-0000-000065020000}"/>
    <cellStyle name="Notas" xfId="44" builtinId="10" customBuiltin="1"/>
    <cellStyle name="Porcentaje" xfId="4" builtinId="5"/>
    <cellStyle name="Salida" xfId="39" builtinId="21" customBuiltin="1"/>
    <cellStyle name="Texto de advertencia" xfId="43" builtinId="11" customBuiltin="1"/>
    <cellStyle name="Texto explicativo" xfId="45" builtinId="53" customBuiltin="1"/>
    <cellStyle name="Título" xfId="32" builtinId="15" customBuiltin="1"/>
    <cellStyle name="Título 2" xfId="34" builtinId="17" customBuiltin="1"/>
    <cellStyle name="Título 3" xfId="35" builtinId="18" customBuiltin="1"/>
    <cellStyle name="Total" xfId="4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600710</xdr:colOff>
      <xdr:row>0</xdr:row>
      <xdr:rowOff>38100</xdr:rowOff>
    </xdr:from>
    <xdr:ext cx="702310" cy="736600"/>
    <xdr:pic>
      <xdr:nvPicPr>
        <xdr:cNvPr id="2" name="Imagen 1">
          <a:extLst>
            <a:ext uri="{FF2B5EF4-FFF2-40B4-BE49-F238E27FC236}">
              <a16:creationId xmlns:a16="http://schemas.microsoft.com/office/drawing/2014/main" id="{875D982A-486E-4134-99F7-53F44520E9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8710" y="38100"/>
          <a:ext cx="702310" cy="7366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4</xdr:col>
      <xdr:colOff>360047</xdr:colOff>
      <xdr:row>0</xdr:row>
      <xdr:rowOff>22860</xdr:rowOff>
    </xdr:from>
    <xdr:ext cx="706754" cy="694690"/>
    <xdr:pic>
      <xdr:nvPicPr>
        <xdr:cNvPr id="2" name="Imagen 1">
          <a:extLst>
            <a:ext uri="{FF2B5EF4-FFF2-40B4-BE49-F238E27FC236}">
              <a16:creationId xmlns:a16="http://schemas.microsoft.com/office/drawing/2014/main" id="{58F4F639-0F37-46F2-8FD8-74D6707532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8047" y="22860"/>
          <a:ext cx="706754" cy="69469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4</xdr:col>
      <xdr:colOff>457200</xdr:colOff>
      <xdr:row>0</xdr:row>
      <xdr:rowOff>31326</xdr:rowOff>
    </xdr:from>
    <xdr:ext cx="922867" cy="913009"/>
    <xdr:pic>
      <xdr:nvPicPr>
        <xdr:cNvPr id="2" name="Imagen 1">
          <a:extLst>
            <a:ext uri="{FF2B5EF4-FFF2-40B4-BE49-F238E27FC236}">
              <a16:creationId xmlns:a16="http://schemas.microsoft.com/office/drawing/2014/main" id="{19B1840E-D4F4-4627-9C2D-07C10E8AC9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0" y="31326"/>
          <a:ext cx="922867" cy="913009"/>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4</xdr:col>
      <xdr:colOff>466726</xdr:colOff>
      <xdr:row>0</xdr:row>
      <xdr:rowOff>38100</xdr:rowOff>
    </xdr:from>
    <xdr:ext cx="815339" cy="853440"/>
    <xdr:pic>
      <xdr:nvPicPr>
        <xdr:cNvPr id="2" name="Imagen 1">
          <a:extLst>
            <a:ext uri="{FF2B5EF4-FFF2-40B4-BE49-F238E27FC236}">
              <a16:creationId xmlns:a16="http://schemas.microsoft.com/office/drawing/2014/main" id="{126C2225-2080-413D-B86C-6675819BE7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6" y="38100"/>
          <a:ext cx="815339" cy="85344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4</xdr:col>
      <xdr:colOff>288290</xdr:colOff>
      <xdr:row>0</xdr:row>
      <xdr:rowOff>1</xdr:rowOff>
    </xdr:from>
    <xdr:ext cx="671830" cy="679450"/>
    <xdr:pic>
      <xdr:nvPicPr>
        <xdr:cNvPr id="2" name="Imagen 1">
          <a:extLst>
            <a:ext uri="{FF2B5EF4-FFF2-40B4-BE49-F238E27FC236}">
              <a16:creationId xmlns:a16="http://schemas.microsoft.com/office/drawing/2014/main" id="{CD21011E-06CD-4C60-9CCE-6C088FCF6F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290" y="1"/>
          <a:ext cx="671830" cy="6794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673313</xdr:colOff>
      <xdr:row>0</xdr:row>
      <xdr:rowOff>31327</xdr:rowOff>
    </xdr:from>
    <xdr:ext cx="706754" cy="691586"/>
    <xdr:pic>
      <xdr:nvPicPr>
        <xdr:cNvPr id="2" name="Imagen 1">
          <a:extLst>
            <a:ext uri="{FF2B5EF4-FFF2-40B4-BE49-F238E27FC236}">
              <a16:creationId xmlns:a16="http://schemas.microsoft.com/office/drawing/2014/main" id="{9FBA95EF-80AA-4B47-AA4E-B52AA4556A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1313" y="31327"/>
          <a:ext cx="706754" cy="691586"/>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676910</xdr:colOff>
      <xdr:row>0</xdr:row>
      <xdr:rowOff>0</xdr:rowOff>
    </xdr:from>
    <xdr:ext cx="706120" cy="748389"/>
    <xdr:pic>
      <xdr:nvPicPr>
        <xdr:cNvPr id="2" name="Imagen 1">
          <a:extLst>
            <a:ext uri="{FF2B5EF4-FFF2-40B4-BE49-F238E27FC236}">
              <a16:creationId xmlns:a16="http://schemas.microsoft.com/office/drawing/2014/main" id="{73362FB3-E63D-496B-9651-0939E3F2C9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4910" y="0"/>
          <a:ext cx="706120" cy="748389"/>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4</xdr:col>
      <xdr:colOff>514351</xdr:colOff>
      <xdr:row>0</xdr:row>
      <xdr:rowOff>0</xdr:rowOff>
    </xdr:from>
    <xdr:ext cx="811529" cy="842645"/>
    <xdr:pic>
      <xdr:nvPicPr>
        <xdr:cNvPr id="2" name="Imagen 1">
          <a:extLst>
            <a:ext uri="{FF2B5EF4-FFF2-40B4-BE49-F238E27FC236}">
              <a16:creationId xmlns:a16="http://schemas.microsoft.com/office/drawing/2014/main" id="{8C743AF1-6C46-4028-912E-EDEE635063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1" y="0"/>
          <a:ext cx="811529" cy="84264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1123951</xdr:colOff>
      <xdr:row>0</xdr:row>
      <xdr:rowOff>0</xdr:rowOff>
    </xdr:from>
    <xdr:ext cx="904874" cy="891038"/>
    <xdr:pic>
      <xdr:nvPicPr>
        <xdr:cNvPr id="2" name="Imagen 1">
          <a:extLst>
            <a:ext uri="{FF2B5EF4-FFF2-40B4-BE49-F238E27FC236}">
              <a16:creationId xmlns:a16="http://schemas.microsoft.com/office/drawing/2014/main" id="{4E7C6F52-53EF-4AE0-948C-3F2CDBBF34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1" y="0"/>
          <a:ext cx="904874" cy="891038"/>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257810</xdr:colOff>
      <xdr:row>0</xdr:row>
      <xdr:rowOff>0</xdr:rowOff>
    </xdr:from>
    <xdr:ext cx="702310" cy="722272"/>
    <xdr:pic>
      <xdr:nvPicPr>
        <xdr:cNvPr id="2" name="Imagen 1">
          <a:extLst>
            <a:ext uri="{FF2B5EF4-FFF2-40B4-BE49-F238E27FC236}">
              <a16:creationId xmlns:a16="http://schemas.microsoft.com/office/drawing/2014/main" id="{9FC371EA-07E2-482A-97C0-47A669FABA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810" y="0"/>
          <a:ext cx="702310" cy="722272"/>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4</xdr:col>
      <xdr:colOff>504826</xdr:colOff>
      <xdr:row>0</xdr:row>
      <xdr:rowOff>22861</xdr:rowOff>
    </xdr:from>
    <xdr:ext cx="904874" cy="877252"/>
    <xdr:pic>
      <xdr:nvPicPr>
        <xdr:cNvPr id="2" name="Imagen 1">
          <a:extLst>
            <a:ext uri="{FF2B5EF4-FFF2-40B4-BE49-F238E27FC236}">
              <a16:creationId xmlns:a16="http://schemas.microsoft.com/office/drawing/2014/main" id="{E2EB2376-7422-4D53-B330-19622AEA8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2826" y="22861"/>
          <a:ext cx="904874" cy="877252"/>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690244</xdr:colOff>
      <xdr:row>0</xdr:row>
      <xdr:rowOff>22861</xdr:rowOff>
    </xdr:from>
    <xdr:ext cx="757555" cy="732033"/>
    <xdr:pic>
      <xdr:nvPicPr>
        <xdr:cNvPr id="2" name="Imagen 1">
          <a:extLst>
            <a:ext uri="{FF2B5EF4-FFF2-40B4-BE49-F238E27FC236}">
              <a16:creationId xmlns:a16="http://schemas.microsoft.com/office/drawing/2014/main" id="{56DA3CA7-D322-4576-84A5-8571C0FFE4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8244" y="22861"/>
          <a:ext cx="757555" cy="73203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737870</xdr:colOff>
      <xdr:row>0</xdr:row>
      <xdr:rowOff>22861</xdr:rowOff>
    </xdr:from>
    <xdr:ext cx="671830" cy="695267"/>
    <xdr:pic>
      <xdr:nvPicPr>
        <xdr:cNvPr id="2" name="Imagen 1">
          <a:extLst>
            <a:ext uri="{FF2B5EF4-FFF2-40B4-BE49-F238E27FC236}">
              <a16:creationId xmlns:a16="http://schemas.microsoft.com/office/drawing/2014/main" id="{AEE27750-3B7A-4C90-9607-CFC74CB6A5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85870" y="22861"/>
          <a:ext cx="671830" cy="69526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ovie_48/Downloads/F:/Nueva%20carpeta/Alo/Works%20Appart/Gobernaci&#243;n/2021/3-%20Sep-%20Diciembre%202130/Plan%20de%20Acci&#243;n/14.%20Juridica%20y%20contratacion%20-%20Plan%20de%20Ac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Tic"/>
      <sheetName val="PLAN DE ACCION"/>
      <sheetName val="SGTO PLAN "/>
    </sheetNames>
    <sheetDataSet>
      <sheetData sheetId="0" refreshError="1"/>
      <sheetData sheetId="1" refreshError="1">
        <row r="8">
          <cell r="I8">
            <v>1</v>
          </cell>
        </row>
        <row r="18">
          <cell r="I18">
            <v>0</v>
          </cell>
        </row>
        <row r="22">
          <cell r="I22">
            <v>0</v>
          </cell>
        </row>
        <row r="23">
          <cell r="I23">
            <v>500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
    </sheetNames>
    <sheetDataSet>
      <sheetData sheetId="0" refreshError="1">
        <row r="8">
          <cell r="P8">
            <v>0</v>
          </cell>
          <cell r="Q8">
            <v>0</v>
          </cell>
        </row>
        <row r="12">
          <cell r="P12">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PROPUESTA SGTO PLAN "/>
    </sheetNames>
    <sheetDataSet>
      <sheetData sheetId="0" refreshError="1">
        <row r="8">
          <cell r="I8">
            <v>4</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efreshError="1">
        <row r="8">
          <cell r="I8">
            <v>0</v>
          </cell>
          <cell r="J8">
            <v>1</v>
          </cell>
          <cell r="K8">
            <v>1</v>
          </cell>
          <cell r="L8">
            <v>1</v>
          </cell>
          <cell r="P8">
            <v>0</v>
          </cell>
          <cell r="Q8">
            <v>33000000</v>
          </cell>
          <cell r="R8">
            <v>33000000</v>
          </cell>
        </row>
        <row r="9">
          <cell r="J9">
            <v>1</v>
          </cell>
          <cell r="K9">
            <v>1</v>
          </cell>
          <cell r="L9">
            <v>1</v>
          </cell>
          <cell r="P9">
            <v>0</v>
          </cell>
          <cell r="Q9">
            <v>33000000</v>
          </cell>
          <cell r="R9">
            <v>33000000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14"/>
  <sheetViews>
    <sheetView tabSelected="1" zoomScale="62" zoomScaleNormal="62" workbookViewId="0">
      <selection activeCell="H9" sqref="H9"/>
    </sheetView>
  </sheetViews>
  <sheetFormatPr baseColWidth="10" defaultRowHeight="14.5" x14ac:dyDescent="0.35"/>
  <cols>
    <col min="1" max="1" width="1.81640625" customWidth="1"/>
    <col min="2" max="2" width="5.81640625" customWidth="1"/>
    <col min="3" max="3" width="28.81640625" customWidth="1"/>
    <col min="4" max="4" width="24.54296875" customWidth="1"/>
    <col min="5" max="5" width="17.453125" customWidth="1"/>
    <col min="6" max="6" width="14.54296875" customWidth="1"/>
    <col min="7" max="7" width="13.81640625" bestFit="1" customWidth="1"/>
    <col min="8" max="8" width="16.1796875" customWidth="1"/>
    <col min="9" max="9" width="8.54296875" customWidth="1"/>
    <col min="10" max="10" width="9.81640625" customWidth="1"/>
    <col min="11" max="11" width="19.179687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18" width="21.453125" bestFit="1" customWidth="1"/>
    <col min="19" max="19" width="18.453125" bestFit="1" customWidth="1"/>
    <col min="20" max="20" width="11.453125" bestFit="1" customWidth="1"/>
    <col min="21" max="21" width="23.81640625" customWidth="1"/>
    <col min="22" max="22" width="21.81640625" bestFit="1" customWidth="1"/>
    <col min="23" max="23" width="21.1796875" customWidth="1"/>
    <col min="24" max="24" width="18.81640625" bestFit="1" customWidth="1"/>
    <col min="25" max="25" width="14" customWidth="1"/>
    <col min="26" max="26" width="16.54296875" bestFit="1" customWidth="1"/>
    <col min="27" max="27" width="14" customWidth="1"/>
    <col min="28" max="28" width="16.54296875" bestFit="1" customWidth="1"/>
    <col min="29" max="29" width="14" customWidth="1"/>
    <col min="30" max="30" width="27.81640625" customWidth="1"/>
    <col min="31" max="31" width="64.1796875" customWidth="1"/>
    <col min="32" max="32" width="49.54296875" customWidth="1"/>
  </cols>
  <sheetData>
    <row r="1" spans="2:32" ht="15.5" x14ac:dyDescent="0.35">
      <c r="E1" s="162"/>
      <c r="F1" s="163" t="s">
        <v>312</v>
      </c>
      <c r="G1" s="163"/>
      <c r="H1" s="163"/>
      <c r="I1" s="163"/>
      <c r="J1" s="163"/>
      <c r="K1" s="163"/>
      <c r="L1" s="163"/>
      <c r="M1" s="163"/>
      <c r="N1" s="163"/>
      <c r="O1" s="163"/>
      <c r="P1" s="163"/>
      <c r="Q1" s="163"/>
      <c r="R1" s="163"/>
      <c r="S1" s="163"/>
      <c r="T1" s="163"/>
      <c r="U1" s="14" t="s">
        <v>307</v>
      </c>
      <c r="V1" s="14" t="s">
        <v>313</v>
      </c>
      <c r="W1" s="40"/>
    </row>
    <row r="2" spans="2:32" x14ac:dyDescent="0.35">
      <c r="C2" s="22"/>
      <c r="E2" s="162"/>
      <c r="F2" s="164" t="s">
        <v>376</v>
      </c>
      <c r="G2" s="164"/>
      <c r="H2" s="164"/>
      <c r="I2" s="164"/>
      <c r="J2" s="164"/>
      <c r="K2" s="164"/>
      <c r="L2" s="164"/>
      <c r="M2" s="164"/>
      <c r="N2" s="164"/>
      <c r="O2" s="164"/>
      <c r="P2" s="164"/>
      <c r="Q2" s="164"/>
      <c r="R2" s="164"/>
      <c r="S2" s="164"/>
      <c r="T2" s="164"/>
      <c r="U2" s="15" t="s">
        <v>308</v>
      </c>
      <c r="V2" s="16">
        <v>1</v>
      </c>
      <c r="W2" s="41"/>
    </row>
    <row r="3" spans="2:32" x14ac:dyDescent="0.35">
      <c r="E3" s="162"/>
      <c r="F3" s="164"/>
      <c r="G3" s="164"/>
      <c r="H3" s="164"/>
      <c r="I3" s="164"/>
      <c r="J3" s="164"/>
      <c r="K3" s="164"/>
      <c r="L3" s="164"/>
      <c r="M3" s="164"/>
      <c r="N3" s="164"/>
      <c r="O3" s="164"/>
      <c r="P3" s="164"/>
      <c r="Q3" s="164"/>
      <c r="R3" s="164"/>
      <c r="S3" s="164"/>
      <c r="T3" s="164"/>
      <c r="U3" s="15" t="s">
        <v>309</v>
      </c>
      <c r="V3" s="17">
        <v>44651</v>
      </c>
      <c r="W3" s="42"/>
    </row>
    <row r="4" spans="2:32" x14ac:dyDescent="0.35">
      <c r="E4" s="162"/>
      <c r="F4" s="164"/>
      <c r="G4" s="164"/>
      <c r="H4" s="164"/>
      <c r="I4" s="164"/>
      <c r="J4" s="164"/>
      <c r="K4" s="164"/>
      <c r="L4" s="164"/>
      <c r="M4" s="164"/>
      <c r="N4" s="164"/>
      <c r="O4" s="164"/>
      <c r="P4" s="164"/>
      <c r="Q4" s="164"/>
      <c r="R4" s="164"/>
      <c r="S4" s="164"/>
      <c r="T4" s="164"/>
      <c r="U4" s="15" t="s">
        <v>310</v>
      </c>
      <c r="V4" s="18" t="s">
        <v>311</v>
      </c>
      <c r="W4" s="43"/>
    </row>
    <row r="6" spans="2:32" x14ac:dyDescent="0.35">
      <c r="B6" s="159" t="s">
        <v>0</v>
      </c>
      <c r="C6" s="159" t="s">
        <v>1</v>
      </c>
      <c r="D6" s="159" t="s">
        <v>2</v>
      </c>
      <c r="E6" s="159" t="s">
        <v>3</v>
      </c>
      <c r="F6" s="159" t="s">
        <v>4</v>
      </c>
      <c r="G6" s="159" t="s">
        <v>5</v>
      </c>
      <c r="H6" s="159" t="s">
        <v>6</v>
      </c>
      <c r="I6" s="170" t="s">
        <v>7</v>
      </c>
      <c r="J6" s="171"/>
      <c r="K6" s="171"/>
      <c r="L6" s="171"/>
      <c r="M6" s="171"/>
      <c r="N6" s="171"/>
      <c r="O6" s="171"/>
      <c r="P6" s="171"/>
      <c r="Q6" s="172"/>
      <c r="R6" s="170" t="s">
        <v>8</v>
      </c>
      <c r="S6" s="171"/>
      <c r="T6" s="171"/>
      <c r="U6" s="171"/>
      <c r="V6" s="171"/>
      <c r="W6" s="171"/>
      <c r="X6" s="171"/>
      <c r="Y6" s="171"/>
      <c r="Z6" s="171"/>
      <c r="AA6" s="171"/>
      <c r="AB6" s="171"/>
      <c r="AC6" s="172"/>
      <c r="AD6" s="159" t="s">
        <v>9</v>
      </c>
      <c r="AE6" s="159" t="s">
        <v>373</v>
      </c>
      <c r="AF6" s="159" t="s">
        <v>374</v>
      </c>
    </row>
    <row r="7" spans="2:32" ht="26.5" customHeight="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60" t="s">
        <v>363</v>
      </c>
      <c r="X7" s="159">
        <v>2025</v>
      </c>
      <c r="Y7" s="159"/>
      <c r="Z7" s="159">
        <v>2026</v>
      </c>
      <c r="AA7" s="159"/>
      <c r="AB7" s="159">
        <v>2027</v>
      </c>
      <c r="AC7" s="159"/>
      <c r="AD7" s="159"/>
      <c r="AE7" s="159"/>
      <c r="AF7" s="159"/>
    </row>
    <row r="8" spans="2:32"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161"/>
      <c r="X8" s="6" t="s">
        <v>34</v>
      </c>
      <c r="Y8" s="6" t="s">
        <v>35</v>
      </c>
      <c r="Z8" s="6" t="s">
        <v>34</v>
      </c>
      <c r="AA8" s="6" t="s">
        <v>35</v>
      </c>
      <c r="AB8" s="6" t="s">
        <v>34</v>
      </c>
      <c r="AC8" s="6" t="s">
        <v>35</v>
      </c>
      <c r="AD8" s="159"/>
      <c r="AE8" s="159"/>
      <c r="AF8" s="159"/>
    </row>
    <row r="9" spans="2:32" ht="155.25" customHeight="1" x14ac:dyDescent="0.35">
      <c r="B9" s="24">
        <v>1</v>
      </c>
      <c r="C9" s="81" t="s">
        <v>13</v>
      </c>
      <c r="D9" s="84" t="s">
        <v>271</v>
      </c>
      <c r="E9" s="84" t="s">
        <v>272</v>
      </c>
      <c r="F9" s="81" t="s">
        <v>273</v>
      </c>
      <c r="G9" s="85" t="s">
        <v>14</v>
      </c>
      <c r="H9" s="81" t="s">
        <v>274</v>
      </c>
      <c r="I9" s="77">
        <v>12</v>
      </c>
      <c r="J9" s="85"/>
      <c r="K9" s="86">
        <f>J9/I9</f>
        <v>0</v>
      </c>
      <c r="L9" s="85"/>
      <c r="M9" s="8"/>
      <c r="N9" s="85"/>
      <c r="O9" s="8"/>
      <c r="P9" s="85"/>
      <c r="Q9" s="8"/>
      <c r="R9" s="8"/>
      <c r="S9" s="8"/>
      <c r="T9" s="85" t="s">
        <v>15</v>
      </c>
      <c r="U9" s="19">
        <v>390000000</v>
      </c>
      <c r="V9" s="87"/>
      <c r="W9" s="88">
        <f>V9/U9</f>
        <v>0</v>
      </c>
      <c r="X9" s="20"/>
      <c r="Y9" s="8"/>
      <c r="Z9" s="20"/>
      <c r="AA9" s="8"/>
      <c r="AB9" s="20"/>
      <c r="AC9" s="8"/>
      <c r="AD9" s="89" t="s">
        <v>275</v>
      </c>
      <c r="AE9" s="78" t="s">
        <v>353</v>
      </c>
      <c r="AF9" s="78" t="s">
        <v>379</v>
      </c>
    </row>
    <row r="10" spans="2:32" s="22" customFormat="1" ht="341.25" customHeight="1" x14ac:dyDescent="0.35">
      <c r="B10" s="24">
        <v>2</v>
      </c>
      <c r="C10" s="90" t="s">
        <v>13</v>
      </c>
      <c r="D10" s="91" t="s">
        <v>276</v>
      </c>
      <c r="E10" s="91" t="s">
        <v>277</v>
      </c>
      <c r="F10" s="90" t="s">
        <v>278</v>
      </c>
      <c r="G10" s="92" t="s">
        <v>14</v>
      </c>
      <c r="H10" s="90" t="s">
        <v>279</v>
      </c>
      <c r="I10" s="92">
        <v>1</v>
      </c>
      <c r="J10" s="92">
        <v>0</v>
      </c>
      <c r="K10" s="93">
        <f t="shared" ref="K10:K13" si="0">J10/I10</f>
        <v>0</v>
      </c>
      <c r="L10" s="92"/>
      <c r="M10" s="79"/>
      <c r="N10" s="92"/>
      <c r="O10" s="79"/>
      <c r="P10" s="92"/>
      <c r="Q10" s="79"/>
      <c r="R10" s="79"/>
      <c r="S10" s="79"/>
      <c r="T10" s="92" t="s">
        <v>15</v>
      </c>
      <c r="U10" s="94">
        <v>130000000</v>
      </c>
      <c r="V10" s="45"/>
      <c r="W10" s="95">
        <f t="shared" ref="W10:W14" si="1">V10/U10</f>
        <v>0</v>
      </c>
      <c r="X10" s="21"/>
      <c r="Y10" s="79"/>
      <c r="Z10" s="21"/>
      <c r="AA10" s="79"/>
      <c r="AB10" s="21"/>
      <c r="AC10" s="79"/>
      <c r="AD10" s="96" t="s">
        <v>275</v>
      </c>
      <c r="AE10" s="80" t="s">
        <v>354</v>
      </c>
      <c r="AF10" s="80" t="s">
        <v>450</v>
      </c>
    </row>
    <row r="11" spans="2:32" ht="409.5" x14ac:dyDescent="0.35">
      <c r="B11" s="1">
        <v>3</v>
      </c>
      <c r="C11" s="81" t="s">
        <v>13</v>
      </c>
      <c r="D11" s="97" t="s">
        <v>280</v>
      </c>
      <c r="E11" s="97" t="s">
        <v>281</v>
      </c>
      <c r="F11" s="81" t="s">
        <v>278</v>
      </c>
      <c r="G11" s="85" t="s">
        <v>14</v>
      </c>
      <c r="H11" s="81" t="s">
        <v>279</v>
      </c>
      <c r="I11" s="77">
        <v>12</v>
      </c>
      <c r="J11" s="85">
        <v>2</v>
      </c>
      <c r="K11" s="86">
        <f t="shared" si="0"/>
        <v>0.16666666666666666</v>
      </c>
      <c r="L11" s="85"/>
      <c r="M11" s="8"/>
      <c r="N11" s="85"/>
      <c r="O11" s="8"/>
      <c r="P11" s="85"/>
      <c r="Q11" s="8"/>
      <c r="R11" s="8"/>
      <c r="S11" s="8"/>
      <c r="T11" s="85" t="s">
        <v>15</v>
      </c>
      <c r="U11" s="19">
        <v>60000000</v>
      </c>
      <c r="V11" s="87">
        <v>7800000</v>
      </c>
      <c r="W11" s="88">
        <f t="shared" si="1"/>
        <v>0.13</v>
      </c>
      <c r="X11" s="46"/>
      <c r="Y11" s="8"/>
      <c r="Z11" s="46"/>
      <c r="AA11" s="8"/>
      <c r="AB11" s="46"/>
      <c r="AC11" s="8"/>
      <c r="AD11" s="89" t="s">
        <v>275</v>
      </c>
      <c r="AE11" s="81" t="s">
        <v>355</v>
      </c>
      <c r="AF11" s="82" t="s">
        <v>380</v>
      </c>
    </row>
    <row r="12" spans="2:32" ht="409.5" x14ac:dyDescent="0.35">
      <c r="B12" s="1">
        <v>4</v>
      </c>
      <c r="C12" s="81" t="s">
        <v>13</v>
      </c>
      <c r="D12" s="97" t="s">
        <v>282</v>
      </c>
      <c r="E12" s="97" t="s">
        <v>283</v>
      </c>
      <c r="F12" s="81" t="s">
        <v>284</v>
      </c>
      <c r="G12" s="85" t="s">
        <v>14</v>
      </c>
      <c r="H12" s="81" t="s">
        <v>279</v>
      </c>
      <c r="I12" s="85">
        <v>1</v>
      </c>
      <c r="J12" s="85">
        <v>0.4</v>
      </c>
      <c r="K12" s="86">
        <f t="shared" si="0"/>
        <v>0.4</v>
      </c>
      <c r="L12" s="85"/>
      <c r="M12" s="8"/>
      <c r="N12" s="85"/>
      <c r="O12" s="8"/>
      <c r="P12" s="85"/>
      <c r="Q12" s="8"/>
      <c r="R12" s="8"/>
      <c r="S12" s="8"/>
      <c r="T12" s="85" t="s">
        <v>15</v>
      </c>
      <c r="U12" s="98">
        <v>1030270500</v>
      </c>
      <c r="V12" s="36">
        <v>0</v>
      </c>
      <c r="W12" s="88">
        <f t="shared" si="1"/>
        <v>0</v>
      </c>
      <c r="X12" s="46"/>
      <c r="Y12" s="8"/>
      <c r="Z12" s="46"/>
      <c r="AA12" s="8"/>
      <c r="AB12" s="46"/>
      <c r="AC12" s="8"/>
      <c r="AD12" s="89" t="s">
        <v>275</v>
      </c>
      <c r="AE12" s="82" t="s">
        <v>356</v>
      </c>
      <c r="AF12" s="82" t="s">
        <v>451</v>
      </c>
    </row>
    <row r="13" spans="2:32" ht="258.64999999999998" customHeight="1" x14ac:dyDescent="0.35">
      <c r="B13" s="1">
        <v>5</v>
      </c>
      <c r="C13" s="81" t="s">
        <v>13</v>
      </c>
      <c r="D13" s="97" t="s">
        <v>285</v>
      </c>
      <c r="E13" s="97" t="s">
        <v>286</v>
      </c>
      <c r="F13" s="97" t="s">
        <v>284</v>
      </c>
      <c r="G13" s="85" t="s">
        <v>14</v>
      </c>
      <c r="H13" s="81" t="s">
        <v>279</v>
      </c>
      <c r="I13" s="77">
        <v>12</v>
      </c>
      <c r="J13" s="85">
        <v>4</v>
      </c>
      <c r="K13" s="86">
        <f t="shared" si="0"/>
        <v>0.33333333333333331</v>
      </c>
      <c r="L13" s="85"/>
      <c r="M13" s="8"/>
      <c r="N13" s="85"/>
      <c r="O13" s="8"/>
      <c r="P13" s="85"/>
      <c r="Q13" s="8"/>
      <c r="R13" s="8"/>
      <c r="S13" s="8"/>
      <c r="T13" s="85" t="s">
        <v>15</v>
      </c>
      <c r="U13" s="19">
        <v>270480500</v>
      </c>
      <c r="V13" s="87">
        <v>19380000</v>
      </c>
      <c r="W13" s="88">
        <f t="shared" si="1"/>
        <v>7.1650266839938553E-2</v>
      </c>
      <c r="X13" s="99"/>
      <c r="Y13" s="8"/>
      <c r="Z13" s="99"/>
      <c r="AA13" s="8"/>
      <c r="AB13" s="99"/>
      <c r="AC13" s="8"/>
      <c r="AD13" s="89" t="s">
        <v>275</v>
      </c>
      <c r="AE13" s="83" t="s">
        <v>357</v>
      </c>
      <c r="AF13" s="82" t="s">
        <v>381</v>
      </c>
    </row>
    <row r="14" spans="2:32" ht="212.5" customHeight="1" x14ac:dyDescent="0.35">
      <c r="B14" s="1">
        <v>6</v>
      </c>
      <c r="C14" s="81" t="s">
        <v>13</v>
      </c>
      <c r="D14" s="97" t="s">
        <v>287</v>
      </c>
      <c r="E14" s="97" t="s">
        <v>288</v>
      </c>
      <c r="F14" s="97" t="s">
        <v>284</v>
      </c>
      <c r="G14" s="85" t="s">
        <v>14</v>
      </c>
      <c r="H14" s="81" t="s">
        <v>279</v>
      </c>
      <c r="I14" s="85">
        <v>1</v>
      </c>
      <c r="J14" s="85">
        <v>0.5</v>
      </c>
      <c r="K14" s="86">
        <f>J14/I14</f>
        <v>0.5</v>
      </c>
      <c r="L14" s="85"/>
      <c r="M14" s="8"/>
      <c r="N14" s="85"/>
      <c r="O14" s="8"/>
      <c r="P14" s="85"/>
      <c r="Q14" s="8"/>
      <c r="R14" s="8"/>
      <c r="S14" s="8"/>
      <c r="T14" s="85" t="s">
        <v>15</v>
      </c>
      <c r="U14" s="20">
        <v>3961760158</v>
      </c>
      <c r="V14" s="46">
        <v>1789602880</v>
      </c>
      <c r="W14" s="88">
        <f t="shared" si="1"/>
        <v>0.45171913710784506</v>
      </c>
      <c r="X14" s="20"/>
      <c r="Y14" s="8"/>
      <c r="Z14" s="20"/>
      <c r="AA14" s="8"/>
      <c r="AB14" s="20"/>
      <c r="AC14" s="8"/>
      <c r="AD14" s="89" t="s">
        <v>275</v>
      </c>
      <c r="AE14" s="83" t="s">
        <v>358</v>
      </c>
      <c r="AF14" s="82" t="s">
        <v>452</v>
      </c>
    </row>
  </sheetData>
  <mergeCells count="26">
    <mergeCell ref="E1:E4"/>
    <mergeCell ref="F1:T1"/>
    <mergeCell ref="F2:T4"/>
    <mergeCell ref="K7:K8"/>
    <mergeCell ref="AD6:AD8"/>
    <mergeCell ref="I7:J7"/>
    <mergeCell ref="L7:M7"/>
    <mergeCell ref="N7:O7"/>
    <mergeCell ref="P7:Q7"/>
    <mergeCell ref="R7:T7"/>
    <mergeCell ref="U7:V7"/>
    <mergeCell ref="X7:Y7"/>
    <mergeCell ref="Z7:AA7"/>
    <mergeCell ref="AB7:AC7"/>
    <mergeCell ref="R6:AC6"/>
    <mergeCell ref="I6:Q6"/>
    <mergeCell ref="AF6:AF8"/>
    <mergeCell ref="B6:B8"/>
    <mergeCell ref="C6:C8"/>
    <mergeCell ref="D6:D8"/>
    <mergeCell ref="E6:E8"/>
    <mergeCell ref="F6:F8"/>
    <mergeCell ref="G6:G8"/>
    <mergeCell ref="H6:H8"/>
    <mergeCell ref="AE6:AE8"/>
    <mergeCell ref="W7:W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EC2E-14A5-47FD-AD33-9D07659A68C2}">
  <dimension ref="B1:AE9"/>
  <sheetViews>
    <sheetView topLeftCell="D1" workbookViewId="0">
      <selection activeCell="J9" sqref="J9"/>
    </sheetView>
  </sheetViews>
  <sheetFormatPr baseColWidth="10" defaultRowHeight="14.5" x14ac:dyDescent="0.35"/>
  <cols>
    <col min="1" max="1" width="1.81640625" customWidth="1"/>
    <col min="2" max="2" width="5.81640625" customWidth="1"/>
    <col min="3" max="3" width="28.81640625" customWidth="1"/>
    <col min="4" max="4" width="23.54296875" customWidth="1"/>
    <col min="5" max="5" width="26.453125" customWidth="1"/>
    <col min="6" max="6" width="14.54296875" customWidth="1"/>
    <col min="7" max="8" width="16.1796875" customWidth="1"/>
    <col min="9" max="9" width="8.54296875" customWidth="1"/>
    <col min="10" max="10" width="9.81640625" customWidth="1"/>
    <col min="11" max="11" width="16.45312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18" width="19.1796875" customWidth="1"/>
    <col min="19" max="19" width="18.453125" bestFit="1" customWidth="1"/>
    <col min="20" max="20" width="11.453125" bestFit="1" customWidth="1"/>
    <col min="21" max="28" width="14" customWidth="1"/>
    <col min="29" max="29" width="24.54296875" bestFit="1" customWidth="1"/>
    <col min="30" max="30" width="28.453125" customWidth="1"/>
    <col min="31" max="31" width="32.54296875" customWidth="1"/>
  </cols>
  <sheetData>
    <row r="1" spans="2:31" ht="17.149999999999999" customHeight="1" x14ac:dyDescent="0.35">
      <c r="E1" s="162"/>
      <c r="F1" s="163" t="s">
        <v>312</v>
      </c>
      <c r="G1" s="163"/>
      <c r="H1" s="163"/>
      <c r="I1" s="163"/>
      <c r="J1" s="163"/>
      <c r="K1" s="163"/>
      <c r="L1" s="163"/>
      <c r="M1" s="163"/>
      <c r="N1" s="163"/>
      <c r="O1" s="163"/>
      <c r="P1" s="163"/>
      <c r="Q1" s="163"/>
      <c r="R1" s="163"/>
      <c r="S1" s="163"/>
      <c r="T1" s="163"/>
      <c r="U1" s="14" t="s">
        <v>307</v>
      </c>
      <c r="V1" s="14" t="s">
        <v>313</v>
      </c>
    </row>
    <row r="2" spans="2:31" ht="17.149999999999999" customHeight="1" x14ac:dyDescent="0.35">
      <c r="E2" s="162"/>
      <c r="F2" s="164" t="s">
        <v>376</v>
      </c>
      <c r="G2" s="164"/>
      <c r="H2" s="164"/>
      <c r="I2" s="164"/>
      <c r="J2" s="164"/>
      <c r="K2" s="164"/>
      <c r="L2" s="164"/>
      <c r="M2" s="164"/>
      <c r="N2" s="164"/>
      <c r="O2" s="164"/>
      <c r="P2" s="164"/>
      <c r="Q2" s="164"/>
      <c r="R2" s="164"/>
      <c r="S2" s="164"/>
      <c r="T2" s="164"/>
      <c r="U2" s="15" t="s">
        <v>308</v>
      </c>
      <c r="V2" s="16">
        <v>1</v>
      </c>
    </row>
    <row r="3" spans="2:31" ht="18" customHeight="1" x14ac:dyDescent="0.35">
      <c r="E3" s="162"/>
      <c r="F3" s="164"/>
      <c r="G3" s="164"/>
      <c r="H3" s="164"/>
      <c r="I3" s="164"/>
      <c r="J3" s="164"/>
      <c r="K3" s="164"/>
      <c r="L3" s="164"/>
      <c r="M3" s="164"/>
      <c r="N3" s="164"/>
      <c r="O3" s="164"/>
      <c r="P3" s="164"/>
      <c r="Q3" s="164"/>
      <c r="R3" s="164"/>
      <c r="S3" s="164"/>
      <c r="T3" s="164"/>
      <c r="U3" s="15" t="s">
        <v>309</v>
      </c>
      <c r="V3" s="17">
        <v>44651</v>
      </c>
    </row>
    <row r="4" spans="2:31" x14ac:dyDescent="0.35">
      <c r="E4" s="162"/>
      <c r="F4" s="164"/>
      <c r="G4" s="164"/>
      <c r="H4" s="164"/>
      <c r="I4" s="164"/>
      <c r="J4" s="164"/>
      <c r="K4" s="164"/>
      <c r="L4" s="164"/>
      <c r="M4" s="164"/>
      <c r="N4" s="164"/>
      <c r="O4" s="164"/>
      <c r="P4" s="164"/>
      <c r="Q4" s="164"/>
      <c r="R4" s="164"/>
      <c r="S4" s="164"/>
      <c r="T4" s="164"/>
      <c r="U4" s="15" t="s">
        <v>310</v>
      </c>
      <c r="V4" s="18" t="s">
        <v>311</v>
      </c>
    </row>
    <row r="5" spans="2:31" x14ac:dyDescent="0.35">
      <c r="B5" s="216"/>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8"/>
    </row>
    <row r="6" spans="2:31"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378</v>
      </c>
      <c r="AE6" s="159" t="s">
        <v>374</v>
      </c>
    </row>
    <row r="7" spans="2:3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c r="AE7" s="159"/>
    </row>
    <row r="8" spans="2:31" x14ac:dyDescent="0.35">
      <c r="B8" s="159"/>
      <c r="C8" s="159"/>
      <c r="D8" s="159"/>
      <c r="E8" s="159"/>
      <c r="F8" s="159"/>
      <c r="G8" s="159"/>
      <c r="H8" s="159"/>
      <c r="I8" s="6" t="s">
        <v>34</v>
      </c>
      <c r="J8" s="6" t="s">
        <v>35</v>
      </c>
      <c r="K8" s="161"/>
      <c r="L8" s="6" t="s">
        <v>34</v>
      </c>
      <c r="M8" s="6" t="s">
        <v>35</v>
      </c>
      <c r="N8" s="6" t="s">
        <v>34</v>
      </c>
      <c r="O8" s="6" t="s">
        <v>35</v>
      </c>
      <c r="P8" s="6" t="s">
        <v>34</v>
      </c>
      <c r="Q8" s="6" t="s">
        <v>35</v>
      </c>
      <c r="R8" s="7" t="s">
        <v>289</v>
      </c>
      <c r="S8" s="9" t="s">
        <v>11</v>
      </c>
      <c r="T8" s="9" t="s">
        <v>12</v>
      </c>
      <c r="U8" s="6" t="s">
        <v>34</v>
      </c>
      <c r="V8" s="6" t="s">
        <v>35</v>
      </c>
      <c r="W8" s="6"/>
      <c r="X8" s="6" t="s">
        <v>35</v>
      </c>
      <c r="Y8" s="6" t="s">
        <v>34</v>
      </c>
      <c r="Z8" s="6" t="s">
        <v>35</v>
      </c>
      <c r="AA8" s="6" t="s">
        <v>34</v>
      </c>
      <c r="AB8" s="6" t="s">
        <v>35</v>
      </c>
      <c r="AC8" s="159"/>
      <c r="AD8" s="159"/>
      <c r="AE8" s="159"/>
    </row>
    <row r="9" spans="2:31" ht="101.5" x14ac:dyDescent="0.35">
      <c r="B9" s="1">
        <v>1</v>
      </c>
      <c r="C9" s="81" t="s">
        <v>290</v>
      </c>
      <c r="D9" s="97" t="s">
        <v>291</v>
      </c>
      <c r="E9" s="97" t="s">
        <v>292</v>
      </c>
      <c r="F9" s="81" t="s">
        <v>293</v>
      </c>
      <c r="G9" s="85" t="s">
        <v>14</v>
      </c>
      <c r="H9" s="84" t="s">
        <v>294</v>
      </c>
      <c r="I9" s="100">
        <v>1</v>
      </c>
      <c r="J9" s="86">
        <v>0.34</v>
      </c>
      <c r="K9" s="100">
        <f>J9/I9</f>
        <v>0.34</v>
      </c>
      <c r="L9" s="85"/>
      <c r="M9" s="85"/>
      <c r="N9" s="85"/>
      <c r="O9" s="85"/>
      <c r="P9" s="85"/>
      <c r="Q9" s="85"/>
      <c r="R9" s="8"/>
      <c r="S9" s="85" t="s">
        <v>15</v>
      </c>
      <c r="T9" s="8"/>
      <c r="U9" s="10"/>
      <c r="V9" s="10"/>
      <c r="W9" s="10"/>
      <c r="X9" s="10"/>
      <c r="Y9" s="10"/>
      <c r="Z9" s="10"/>
      <c r="AA9" s="10"/>
      <c r="AB9" s="10"/>
      <c r="AC9" s="111" t="s">
        <v>295</v>
      </c>
      <c r="AD9" s="78" t="s">
        <v>321</v>
      </c>
      <c r="AE9" s="78" t="s">
        <v>321</v>
      </c>
    </row>
  </sheetData>
  <mergeCells count="26">
    <mergeCell ref="AE6:AE8"/>
    <mergeCell ref="B5:AD5"/>
    <mergeCell ref="B6:B8"/>
    <mergeCell ref="C6:C8"/>
    <mergeCell ref="D6:D8"/>
    <mergeCell ref="E6:E8"/>
    <mergeCell ref="F6:F8"/>
    <mergeCell ref="G6:G8"/>
    <mergeCell ref="H6:H8"/>
    <mergeCell ref="K7:K8"/>
    <mergeCell ref="E1:E4"/>
    <mergeCell ref="F1:T1"/>
    <mergeCell ref="F2:T4"/>
    <mergeCell ref="AC6:AC8"/>
    <mergeCell ref="AD6:AD8"/>
    <mergeCell ref="I7:J7"/>
    <mergeCell ref="L7:M7"/>
    <mergeCell ref="N7:O7"/>
    <mergeCell ref="P7:Q7"/>
    <mergeCell ref="R7:T7"/>
    <mergeCell ref="U7:V7"/>
    <mergeCell ref="W7:X7"/>
    <mergeCell ref="Y7:Z7"/>
    <mergeCell ref="AA7:AB7"/>
    <mergeCell ref="I6:P6"/>
    <mergeCell ref="R6:AB6"/>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69DD-E99E-4A69-BC55-B80A070BAE13}">
  <dimension ref="B1:AE10"/>
  <sheetViews>
    <sheetView zoomScale="34" zoomScaleNormal="34" workbookViewId="0">
      <selection activeCell="P10" sqref="P10"/>
    </sheetView>
  </sheetViews>
  <sheetFormatPr baseColWidth="10" defaultRowHeight="14.5" x14ac:dyDescent="0.35"/>
  <cols>
    <col min="1" max="1" width="1.81640625" customWidth="1"/>
    <col min="2" max="2" width="5.81640625" customWidth="1"/>
    <col min="3" max="3" width="28.81640625" customWidth="1"/>
    <col min="4" max="4" width="21" customWidth="1"/>
    <col min="5" max="5" width="20.1796875" customWidth="1"/>
    <col min="6" max="6" width="14.54296875" customWidth="1"/>
    <col min="7" max="7" width="13.81640625" bestFit="1" customWidth="1"/>
    <col min="8" max="8" width="16.1796875" customWidth="1"/>
    <col min="9" max="9" width="8.7265625" customWidth="1"/>
    <col min="10" max="10" width="9.81640625" customWidth="1"/>
    <col min="11" max="11" width="22.08984375" customWidth="1"/>
    <col min="12" max="12" width="8.26953125" customWidth="1"/>
    <col min="13" max="13" width="10.1796875" customWidth="1"/>
    <col min="14" max="14" width="8.1796875" customWidth="1"/>
    <col min="15" max="15" width="9.453125" customWidth="1"/>
    <col min="16" max="16" width="7.453125" customWidth="1"/>
    <col min="17" max="17" width="9.7265625" customWidth="1"/>
    <col min="18" max="18" width="21.26953125" bestFit="1" customWidth="1"/>
    <col min="19" max="19" width="18.26953125" bestFit="1" customWidth="1"/>
    <col min="20" max="20" width="11.26953125" bestFit="1" customWidth="1"/>
    <col min="21" max="28" width="14" customWidth="1"/>
    <col min="29" max="29" width="27.81640625" customWidth="1"/>
    <col min="30" max="30" width="64.26953125" customWidth="1"/>
    <col min="31" max="31" width="34.81640625" customWidth="1"/>
  </cols>
  <sheetData>
    <row r="1" spans="2:31" ht="15.5" x14ac:dyDescent="0.35">
      <c r="E1" s="162"/>
      <c r="F1" s="163" t="s">
        <v>312</v>
      </c>
      <c r="G1" s="163"/>
      <c r="H1" s="163"/>
      <c r="I1" s="163"/>
      <c r="J1" s="163"/>
      <c r="K1" s="163"/>
      <c r="L1" s="163"/>
      <c r="M1" s="163"/>
      <c r="N1" s="163"/>
      <c r="O1" s="163"/>
      <c r="P1" s="163"/>
      <c r="Q1" s="163"/>
      <c r="R1" s="163"/>
      <c r="S1" s="163"/>
      <c r="T1" s="163"/>
      <c r="U1" s="14" t="s">
        <v>307</v>
      </c>
      <c r="V1" s="14" t="s">
        <v>313</v>
      </c>
    </row>
    <row r="2" spans="2:31" x14ac:dyDescent="0.35">
      <c r="E2" s="162"/>
      <c r="F2" s="164" t="s">
        <v>395</v>
      </c>
      <c r="G2" s="164"/>
      <c r="H2" s="164"/>
      <c r="I2" s="164"/>
      <c r="J2" s="164"/>
      <c r="K2" s="164"/>
      <c r="L2" s="164"/>
      <c r="M2" s="164"/>
      <c r="N2" s="164"/>
      <c r="O2" s="164"/>
      <c r="P2" s="164"/>
      <c r="Q2" s="164"/>
      <c r="R2" s="164"/>
      <c r="S2" s="164"/>
      <c r="T2" s="164"/>
      <c r="U2" s="15" t="s">
        <v>308</v>
      </c>
      <c r="V2" s="16">
        <v>1</v>
      </c>
    </row>
    <row r="3" spans="2:31" x14ac:dyDescent="0.35">
      <c r="E3" s="162"/>
      <c r="F3" s="164"/>
      <c r="G3" s="164"/>
      <c r="H3" s="164"/>
      <c r="I3" s="164"/>
      <c r="J3" s="164"/>
      <c r="K3" s="164"/>
      <c r="L3" s="164"/>
      <c r="M3" s="164"/>
      <c r="N3" s="164"/>
      <c r="O3" s="164"/>
      <c r="P3" s="164"/>
      <c r="Q3" s="164"/>
      <c r="R3" s="164"/>
      <c r="S3" s="164"/>
      <c r="T3" s="164"/>
      <c r="U3" s="15" t="s">
        <v>309</v>
      </c>
      <c r="V3" s="17">
        <v>44651</v>
      </c>
    </row>
    <row r="4" spans="2:31" x14ac:dyDescent="0.35">
      <c r="E4" s="162"/>
      <c r="F4" s="164"/>
      <c r="G4" s="164"/>
      <c r="H4" s="164"/>
      <c r="I4" s="164"/>
      <c r="J4" s="164"/>
      <c r="K4" s="164"/>
      <c r="L4" s="164"/>
      <c r="M4" s="164"/>
      <c r="N4" s="164"/>
      <c r="O4" s="164"/>
      <c r="P4" s="164"/>
      <c r="Q4" s="164"/>
      <c r="R4" s="164"/>
      <c r="S4" s="164"/>
      <c r="T4" s="164"/>
      <c r="U4" s="15" t="s">
        <v>310</v>
      </c>
      <c r="V4" s="18" t="s">
        <v>311</v>
      </c>
    </row>
    <row r="6" spans="2:31"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394</v>
      </c>
    </row>
    <row r="7" spans="2:3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row>
    <row r="8" spans="2:31"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6" t="s">
        <v>34</v>
      </c>
      <c r="X8" s="6" t="s">
        <v>35</v>
      </c>
      <c r="Y8" s="6" t="s">
        <v>34</v>
      </c>
      <c r="Z8" s="6" t="s">
        <v>35</v>
      </c>
      <c r="AA8" s="6" t="s">
        <v>34</v>
      </c>
      <c r="AB8" s="6" t="s">
        <v>35</v>
      </c>
      <c r="AC8" s="159"/>
      <c r="AD8" s="159"/>
    </row>
    <row r="9" spans="2:31" ht="409.5" customHeight="1" x14ac:dyDescent="0.35">
      <c r="B9" s="1">
        <v>1</v>
      </c>
      <c r="C9" s="81" t="s">
        <v>13</v>
      </c>
      <c r="D9" s="81" t="s">
        <v>154</v>
      </c>
      <c r="E9" s="81" t="s">
        <v>421</v>
      </c>
      <c r="F9" s="81" t="s">
        <v>155</v>
      </c>
      <c r="G9" s="85" t="s">
        <v>14</v>
      </c>
      <c r="H9" s="81" t="s">
        <v>156</v>
      </c>
      <c r="I9" s="85">
        <v>40</v>
      </c>
      <c r="J9" s="85">
        <v>35</v>
      </c>
      <c r="K9" s="86">
        <f>J9/I9</f>
        <v>0.875</v>
      </c>
      <c r="L9" s="85">
        <v>40</v>
      </c>
      <c r="M9" s="85"/>
      <c r="N9" s="85">
        <v>40</v>
      </c>
      <c r="O9" s="85"/>
      <c r="P9" s="85">
        <v>40</v>
      </c>
      <c r="Q9" s="85"/>
      <c r="R9" s="8"/>
      <c r="S9" s="8"/>
      <c r="T9" s="85" t="s">
        <v>15</v>
      </c>
      <c r="U9" s="66">
        <v>180000000</v>
      </c>
      <c r="V9" s="66">
        <v>172000000</v>
      </c>
      <c r="W9" s="25"/>
      <c r="X9" s="25"/>
      <c r="Y9" s="25"/>
      <c r="Z9" s="25"/>
      <c r="AA9" s="25"/>
      <c r="AB9" s="110"/>
      <c r="AC9" s="152" t="s">
        <v>157</v>
      </c>
      <c r="AD9" s="219" t="s">
        <v>420</v>
      </c>
      <c r="AE9" s="65"/>
    </row>
    <row r="10" spans="2:31" ht="159" customHeight="1" x14ac:dyDescent="0.35">
      <c r="AD10" s="220"/>
    </row>
  </sheetData>
  <mergeCells count="25">
    <mergeCell ref="E1:E4"/>
    <mergeCell ref="F1:T1"/>
    <mergeCell ref="F2:T4"/>
    <mergeCell ref="B6:B8"/>
    <mergeCell ref="C6:C8"/>
    <mergeCell ref="D6:D8"/>
    <mergeCell ref="E6:E8"/>
    <mergeCell ref="F6:F8"/>
    <mergeCell ref="G6:G8"/>
    <mergeCell ref="H6:H8"/>
    <mergeCell ref="Y7:Z7"/>
    <mergeCell ref="AA7:AB7"/>
    <mergeCell ref="I6:P6"/>
    <mergeCell ref="R6:AB6"/>
    <mergeCell ref="AD9:AD10"/>
    <mergeCell ref="AC6:AC8"/>
    <mergeCell ref="AD6:AD8"/>
    <mergeCell ref="I7:J7"/>
    <mergeCell ref="L7:M7"/>
    <mergeCell ref="N7:O7"/>
    <mergeCell ref="P7:Q7"/>
    <mergeCell ref="R7:T7"/>
    <mergeCell ref="U7:V7"/>
    <mergeCell ref="W7:X7"/>
    <mergeCell ref="K7:K8"/>
  </mergeCells>
  <pageMargins left="0.7" right="0.7" top="0.75" bottom="0.75" header="0.3" footer="0.3"/>
  <pageSetup paperSize="9" orientation="portrait"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61F98-C3F1-4CBB-8376-136D5FB3A520}">
  <dimension ref="B1:AW28"/>
  <sheetViews>
    <sheetView topLeftCell="A16" zoomScale="30" zoomScaleNormal="30" workbookViewId="0">
      <selection activeCell="M11" sqref="M11"/>
    </sheetView>
  </sheetViews>
  <sheetFormatPr baseColWidth="10" defaultRowHeight="14.5" x14ac:dyDescent="0.35"/>
  <cols>
    <col min="1" max="1" width="1.81640625" customWidth="1"/>
    <col min="2" max="2" width="5.81640625" customWidth="1"/>
    <col min="3" max="3" width="28.81640625" customWidth="1"/>
    <col min="4" max="4" width="40.26953125" customWidth="1"/>
    <col min="5" max="5" width="38" customWidth="1"/>
    <col min="6" max="6" width="23.54296875" customWidth="1"/>
    <col min="7" max="7" width="16.1796875" customWidth="1"/>
    <col min="8" max="8" width="22.26953125" customWidth="1"/>
    <col min="9" max="9" width="14.1796875" bestFit="1" customWidth="1"/>
    <col min="10" max="10" width="10.453125" bestFit="1" customWidth="1"/>
    <col min="11" max="11" width="22.08984375" customWidth="1"/>
    <col min="12" max="12" width="13.81640625" bestFit="1" customWidth="1"/>
    <col min="13" max="13" width="10.1796875" bestFit="1" customWidth="1"/>
    <col min="14" max="14" width="14.54296875" customWidth="1"/>
    <col min="15" max="15" width="25.453125" customWidth="1"/>
    <col min="16" max="16" width="24" customWidth="1"/>
    <col min="17" max="17" width="32.7265625" customWidth="1"/>
    <col min="18" max="18" width="13.81640625" bestFit="1" customWidth="1"/>
    <col min="19" max="19" width="10.1796875" bestFit="1" customWidth="1"/>
    <col min="20" max="20" width="13.453125" customWidth="1"/>
    <col min="21" max="21" width="22.1796875" bestFit="1" customWidth="1"/>
    <col min="22" max="22" width="19.26953125" bestFit="1" customWidth="1"/>
    <col min="23" max="23" width="12.1796875" bestFit="1" customWidth="1"/>
    <col min="24" max="24" width="19.453125" bestFit="1" customWidth="1"/>
    <col min="25" max="25" width="17.81640625" customWidth="1"/>
    <col min="26" max="26" width="14" customWidth="1"/>
    <col min="27" max="27" width="15" bestFit="1" customWidth="1"/>
    <col min="28" max="29" width="14" customWidth="1"/>
    <col min="30" max="30" width="15" bestFit="1" customWidth="1"/>
    <col min="31" max="32" width="14" customWidth="1"/>
    <col min="33" max="33" width="15" bestFit="1" customWidth="1"/>
    <col min="34" max="34" width="14" customWidth="1"/>
    <col min="35" max="35" width="28.453125" customWidth="1"/>
    <col min="36" max="36" width="71" customWidth="1"/>
  </cols>
  <sheetData>
    <row r="1" spans="2:49" ht="19.899999999999999" customHeight="1" x14ac:dyDescent="0.35">
      <c r="E1" s="162"/>
      <c r="F1" s="163" t="s">
        <v>312</v>
      </c>
      <c r="G1" s="163"/>
      <c r="H1" s="163"/>
      <c r="I1" s="163"/>
      <c r="J1" s="163"/>
      <c r="K1" s="163"/>
      <c r="L1" s="163"/>
      <c r="M1" s="163"/>
      <c r="N1" s="163"/>
      <c r="O1" s="163"/>
      <c r="P1" s="163"/>
      <c r="Q1" s="163"/>
      <c r="R1" s="163"/>
      <c r="S1" s="163"/>
      <c r="T1" s="163"/>
      <c r="U1" s="163"/>
      <c r="V1" s="163"/>
      <c r="W1" s="163"/>
      <c r="X1" s="14" t="s">
        <v>307</v>
      </c>
      <c r="Y1" s="14" t="s">
        <v>313</v>
      </c>
      <c r="Z1" s="40"/>
    </row>
    <row r="2" spans="2:49" ht="19.899999999999999" customHeight="1" x14ac:dyDescent="0.35">
      <c r="E2" s="162"/>
      <c r="F2" s="164" t="s">
        <v>446</v>
      </c>
      <c r="G2" s="164"/>
      <c r="H2" s="164"/>
      <c r="I2" s="164"/>
      <c r="J2" s="164"/>
      <c r="K2" s="164"/>
      <c r="L2" s="164"/>
      <c r="M2" s="164"/>
      <c r="N2" s="164"/>
      <c r="O2" s="164"/>
      <c r="P2" s="164"/>
      <c r="Q2" s="164"/>
      <c r="R2" s="164"/>
      <c r="S2" s="164"/>
      <c r="T2" s="164"/>
      <c r="U2" s="164"/>
      <c r="V2" s="164"/>
      <c r="W2" s="164"/>
      <c r="X2" s="15" t="s">
        <v>308</v>
      </c>
      <c r="Y2" s="16">
        <v>2</v>
      </c>
      <c r="Z2" s="41"/>
    </row>
    <row r="3" spans="2:49" ht="19.899999999999999" customHeight="1" x14ac:dyDescent="0.35">
      <c r="E3" s="162"/>
      <c r="F3" s="164"/>
      <c r="G3" s="164"/>
      <c r="H3" s="164"/>
      <c r="I3" s="164"/>
      <c r="J3" s="164"/>
      <c r="K3" s="164"/>
      <c r="L3" s="164"/>
      <c r="M3" s="164"/>
      <c r="N3" s="164"/>
      <c r="O3" s="164"/>
      <c r="P3" s="164"/>
      <c r="Q3" s="164"/>
      <c r="R3" s="164"/>
      <c r="S3" s="164"/>
      <c r="T3" s="164"/>
      <c r="U3" s="164"/>
      <c r="V3" s="164"/>
      <c r="W3" s="164"/>
      <c r="X3" s="15" t="s">
        <v>309</v>
      </c>
      <c r="Y3" s="75">
        <v>45510</v>
      </c>
      <c r="Z3" s="74"/>
    </row>
    <row r="4" spans="2:49" ht="19.899999999999999" customHeight="1" x14ac:dyDescent="0.35">
      <c r="E4" s="162"/>
      <c r="F4" s="164"/>
      <c r="G4" s="164"/>
      <c r="H4" s="164"/>
      <c r="I4" s="164"/>
      <c r="J4" s="164"/>
      <c r="K4" s="164"/>
      <c r="L4" s="164"/>
      <c r="M4" s="164"/>
      <c r="N4" s="164"/>
      <c r="O4" s="164"/>
      <c r="P4" s="164"/>
      <c r="Q4" s="164"/>
      <c r="R4" s="164"/>
      <c r="S4" s="164"/>
      <c r="T4" s="164"/>
      <c r="U4" s="164"/>
      <c r="V4" s="164"/>
      <c r="W4" s="164"/>
      <c r="X4" s="15" t="s">
        <v>310</v>
      </c>
      <c r="Y4" s="18" t="s">
        <v>311</v>
      </c>
      <c r="Z4" s="43"/>
    </row>
    <row r="6" spans="2:49" x14ac:dyDescent="0.35">
      <c r="B6" s="221" t="s">
        <v>0</v>
      </c>
      <c r="C6" s="221" t="s">
        <v>1</v>
      </c>
      <c r="D6" s="221" t="s">
        <v>2</v>
      </c>
      <c r="E6" s="221" t="s">
        <v>3</v>
      </c>
      <c r="F6" s="221" t="s">
        <v>4</v>
      </c>
      <c r="G6" s="221" t="s">
        <v>5</v>
      </c>
      <c r="H6" s="221" t="s">
        <v>6</v>
      </c>
      <c r="I6" s="226" t="s">
        <v>7</v>
      </c>
      <c r="J6" s="227"/>
      <c r="K6" s="227"/>
      <c r="L6" s="227"/>
      <c r="M6" s="227"/>
      <c r="N6" s="227"/>
      <c r="O6" s="227"/>
      <c r="P6" s="227"/>
      <c r="Q6" s="227"/>
      <c r="R6" s="227"/>
      <c r="S6" s="228"/>
      <c r="T6" s="73"/>
      <c r="U6" s="226" t="s">
        <v>8</v>
      </c>
      <c r="V6" s="227"/>
      <c r="W6" s="227"/>
      <c r="X6" s="227"/>
      <c r="Y6" s="227"/>
      <c r="Z6" s="227"/>
      <c r="AA6" s="227"/>
      <c r="AB6" s="227"/>
      <c r="AC6" s="227"/>
      <c r="AD6" s="227"/>
      <c r="AE6" s="227"/>
      <c r="AF6" s="227"/>
      <c r="AG6" s="227"/>
      <c r="AH6" s="228"/>
      <c r="AI6" s="221" t="s">
        <v>394</v>
      </c>
      <c r="AJ6" s="221" t="s">
        <v>9</v>
      </c>
    </row>
    <row r="7" spans="2:49" ht="15" customHeight="1" x14ac:dyDescent="0.35">
      <c r="B7" s="221"/>
      <c r="C7" s="221"/>
      <c r="D7" s="221"/>
      <c r="E7" s="221"/>
      <c r="F7" s="221"/>
      <c r="G7" s="221"/>
      <c r="H7" s="221"/>
      <c r="I7" s="222">
        <v>2024</v>
      </c>
      <c r="J7" s="223"/>
      <c r="K7" s="229" t="s">
        <v>445</v>
      </c>
      <c r="L7" s="222" t="s">
        <v>444</v>
      </c>
      <c r="M7" s="223"/>
      <c r="N7" s="229" t="s">
        <v>445</v>
      </c>
      <c r="O7" s="224" t="s">
        <v>444</v>
      </c>
      <c r="P7" s="225"/>
      <c r="Q7" s="229" t="s">
        <v>445</v>
      </c>
      <c r="R7" s="221" t="s">
        <v>444</v>
      </c>
      <c r="S7" s="221"/>
      <c r="T7" s="229" t="s">
        <v>445</v>
      </c>
      <c r="U7" s="224" t="s">
        <v>33</v>
      </c>
      <c r="V7" s="231"/>
      <c r="W7" s="225"/>
      <c r="X7" s="221">
        <v>2024</v>
      </c>
      <c r="Y7" s="221"/>
      <c r="Z7" s="229" t="s">
        <v>363</v>
      </c>
      <c r="AA7" s="221" t="s">
        <v>444</v>
      </c>
      <c r="AB7" s="221"/>
      <c r="AC7" s="229" t="s">
        <v>363</v>
      </c>
      <c r="AD7" s="221" t="s">
        <v>444</v>
      </c>
      <c r="AE7" s="221"/>
      <c r="AF7" s="229" t="s">
        <v>363</v>
      </c>
      <c r="AG7" s="221" t="s">
        <v>444</v>
      </c>
      <c r="AH7" s="221"/>
      <c r="AI7" s="221"/>
      <c r="AJ7" s="221"/>
    </row>
    <row r="8" spans="2:49" ht="34.5" customHeight="1" x14ac:dyDescent="0.35">
      <c r="B8" s="221"/>
      <c r="C8" s="221"/>
      <c r="D8" s="221"/>
      <c r="E8" s="221"/>
      <c r="F8" s="221"/>
      <c r="G8" s="221"/>
      <c r="H8" s="221"/>
      <c r="I8" s="70" t="s">
        <v>443</v>
      </c>
      <c r="J8" s="70" t="s">
        <v>442</v>
      </c>
      <c r="K8" s="230"/>
      <c r="L8" s="70" t="s">
        <v>443</v>
      </c>
      <c r="M8" s="70" t="s">
        <v>442</v>
      </c>
      <c r="N8" s="230"/>
      <c r="O8" s="70" t="s">
        <v>443</v>
      </c>
      <c r="P8" s="70" t="s">
        <v>442</v>
      </c>
      <c r="Q8" s="230"/>
      <c r="R8" s="70" t="s">
        <v>443</v>
      </c>
      <c r="S8" s="70" t="s">
        <v>442</v>
      </c>
      <c r="T8" s="230"/>
      <c r="U8" s="72" t="s">
        <v>10</v>
      </c>
      <c r="V8" s="71" t="s">
        <v>11</v>
      </c>
      <c r="W8" s="71" t="s">
        <v>12</v>
      </c>
      <c r="X8" s="70" t="s">
        <v>443</v>
      </c>
      <c r="Y8" s="70" t="s">
        <v>442</v>
      </c>
      <c r="Z8" s="230"/>
      <c r="AA8" s="70" t="s">
        <v>443</v>
      </c>
      <c r="AB8" s="70" t="s">
        <v>442</v>
      </c>
      <c r="AC8" s="230"/>
      <c r="AD8" s="70" t="s">
        <v>443</v>
      </c>
      <c r="AE8" s="70" t="s">
        <v>442</v>
      </c>
      <c r="AF8" s="230"/>
      <c r="AG8" s="70" t="s">
        <v>443</v>
      </c>
      <c r="AH8" s="70" t="s">
        <v>442</v>
      </c>
      <c r="AI8" s="221"/>
      <c r="AJ8" s="221"/>
    </row>
    <row r="9" spans="2:49" s="69" customFormat="1" ht="174" x14ac:dyDescent="0.45">
      <c r="B9" s="68">
        <v>1</v>
      </c>
      <c r="C9" s="84" t="s">
        <v>13</v>
      </c>
      <c r="D9" s="84" t="s">
        <v>36</v>
      </c>
      <c r="E9" s="84" t="s">
        <v>37</v>
      </c>
      <c r="F9" s="84" t="s">
        <v>38</v>
      </c>
      <c r="G9" s="37" t="s">
        <v>14</v>
      </c>
      <c r="H9" s="84" t="s">
        <v>39</v>
      </c>
      <c r="I9" s="37">
        <v>4</v>
      </c>
      <c r="J9" s="37">
        <v>2</v>
      </c>
      <c r="K9" s="153">
        <f t="shared" ref="K9:K20" si="0">+J9/I9</f>
        <v>0.5</v>
      </c>
      <c r="L9" s="37"/>
      <c r="M9" s="38"/>
      <c r="N9" s="38"/>
      <c r="O9" s="37"/>
      <c r="P9" s="38"/>
      <c r="Q9" s="38"/>
      <c r="R9" s="37"/>
      <c r="S9" s="38"/>
      <c r="T9" s="38"/>
      <c r="U9" s="38"/>
      <c r="V9" s="37" t="s">
        <v>15</v>
      </c>
      <c r="W9" s="38"/>
      <c r="X9" s="52">
        <f>+(100000*330*2)+(123333*330*1)</f>
        <v>106699890</v>
      </c>
      <c r="Y9" s="52">
        <f>17800000+3000000+17800000+3000000+14800000</f>
        <v>56400000</v>
      </c>
      <c r="Z9" s="153">
        <f t="shared" ref="Z9:Z20" si="1">+Y9/X9</f>
        <v>0.52858536217797414</v>
      </c>
      <c r="AA9" s="52"/>
      <c r="AB9" s="38"/>
      <c r="AC9" s="38"/>
      <c r="AD9" s="52"/>
      <c r="AE9" s="38"/>
      <c r="AF9" s="38"/>
      <c r="AG9" s="154"/>
      <c r="AH9" s="38"/>
      <c r="AI9" s="84" t="s">
        <v>40</v>
      </c>
      <c r="AJ9" s="84" t="s">
        <v>441</v>
      </c>
    </row>
    <row r="10" spans="2:49" s="69" customFormat="1" ht="72.5" x14ac:dyDescent="0.45">
      <c r="B10" s="68">
        <v>2</v>
      </c>
      <c r="C10" s="84" t="s">
        <v>13</v>
      </c>
      <c r="D10" s="84" t="s">
        <v>41</v>
      </c>
      <c r="E10" s="84" t="s">
        <v>42</v>
      </c>
      <c r="F10" s="84" t="s">
        <v>43</v>
      </c>
      <c r="G10" s="37" t="s">
        <v>14</v>
      </c>
      <c r="H10" s="84" t="s">
        <v>44</v>
      </c>
      <c r="I10" s="37">
        <v>4</v>
      </c>
      <c r="J10" s="37"/>
      <c r="K10" s="153">
        <f t="shared" si="0"/>
        <v>0</v>
      </c>
      <c r="L10" s="37"/>
      <c r="M10" s="38"/>
      <c r="N10" s="38"/>
      <c r="O10" s="37"/>
      <c r="P10" s="38"/>
      <c r="Q10" s="38"/>
      <c r="R10" s="37"/>
      <c r="S10" s="38"/>
      <c r="T10" s="38"/>
      <c r="U10" s="38"/>
      <c r="V10" s="38"/>
      <c r="W10" s="37" t="s">
        <v>15</v>
      </c>
      <c r="X10" s="52">
        <v>4400000</v>
      </c>
      <c r="Y10" s="37">
        <v>0</v>
      </c>
      <c r="Z10" s="153">
        <f t="shared" si="1"/>
        <v>0</v>
      </c>
      <c r="AA10" s="52"/>
      <c r="AB10" s="38"/>
      <c r="AC10" s="38"/>
      <c r="AD10" s="52"/>
      <c r="AE10" s="38"/>
      <c r="AF10" s="38"/>
      <c r="AG10" s="154"/>
      <c r="AH10" s="38"/>
      <c r="AI10" s="84" t="s">
        <v>40</v>
      </c>
      <c r="AJ10" s="84" t="s">
        <v>440</v>
      </c>
    </row>
    <row r="11" spans="2:49" s="69" customFormat="1" ht="348" x14ac:dyDescent="0.45">
      <c r="B11" s="68">
        <v>3</v>
      </c>
      <c r="C11" s="84" t="s">
        <v>13</v>
      </c>
      <c r="D11" s="84" t="s">
        <v>45</v>
      </c>
      <c r="E11" s="84" t="s">
        <v>46</v>
      </c>
      <c r="F11" s="84" t="s">
        <v>47</v>
      </c>
      <c r="G11" s="37" t="s">
        <v>14</v>
      </c>
      <c r="H11" s="84" t="s">
        <v>48</v>
      </c>
      <c r="I11" s="37">
        <v>1</v>
      </c>
      <c r="J11" s="37" t="s">
        <v>439</v>
      </c>
      <c r="K11" s="153">
        <f t="shared" si="0"/>
        <v>0.4</v>
      </c>
      <c r="L11" s="37"/>
      <c r="M11" s="38"/>
      <c r="N11" s="38"/>
      <c r="O11" s="37"/>
      <c r="P11" s="38"/>
      <c r="Q11" s="38"/>
      <c r="R11" s="37"/>
      <c r="S11" s="38"/>
      <c r="T11" s="38"/>
      <c r="U11" s="38"/>
      <c r="V11" s="38"/>
      <c r="W11" s="37" t="s">
        <v>15</v>
      </c>
      <c r="X11" s="52">
        <v>4400000</v>
      </c>
      <c r="Y11" s="52">
        <f>9*150000</f>
        <v>1350000</v>
      </c>
      <c r="Z11" s="153">
        <f t="shared" si="1"/>
        <v>0.30681818181818182</v>
      </c>
      <c r="AA11" s="52"/>
      <c r="AB11" s="38"/>
      <c r="AC11" s="38"/>
      <c r="AD11" s="52"/>
      <c r="AE11" s="38"/>
      <c r="AF11" s="38"/>
      <c r="AG11" s="154"/>
      <c r="AH11" s="38"/>
      <c r="AI11" s="84" t="s">
        <v>49</v>
      </c>
      <c r="AJ11" s="155" t="s">
        <v>438</v>
      </c>
      <c r="AW11"/>
    </row>
    <row r="12" spans="2:49" s="69" customFormat="1" ht="116" x14ac:dyDescent="0.45">
      <c r="B12" s="68">
        <v>4</v>
      </c>
      <c r="C12" s="84" t="s">
        <v>13</v>
      </c>
      <c r="D12" s="84" t="s">
        <v>50</v>
      </c>
      <c r="E12" s="84" t="s">
        <v>51</v>
      </c>
      <c r="F12" s="84" t="s">
        <v>52</v>
      </c>
      <c r="G12" s="37" t="s">
        <v>14</v>
      </c>
      <c r="H12" s="84" t="s">
        <v>53</v>
      </c>
      <c r="I12" s="37">
        <v>2</v>
      </c>
      <c r="J12" s="37">
        <v>1</v>
      </c>
      <c r="K12" s="153">
        <f t="shared" si="0"/>
        <v>0.5</v>
      </c>
      <c r="L12" s="37"/>
      <c r="M12" s="38"/>
      <c r="N12" s="38"/>
      <c r="O12" s="37"/>
      <c r="P12" s="38"/>
      <c r="Q12" s="38"/>
      <c r="R12" s="37"/>
      <c r="S12" s="38"/>
      <c r="T12" s="38"/>
      <c r="U12" s="37" t="s">
        <v>15</v>
      </c>
      <c r="V12" s="37"/>
      <c r="W12" s="38"/>
      <c r="X12" s="52" t="e">
        <f>+'[6]PLAN DE ACCION'!T11</f>
        <v>#REF!</v>
      </c>
      <c r="Y12" s="38"/>
      <c r="Z12" s="153" t="e">
        <f t="shared" si="1"/>
        <v>#REF!</v>
      </c>
      <c r="AA12" s="52"/>
      <c r="AB12" s="38"/>
      <c r="AC12" s="38"/>
      <c r="AD12" s="52"/>
      <c r="AE12" s="38"/>
      <c r="AF12" s="38"/>
      <c r="AG12" s="154"/>
      <c r="AH12" s="38"/>
      <c r="AI12" s="84" t="s">
        <v>54</v>
      </c>
      <c r="AJ12" s="84" t="s">
        <v>437</v>
      </c>
    </row>
    <row r="13" spans="2:49" s="69" customFormat="1" ht="101.5" x14ac:dyDescent="0.45">
      <c r="B13" s="68">
        <v>5</v>
      </c>
      <c r="C13" s="84" t="s">
        <v>13</v>
      </c>
      <c r="D13" s="84" t="s">
        <v>55</v>
      </c>
      <c r="E13" s="84" t="s">
        <v>56</v>
      </c>
      <c r="F13" s="84" t="s">
        <v>57</v>
      </c>
      <c r="G13" s="37" t="s">
        <v>14</v>
      </c>
      <c r="H13" s="84" t="s">
        <v>58</v>
      </c>
      <c r="I13" s="37">
        <v>1</v>
      </c>
      <c r="J13" s="37">
        <v>1</v>
      </c>
      <c r="K13" s="153">
        <f t="shared" si="0"/>
        <v>1</v>
      </c>
      <c r="L13" s="37"/>
      <c r="M13" s="38"/>
      <c r="N13" s="38"/>
      <c r="O13" s="37"/>
      <c r="P13" s="38"/>
      <c r="Q13" s="38"/>
      <c r="R13" s="37"/>
      <c r="S13" s="38"/>
      <c r="T13" s="38"/>
      <c r="U13" s="37" t="s">
        <v>15</v>
      </c>
      <c r="V13" s="37" t="s">
        <v>73</v>
      </c>
      <c r="W13" s="38"/>
      <c r="X13" s="52" t="s">
        <v>359</v>
      </c>
      <c r="Y13" s="38"/>
      <c r="Z13" s="153" t="e">
        <f t="shared" si="1"/>
        <v>#VALUE!</v>
      </c>
      <c r="AA13" s="52"/>
      <c r="AB13" s="38"/>
      <c r="AC13" s="38"/>
      <c r="AD13" s="52"/>
      <c r="AE13" s="38"/>
      <c r="AF13" s="38"/>
      <c r="AG13" s="154"/>
      <c r="AH13" s="38"/>
      <c r="AI13" s="84" t="s">
        <v>59</v>
      </c>
      <c r="AJ13" s="84" t="s">
        <v>436</v>
      </c>
    </row>
    <row r="14" spans="2:49" s="69" customFormat="1" ht="87" x14ac:dyDescent="0.45">
      <c r="B14" s="68">
        <v>6</v>
      </c>
      <c r="C14" s="84" t="s">
        <v>13</v>
      </c>
      <c r="D14" s="84" t="s">
        <v>16</v>
      </c>
      <c r="E14" s="84" t="s">
        <v>17</v>
      </c>
      <c r="F14" s="84" t="s">
        <v>18</v>
      </c>
      <c r="G14" s="37" t="s">
        <v>14</v>
      </c>
      <c r="H14" s="84" t="s">
        <v>19</v>
      </c>
      <c r="I14" s="37"/>
      <c r="J14" s="38"/>
      <c r="K14" s="153" t="e">
        <f t="shared" si="0"/>
        <v>#DIV/0!</v>
      </c>
      <c r="L14" s="37"/>
      <c r="M14" s="38"/>
      <c r="N14" s="38"/>
      <c r="O14" s="37"/>
      <c r="P14" s="38"/>
      <c r="Q14" s="38"/>
      <c r="R14" s="37"/>
      <c r="S14" s="38"/>
      <c r="T14" s="38"/>
      <c r="U14" s="37"/>
      <c r="V14" s="37"/>
      <c r="W14" s="38"/>
      <c r="X14" s="52" t="s">
        <v>73</v>
      </c>
      <c r="Y14" s="38"/>
      <c r="Z14" s="153" t="e">
        <f t="shared" si="1"/>
        <v>#VALUE!</v>
      </c>
      <c r="AA14" s="52"/>
      <c r="AB14" s="38"/>
      <c r="AC14" s="38"/>
      <c r="AD14" s="52"/>
      <c r="AE14" s="38"/>
      <c r="AF14" s="38"/>
      <c r="AG14" s="154"/>
      <c r="AH14" s="38"/>
      <c r="AI14" s="84" t="s">
        <v>20</v>
      </c>
      <c r="AJ14" s="84" t="s">
        <v>360</v>
      </c>
    </row>
    <row r="15" spans="2:49" s="69" customFormat="1" ht="261" x14ac:dyDescent="0.45">
      <c r="B15" s="68">
        <v>7</v>
      </c>
      <c r="C15" s="84" t="s">
        <v>13</v>
      </c>
      <c r="D15" s="97" t="s">
        <v>60</v>
      </c>
      <c r="E15" s="97" t="s">
        <v>61</v>
      </c>
      <c r="F15" s="84" t="s">
        <v>62</v>
      </c>
      <c r="G15" s="37" t="s">
        <v>14</v>
      </c>
      <c r="H15" s="84" t="s">
        <v>63</v>
      </c>
      <c r="I15" s="37">
        <v>350</v>
      </c>
      <c r="J15" s="37">
        <f>14+90</f>
        <v>104</v>
      </c>
      <c r="K15" s="153">
        <f t="shared" si="0"/>
        <v>0.29714285714285715</v>
      </c>
      <c r="L15" s="37"/>
      <c r="M15" s="38"/>
      <c r="N15" s="38"/>
      <c r="O15" s="37"/>
      <c r="P15" s="38"/>
      <c r="Q15" s="38"/>
      <c r="R15" s="37"/>
      <c r="S15" s="38"/>
      <c r="T15" s="38"/>
      <c r="U15" s="37"/>
      <c r="V15" s="37" t="s">
        <v>15</v>
      </c>
      <c r="W15" s="37"/>
      <c r="X15" s="52">
        <v>170000000</v>
      </c>
      <c r="Y15" s="52">
        <v>12000000</v>
      </c>
      <c r="Z15" s="153">
        <f t="shared" si="1"/>
        <v>7.0588235294117646E-2</v>
      </c>
      <c r="AA15" s="52"/>
      <c r="AB15" s="38"/>
      <c r="AC15" s="38"/>
      <c r="AD15" s="52"/>
      <c r="AE15" s="38"/>
      <c r="AF15" s="38"/>
      <c r="AG15" s="38"/>
      <c r="AH15" s="38"/>
      <c r="AI15" s="156" t="s">
        <v>64</v>
      </c>
      <c r="AJ15" s="84" t="s">
        <v>464</v>
      </c>
    </row>
    <row r="16" spans="2:49" s="69" customFormat="1" ht="261" x14ac:dyDescent="0.45">
      <c r="B16" s="68">
        <v>8</v>
      </c>
      <c r="C16" s="84" t="s">
        <v>13</v>
      </c>
      <c r="D16" s="97" t="s">
        <v>65</v>
      </c>
      <c r="E16" s="97" t="s">
        <v>66</v>
      </c>
      <c r="F16" s="84" t="s">
        <v>67</v>
      </c>
      <c r="G16" s="37" t="s">
        <v>14</v>
      </c>
      <c r="H16" s="84" t="s">
        <v>68</v>
      </c>
      <c r="I16" s="37">
        <v>350</v>
      </c>
      <c r="J16" s="37">
        <f>16+36</f>
        <v>52</v>
      </c>
      <c r="K16" s="153">
        <f t="shared" si="0"/>
        <v>0.14857142857142858</v>
      </c>
      <c r="L16" s="37"/>
      <c r="M16" s="38"/>
      <c r="N16" s="38"/>
      <c r="O16" s="37"/>
      <c r="P16" s="38"/>
      <c r="Q16" s="38"/>
      <c r="R16" s="37"/>
      <c r="S16" s="38"/>
      <c r="T16" s="38"/>
      <c r="U16" s="38"/>
      <c r="V16" s="37" t="s">
        <v>15</v>
      </c>
      <c r="W16" s="37"/>
      <c r="X16" s="52">
        <v>180000000</v>
      </c>
      <c r="Y16" s="52">
        <v>160000000</v>
      </c>
      <c r="Z16" s="153">
        <f t="shared" si="1"/>
        <v>0.88888888888888884</v>
      </c>
      <c r="AA16" s="52"/>
      <c r="AB16" s="38"/>
      <c r="AC16" s="38"/>
      <c r="AD16" s="52"/>
      <c r="AE16" s="38"/>
      <c r="AF16" s="38"/>
      <c r="AG16" s="154"/>
      <c r="AH16" s="38"/>
      <c r="AI16" s="156" t="s">
        <v>64</v>
      </c>
      <c r="AJ16" s="155" t="s">
        <v>465</v>
      </c>
    </row>
    <row r="17" spans="2:36" s="69" customFormat="1" ht="232" x14ac:dyDescent="0.45">
      <c r="B17" s="68">
        <v>9</v>
      </c>
      <c r="C17" s="84" t="s">
        <v>13</v>
      </c>
      <c r="D17" s="157" t="s">
        <v>69</v>
      </c>
      <c r="E17" s="97" t="s">
        <v>70</v>
      </c>
      <c r="F17" s="84" t="s">
        <v>71</v>
      </c>
      <c r="G17" s="37" t="s">
        <v>14</v>
      </c>
      <c r="H17" s="84" t="s">
        <v>72</v>
      </c>
      <c r="I17" s="37">
        <v>350</v>
      </c>
      <c r="J17" s="37">
        <f>32+70</f>
        <v>102</v>
      </c>
      <c r="K17" s="153">
        <f t="shared" si="0"/>
        <v>0.29142857142857143</v>
      </c>
      <c r="L17" s="37"/>
      <c r="M17" s="38"/>
      <c r="N17" s="38"/>
      <c r="O17" s="37"/>
      <c r="P17" s="38"/>
      <c r="Q17" s="38"/>
      <c r="R17" s="37"/>
      <c r="S17" s="38"/>
      <c r="T17" s="38"/>
      <c r="U17" s="38"/>
      <c r="V17" s="37" t="s">
        <v>15</v>
      </c>
      <c r="W17" s="37"/>
      <c r="X17" s="52"/>
      <c r="Y17" s="52"/>
      <c r="Z17" s="153" t="e">
        <f t="shared" si="1"/>
        <v>#DIV/0!</v>
      </c>
      <c r="AA17" s="52"/>
      <c r="AB17" s="38"/>
      <c r="AC17" s="38"/>
      <c r="AD17" s="52"/>
      <c r="AE17" s="38"/>
      <c r="AF17" s="38"/>
      <c r="AG17" s="154"/>
      <c r="AH17" s="38"/>
      <c r="AI17" s="156" t="s">
        <v>64</v>
      </c>
      <c r="AJ17" s="155" t="s">
        <v>466</v>
      </c>
    </row>
    <row r="18" spans="2:36" s="69" customFormat="1" ht="101.5" x14ac:dyDescent="0.45">
      <c r="B18" s="68">
        <v>10</v>
      </c>
      <c r="C18" s="84" t="s">
        <v>31</v>
      </c>
      <c r="D18" s="84" t="s">
        <v>74</v>
      </c>
      <c r="E18" s="84" t="s">
        <v>75</v>
      </c>
      <c r="F18" s="84" t="s">
        <v>76</v>
      </c>
      <c r="G18" s="37" t="s">
        <v>14</v>
      </c>
      <c r="H18" s="84" t="s">
        <v>77</v>
      </c>
      <c r="I18" s="37">
        <v>0</v>
      </c>
      <c r="J18" s="38"/>
      <c r="K18" s="153" t="e">
        <f t="shared" si="0"/>
        <v>#DIV/0!</v>
      </c>
      <c r="L18" s="37"/>
      <c r="M18" s="38"/>
      <c r="N18" s="38"/>
      <c r="O18" s="37"/>
      <c r="P18" s="38"/>
      <c r="Q18" s="38"/>
      <c r="R18" s="37"/>
      <c r="S18" s="38"/>
      <c r="T18" s="38"/>
      <c r="U18" s="38"/>
      <c r="V18" s="37" t="s">
        <v>73</v>
      </c>
      <c r="W18" s="37"/>
      <c r="X18" s="52" t="s">
        <v>73</v>
      </c>
      <c r="Y18" s="38"/>
      <c r="Z18" s="153" t="e">
        <f t="shared" si="1"/>
        <v>#VALUE!</v>
      </c>
      <c r="AA18" s="52"/>
      <c r="AB18" s="38"/>
      <c r="AC18" s="38"/>
      <c r="AD18" s="52"/>
      <c r="AE18" s="38"/>
      <c r="AF18" s="38"/>
      <c r="AG18" s="154"/>
      <c r="AH18" s="38"/>
      <c r="AI18" s="84" t="s">
        <v>54</v>
      </c>
      <c r="AJ18" s="84" t="s">
        <v>435</v>
      </c>
    </row>
    <row r="19" spans="2:36" s="69" customFormat="1" ht="101.5" x14ac:dyDescent="0.45">
      <c r="B19" s="68">
        <v>11</v>
      </c>
      <c r="C19" s="84" t="s">
        <v>31</v>
      </c>
      <c r="D19" s="84" t="s">
        <v>78</v>
      </c>
      <c r="E19" s="84" t="s">
        <v>79</v>
      </c>
      <c r="F19" s="84" t="s">
        <v>80</v>
      </c>
      <c r="G19" s="37" t="s">
        <v>14</v>
      </c>
      <c r="H19" s="84" t="s">
        <v>81</v>
      </c>
      <c r="I19" s="37">
        <v>1</v>
      </c>
      <c r="J19" s="37">
        <v>0</v>
      </c>
      <c r="K19" s="153">
        <f t="shared" si="0"/>
        <v>0</v>
      </c>
      <c r="L19" s="37"/>
      <c r="M19" s="38"/>
      <c r="N19" s="38"/>
      <c r="O19" s="37"/>
      <c r="P19" s="38"/>
      <c r="Q19" s="38"/>
      <c r="R19" s="37"/>
      <c r="S19" s="38"/>
      <c r="T19" s="38"/>
      <c r="U19" s="38"/>
      <c r="V19" s="38"/>
      <c r="W19" s="37" t="s">
        <v>15</v>
      </c>
      <c r="X19" s="52">
        <v>1000000</v>
      </c>
      <c r="Y19" s="38"/>
      <c r="Z19" s="153">
        <f t="shared" si="1"/>
        <v>0</v>
      </c>
      <c r="AA19" s="52"/>
      <c r="AB19" s="38"/>
      <c r="AC19" s="38"/>
      <c r="AD19" s="52"/>
      <c r="AE19" s="38"/>
      <c r="AF19" s="38"/>
      <c r="AG19" s="154"/>
      <c r="AH19" s="38"/>
      <c r="AI19" s="84" t="s">
        <v>54</v>
      </c>
      <c r="AJ19" s="84" t="s">
        <v>434</v>
      </c>
    </row>
    <row r="20" spans="2:36" ht="101.5" x14ac:dyDescent="0.35">
      <c r="B20" s="68">
        <v>12</v>
      </c>
      <c r="C20" s="84" t="s">
        <v>31</v>
      </c>
      <c r="D20" s="105" t="s">
        <v>82</v>
      </c>
      <c r="E20" s="105" t="s">
        <v>83</v>
      </c>
      <c r="F20" s="105" t="s">
        <v>84</v>
      </c>
      <c r="G20" s="37" t="s">
        <v>14</v>
      </c>
      <c r="H20" s="84" t="s">
        <v>85</v>
      </c>
      <c r="I20" s="37">
        <v>0</v>
      </c>
      <c r="J20" s="38"/>
      <c r="K20" s="153" t="e">
        <f t="shared" si="0"/>
        <v>#DIV/0!</v>
      </c>
      <c r="L20" s="38"/>
      <c r="M20" s="38"/>
      <c r="N20" s="38"/>
      <c r="O20" s="38"/>
      <c r="P20" s="38"/>
      <c r="Q20" s="38"/>
      <c r="R20" s="38"/>
      <c r="S20" s="38"/>
      <c r="T20" s="38"/>
      <c r="U20" s="38"/>
      <c r="V20" s="38"/>
      <c r="W20" s="37" t="s">
        <v>73</v>
      </c>
      <c r="X20" s="52" t="s">
        <v>73</v>
      </c>
      <c r="Y20" s="38"/>
      <c r="Z20" s="153" t="e">
        <f t="shared" si="1"/>
        <v>#VALUE!</v>
      </c>
      <c r="AA20" s="52"/>
      <c r="AB20" s="38"/>
      <c r="AC20" s="38"/>
      <c r="AD20" s="38"/>
      <c r="AE20" s="38"/>
      <c r="AF20" s="38"/>
      <c r="AG20" s="38"/>
      <c r="AH20" s="38"/>
      <c r="AI20" s="105" t="s">
        <v>86</v>
      </c>
      <c r="AJ20" s="38"/>
    </row>
    <row r="25" spans="2:36" x14ac:dyDescent="0.35">
      <c r="O25" s="67" t="s">
        <v>433</v>
      </c>
      <c r="P25" s="67" t="s">
        <v>432</v>
      </c>
      <c r="Q25" s="67" t="s">
        <v>431</v>
      </c>
    </row>
    <row r="26" spans="2:36" x14ac:dyDescent="0.35">
      <c r="O26" s="67" t="s">
        <v>430</v>
      </c>
      <c r="P26" s="67" t="s">
        <v>429</v>
      </c>
      <c r="Q26" s="67" t="s">
        <v>428</v>
      </c>
    </row>
    <row r="27" spans="2:36" x14ac:dyDescent="0.35">
      <c r="O27" s="2" t="s">
        <v>427</v>
      </c>
      <c r="P27" s="2" t="s">
        <v>426</v>
      </c>
      <c r="Q27" s="2" t="s">
        <v>425</v>
      </c>
    </row>
    <row r="28" spans="2:36" ht="23" x14ac:dyDescent="0.35">
      <c r="O28" s="2" t="s">
        <v>424</v>
      </c>
      <c r="P28" s="2" t="s">
        <v>423</v>
      </c>
      <c r="Q28" s="2" t="s">
        <v>422</v>
      </c>
    </row>
  </sheetData>
  <mergeCells count="30">
    <mergeCell ref="E1:E4"/>
    <mergeCell ref="F1:W1"/>
    <mergeCell ref="F2:W4"/>
    <mergeCell ref="B6:B8"/>
    <mergeCell ref="C6:C8"/>
    <mergeCell ref="D6:D8"/>
    <mergeCell ref="E6:E8"/>
    <mergeCell ref="F6:F8"/>
    <mergeCell ref="G6:G8"/>
    <mergeCell ref="H6:H8"/>
    <mergeCell ref="K7:K8"/>
    <mergeCell ref="N7:N8"/>
    <mergeCell ref="T7:T8"/>
    <mergeCell ref="Q7:Q8"/>
    <mergeCell ref="AJ6:AJ8"/>
    <mergeCell ref="AI6:AI8"/>
    <mergeCell ref="I7:J7"/>
    <mergeCell ref="L7:M7"/>
    <mergeCell ref="O7:P7"/>
    <mergeCell ref="U6:AH6"/>
    <mergeCell ref="Z7:Z8"/>
    <mergeCell ref="AC7:AC8"/>
    <mergeCell ref="AF7:AF8"/>
    <mergeCell ref="R7:S7"/>
    <mergeCell ref="U7:W7"/>
    <mergeCell ref="X7:Y7"/>
    <mergeCell ref="AA7:AB7"/>
    <mergeCell ref="AD7:AE7"/>
    <mergeCell ref="AG7:AH7"/>
    <mergeCell ref="I6:S6"/>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B611-5B13-4C08-9B86-A5B8642AB45B}">
  <dimension ref="B1:AE11"/>
  <sheetViews>
    <sheetView zoomScale="28" zoomScaleNormal="28" workbookViewId="0">
      <selection activeCell="M10" sqref="M10"/>
    </sheetView>
  </sheetViews>
  <sheetFormatPr baseColWidth="10" defaultRowHeight="14.5" x14ac:dyDescent="0.35"/>
  <cols>
    <col min="1" max="1" width="1.81640625" customWidth="1"/>
    <col min="2" max="2" width="5.81640625" customWidth="1"/>
    <col min="3" max="3" width="28.81640625" customWidth="1"/>
    <col min="4" max="4" width="21" customWidth="1"/>
    <col min="5" max="5" width="26.54296875" customWidth="1"/>
    <col min="6" max="6" width="14.54296875" customWidth="1"/>
    <col min="7" max="7" width="13.81640625" bestFit="1" customWidth="1"/>
    <col min="8" max="8" width="16.1796875" customWidth="1"/>
    <col min="9" max="9" width="8.54296875" customWidth="1"/>
    <col min="10" max="10" width="9.81640625" customWidth="1"/>
    <col min="11" max="11" width="21.8164062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20" width="18.54296875" customWidth="1"/>
    <col min="21" max="21" width="16.54296875" customWidth="1"/>
    <col min="22" max="22" width="17.54296875" bestFit="1" customWidth="1"/>
    <col min="23" max="23" width="17.54296875" customWidth="1"/>
    <col min="24" max="29" width="14" customWidth="1"/>
    <col min="30" max="30" width="38.54296875" bestFit="1" customWidth="1"/>
    <col min="31" max="31" width="49.1796875" customWidth="1"/>
    <col min="32" max="32" width="44.54296875" customWidth="1"/>
  </cols>
  <sheetData>
    <row r="1" spans="2:31" ht="20.149999999999999" customHeight="1" x14ac:dyDescent="0.35">
      <c r="E1" s="162"/>
      <c r="F1" s="163" t="s">
        <v>312</v>
      </c>
      <c r="G1" s="163"/>
      <c r="H1" s="163"/>
      <c r="I1" s="163"/>
      <c r="J1" s="163"/>
      <c r="K1" s="163"/>
      <c r="L1" s="163"/>
      <c r="M1" s="163"/>
      <c r="N1" s="163"/>
      <c r="O1" s="163"/>
      <c r="P1" s="163"/>
      <c r="Q1" s="163"/>
      <c r="R1" s="163"/>
      <c r="S1" s="163"/>
      <c r="T1" s="163"/>
      <c r="U1" s="14" t="s">
        <v>307</v>
      </c>
      <c r="V1" s="14" t="s">
        <v>313</v>
      </c>
      <c r="W1" s="40"/>
    </row>
    <row r="2" spans="2:31" ht="20.149999999999999" customHeight="1" x14ac:dyDescent="0.35">
      <c r="E2" s="162"/>
      <c r="F2" s="164" t="s">
        <v>377</v>
      </c>
      <c r="G2" s="164"/>
      <c r="H2" s="164"/>
      <c r="I2" s="164"/>
      <c r="J2" s="164"/>
      <c r="K2" s="164"/>
      <c r="L2" s="164"/>
      <c r="M2" s="164"/>
      <c r="N2" s="164"/>
      <c r="O2" s="164"/>
      <c r="P2" s="164"/>
      <c r="Q2" s="164"/>
      <c r="R2" s="164"/>
      <c r="S2" s="164"/>
      <c r="T2" s="164"/>
      <c r="U2" s="15" t="s">
        <v>308</v>
      </c>
      <c r="V2" s="16">
        <v>1</v>
      </c>
      <c r="W2" s="41"/>
    </row>
    <row r="3" spans="2:31" ht="20.149999999999999" customHeight="1" x14ac:dyDescent="0.35">
      <c r="E3" s="162"/>
      <c r="F3" s="164"/>
      <c r="G3" s="164"/>
      <c r="H3" s="164"/>
      <c r="I3" s="164"/>
      <c r="J3" s="164"/>
      <c r="K3" s="164"/>
      <c r="L3" s="164"/>
      <c r="M3" s="164"/>
      <c r="N3" s="164"/>
      <c r="O3" s="164"/>
      <c r="P3" s="164"/>
      <c r="Q3" s="164"/>
      <c r="R3" s="164"/>
      <c r="S3" s="164"/>
      <c r="T3" s="164"/>
      <c r="U3" s="15" t="s">
        <v>309</v>
      </c>
      <c r="V3" s="17">
        <v>44651</v>
      </c>
      <c r="W3" s="42"/>
    </row>
    <row r="4" spans="2:31" ht="20.149999999999999" customHeight="1" x14ac:dyDescent="0.35">
      <c r="E4" s="162"/>
      <c r="F4" s="164"/>
      <c r="G4" s="164"/>
      <c r="H4" s="164"/>
      <c r="I4" s="164"/>
      <c r="J4" s="164"/>
      <c r="K4" s="164"/>
      <c r="L4" s="164"/>
      <c r="M4" s="164"/>
      <c r="N4" s="164"/>
      <c r="O4" s="164"/>
      <c r="P4" s="164"/>
      <c r="Q4" s="164"/>
      <c r="R4" s="164"/>
      <c r="S4" s="164"/>
      <c r="T4" s="164"/>
      <c r="U4" s="15" t="s">
        <v>310</v>
      </c>
      <c r="V4" s="18" t="s">
        <v>311</v>
      </c>
      <c r="W4" s="43"/>
    </row>
    <row r="6" spans="2:31" x14ac:dyDescent="0.35">
      <c r="B6" s="159" t="s">
        <v>0</v>
      </c>
      <c r="C6" s="214"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1"/>
      <c r="AC6" s="172"/>
      <c r="AD6" s="159" t="s">
        <v>9</v>
      </c>
      <c r="AE6" s="159" t="s">
        <v>374</v>
      </c>
    </row>
    <row r="7" spans="2:31" ht="43.5" customHeight="1" x14ac:dyDescent="0.35">
      <c r="B7" s="159"/>
      <c r="C7" s="214"/>
      <c r="D7" s="159"/>
      <c r="E7" s="159"/>
      <c r="F7" s="159"/>
      <c r="G7" s="159"/>
      <c r="H7" s="159"/>
      <c r="I7" s="165">
        <v>2024</v>
      </c>
      <c r="J7" s="166"/>
      <c r="K7" s="160" t="s">
        <v>361</v>
      </c>
      <c r="L7" s="165">
        <v>2025</v>
      </c>
      <c r="M7" s="166"/>
      <c r="N7" s="167">
        <v>2026</v>
      </c>
      <c r="O7" s="168"/>
      <c r="P7" s="159">
        <v>2027</v>
      </c>
      <c r="Q7" s="159"/>
      <c r="R7" s="167" t="s">
        <v>33</v>
      </c>
      <c r="S7" s="169"/>
      <c r="T7" s="168"/>
      <c r="U7" s="159">
        <v>2023</v>
      </c>
      <c r="V7" s="159"/>
      <c r="W7" s="160" t="s">
        <v>364</v>
      </c>
      <c r="X7" s="159">
        <v>2024</v>
      </c>
      <c r="Y7" s="159"/>
      <c r="Z7" s="159">
        <v>2025</v>
      </c>
      <c r="AA7" s="159"/>
      <c r="AB7" s="159">
        <v>2026</v>
      </c>
      <c r="AC7" s="159"/>
      <c r="AD7" s="159"/>
      <c r="AE7" s="159"/>
    </row>
    <row r="8" spans="2:31" ht="29.15" customHeight="1" x14ac:dyDescent="0.35">
      <c r="B8" s="159"/>
      <c r="C8" s="214"/>
      <c r="D8" s="159"/>
      <c r="E8" s="159"/>
      <c r="F8" s="159"/>
      <c r="G8" s="159"/>
      <c r="H8" s="159"/>
      <c r="I8" s="6" t="s">
        <v>34</v>
      </c>
      <c r="J8" s="6" t="s">
        <v>35</v>
      </c>
      <c r="K8" s="161"/>
      <c r="L8" s="6" t="s">
        <v>34</v>
      </c>
      <c r="M8" s="6" t="s">
        <v>35</v>
      </c>
      <c r="N8" s="6" t="s">
        <v>34</v>
      </c>
      <c r="O8" s="6" t="s">
        <v>35</v>
      </c>
      <c r="P8" s="6" t="s">
        <v>34</v>
      </c>
      <c r="Q8" s="6" t="s">
        <v>35</v>
      </c>
      <c r="R8" s="44" t="s">
        <v>10</v>
      </c>
      <c r="S8" s="76" t="s">
        <v>11</v>
      </c>
      <c r="T8" s="44" t="s">
        <v>12</v>
      </c>
      <c r="U8" s="6" t="s">
        <v>34</v>
      </c>
      <c r="V8" s="6" t="s">
        <v>35</v>
      </c>
      <c r="W8" s="161"/>
      <c r="X8" s="6" t="s">
        <v>34</v>
      </c>
      <c r="Y8" s="6" t="s">
        <v>35</v>
      </c>
      <c r="Z8" s="6" t="s">
        <v>34</v>
      </c>
      <c r="AA8" s="6" t="s">
        <v>35</v>
      </c>
      <c r="AB8" s="6" t="s">
        <v>34</v>
      </c>
      <c r="AC8" s="6" t="s">
        <v>35</v>
      </c>
      <c r="AD8" s="159"/>
      <c r="AE8" s="159"/>
    </row>
    <row r="9" spans="2:31" ht="169.5" customHeight="1" x14ac:dyDescent="0.35">
      <c r="B9" s="1">
        <v>1</v>
      </c>
      <c r="C9" s="103" t="s">
        <v>21</v>
      </c>
      <c r="D9" s="89" t="s">
        <v>92</v>
      </c>
      <c r="E9" s="89" t="s">
        <v>93</v>
      </c>
      <c r="F9" s="89" t="s">
        <v>94</v>
      </c>
      <c r="G9" s="104" t="s">
        <v>14</v>
      </c>
      <c r="H9" s="81" t="s">
        <v>95</v>
      </c>
      <c r="I9" s="85">
        <v>1</v>
      </c>
      <c r="J9" s="85">
        <v>1</v>
      </c>
      <c r="K9" s="100">
        <f>J9/I9</f>
        <v>1</v>
      </c>
      <c r="L9" s="85"/>
      <c r="M9" s="85"/>
      <c r="N9" s="85"/>
      <c r="O9" s="85"/>
      <c r="P9" s="85"/>
      <c r="Q9" s="85"/>
      <c r="R9" s="108" t="s">
        <v>323</v>
      </c>
      <c r="S9" s="8"/>
      <c r="T9" s="85" t="s">
        <v>15</v>
      </c>
      <c r="U9" s="232" t="s">
        <v>322</v>
      </c>
      <c r="V9" s="232">
        <v>20000000</v>
      </c>
      <c r="W9" s="241">
        <f>V9/U9</f>
        <v>0.34247748210555157</v>
      </c>
      <c r="X9" s="238"/>
      <c r="Y9" s="238"/>
      <c r="Z9" s="238"/>
      <c r="AA9" s="238"/>
      <c r="AB9" s="238"/>
      <c r="AC9" s="235"/>
      <c r="AD9" s="89" t="s">
        <v>96</v>
      </c>
      <c r="AE9" s="78" t="s">
        <v>467</v>
      </c>
    </row>
    <row r="10" spans="2:31" ht="169.5" customHeight="1" x14ac:dyDescent="0.35">
      <c r="B10" s="1">
        <v>2</v>
      </c>
      <c r="C10" s="103" t="s">
        <v>21</v>
      </c>
      <c r="D10" s="89" t="s">
        <v>97</v>
      </c>
      <c r="E10" s="83" t="s">
        <v>98</v>
      </c>
      <c r="F10" s="89" t="s">
        <v>99</v>
      </c>
      <c r="G10" s="104" t="s">
        <v>100</v>
      </c>
      <c r="H10" s="103" t="s">
        <v>99</v>
      </c>
      <c r="I10" s="85">
        <v>4</v>
      </c>
      <c r="J10" s="85">
        <v>4</v>
      </c>
      <c r="K10" s="100">
        <f>J10/I10</f>
        <v>1</v>
      </c>
      <c r="L10" s="85"/>
      <c r="M10" s="8"/>
      <c r="N10" s="85"/>
      <c r="O10" s="8"/>
      <c r="P10" s="85"/>
      <c r="Q10" s="8"/>
      <c r="R10" s="108" t="s">
        <v>448</v>
      </c>
      <c r="S10" s="8"/>
      <c r="T10" s="85" t="s">
        <v>15</v>
      </c>
      <c r="U10" s="233"/>
      <c r="V10" s="233"/>
      <c r="W10" s="242"/>
      <c r="X10" s="239"/>
      <c r="Y10" s="239"/>
      <c r="Z10" s="239"/>
      <c r="AA10" s="239"/>
      <c r="AB10" s="239"/>
      <c r="AC10" s="236"/>
      <c r="AD10" s="89" t="s">
        <v>101</v>
      </c>
      <c r="AE10" s="82" t="s">
        <v>468</v>
      </c>
    </row>
    <row r="11" spans="2:31" ht="169.5" customHeight="1" x14ac:dyDescent="0.35">
      <c r="B11" s="1">
        <v>3</v>
      </c>
      <c r="C11" s="103" t="s">
        <v>21</v>
      </c>
      <c r="D11" s="81" t="s">
        <v>102</v>
      </c>
      <c r="E11" s="81" t="s">
        <v>103</v>
      </c>
      <c r="F11" s="81" t="s">
        <v>104</v>
      </c>
      <c r="G11" s="85" t="s">
        <v>14</v>
      </c>
      <c r="H11" s="103" t="s">
        <v>105</v>
      </c>
      <c r="I11" s="85">
        <v>1</v>
      </c>
      <c r="J11" s="85">
        <v>1</v>
      </c>
      <c r="K11" s="100">
        <f>J11/I11</f>
        <v>1</v>
      </c>
      <c r="L11" s="85"/>
      <c r="M11" s="8"/>
      <c r="N11" s="85"/>
      <c r="O11" s="8"/>
      <c r="P11" s="85"/>
      <c r="Q11" s="8"/>
      <c r="R11" s="108" t="s">
        <v>447</v>
      </c>
      <c r="S11" s="8"/>
      <c r="T11" s="85" t="s">
        <v>15</v>
      </c>
      <c r="U11" s="234"/>
      <c r="V11" s="234"/>
      <c r="W11" s="243"/>
      <c r="X11" s="240"/>
      <c r="Y11" s="240"/>
      <c r="Z11" s="240"/>
      <c r="AA11" s="240"/>
      <c r="AB11" s="240"/>
      <c r="AC11" s="237"/>
      <c r="AD11" s="89" t="s">
        <v>96</v>
      </c>
      <c r="AE11" s="108" t="s">
        <v>469</v>
      </c>
    </row>
  </sheetData>
  <mergeCells count="34">
    <mergeCell ref="I7:J7"/>
    <mergeCell ref="L7:M7"/>
    <mergeCell ref="N7:O7"/>
    <mergeCell ref="P7:Q7"/>
    <mergeCell ref="R7:T7"/>
    <mergeCell ref="E1:E4"/>
    <mergeCell ref="F1:T1"/>
    <mergeCell ref="F2:T4"/>
    <mergeCell ref="I6:P6"/>
    <mergeCell ref="R6:AC6"/>
    <mergeCell ref="AE6:AE8"/>
    <mergeCell ref="W9:W11"/>
    <mergeCell ref="B6:B8"/>
    <mergeCell ref="C6:C8"/>
    <mergeCell ref="D6:D8"/>
    <mergeCell ref="E6:E8"/>
    <mergeCell ref="F6:F8"/>
    <mergeCell ref="G6:G8"/>
    <mergeCell ref="H6:H8"/>
    <mergeCell ref="U9:U11"/>
    <mergeCell ref="Z7:AA7"/>
    <mergeCell ref="AB7:AC7"/>
    <mergeCell ref="W7:W8"/>
    <mergeCell ref="AA9:AA11"/>
    <mergeCell ref="AB9:AB11"/>
    <mergeCell ref="AD6:AD8"/>
    <mergeCell ref="V9:V11"/>
    <mergeCell ref="K7:K8"/>
    <mergeCell ref="AC9:AC11"/>
    <mergeCell ref="X9:X11"/>
    <mergeCell ref="Y9:Y11"/>
    <mergeCell ref="Z9:Z11"/>
    <mergeCell ref="U7:V7"/>
    <mergeCell ref="X7:Y7"/>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AAEA-F2C4-4222-B327-828960761619}">
  <dimension ref="B1:AE9"/>
  <sheetViews>
    <sheetView zoomScale="60" zoomScaleNormal="60" workbookViewId="0">
      <selection activeCell="D21" sqref="D21"/>
    </sheetView>
  </sheetViews>
  <sheetFormatPr baseColWidth="10" defaultRowHeight="14.5" x14ac:dyDescent="0.35"/>
  <cols>
    <col min="1" max="1" width="1.81640625" customWidth="1"/>
    <col min="2" max="2" width="5.81640625" customWidth="1"/>
    <col min="3" max="3" width="28.81640625" customWidth="1"/>
    <col min="4" max="4" width="21" customWidth="1"/>
    <col min="5" max="5" width="17.453125" customWidth="1"/>
    <col min="6" max="6" width="14.54296875" customWidth="1"/>
    <col min="7" max="7" width="13.81640625" bestFit="1" customWidth="1"/>
    <col min="8" max="8" width="16.1796875" customWidth="1"/>
    <col min="9" max="9" width="8.54296875" customWidth="1"/>
    <col min="10" max="10" width="9.81640625" customWidth="1"/>
    <col min="11" max="11" width="14.45312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18" width="21.453125" bestFit="1" customWidth="1"/>
    <col min="19" max="19" width="18.453125" bestFit="1" customWidth="1"/>
    <col min="20" max="20" width="11.453125" bestFit="1" customWidth="1"/>
    <col min="21" max="28" width="14" customWidth="1"/>
    <col min="29" max="29" width="24.54296875" bestFit="1" customWidth="1"/>
    <col min="30" max="30" width="28.453125" customWidth="1"/>
    <col min="31" max="31" width="33.26953125" customWidth="1"/>
  </cols>
  <sheetData>
    <row r="1" spans="2:31" ht="15.5" x14ac:dyDescent="0.35">
      <c r="E1" s="162"/>
      <c r="F1" s="163" t="s">
        <v>312</v>
      </c>
      <c r="G1" s="163"/>
      <c r="H1" s="163"/>
      <c r="I1" s="163"/>
      <c r="J1" s="163"/>
      <c r="K1" s="163"/>
      <c r="L1" s="163"/>
      <c r="M1" s="163"/>
      <c r="N1" s="163"/>
      <c r="O1" s="163"/>
      <c r="P1" s="163"/>
      <c r="Q1" s="163"/>
      <c r="R1" s="163"/>
      <c r="S1" s="163"/>
      <c r="T1" s="163"/>
      <c r="U1" s="14" t="s">
        <v>307</v>
      </c>
      <c r="V1" s="14" t="s">
        <v>313</v>
      </c>
    </row>
    <row r="2" spans="2:31" x14ac:dyDescent="0.35">
      <c r="E2" s="162"/>
      <c r="F2" s="164" t="s">
        <v>377</v>
      </c>
      <c r="G2" s="164"/>
      <c r="H2" s="164"/>
      <c r="I2" s="164"/>
      <c r="J2" s="164"/>
      <c r="K2" s="164"/>
      <c r="L2" s="164"/>
      <c r="M2" s="164"/>
      <c r="N2" s="164"/>
      <c r="O2" s="164"/>
      <c r="P2" s="164"/>
      <c r="Q2" s="164"/>
      <c r="R2" s="164"/>
      <c r="S2" s="164"/>
      <c r="T2" s="164"/>
      <c r="U2" s="15" t="s">
        <v>308</v>
      </c>
      <c r="V2" s="16">
        <v>1</v>
      </c>
    </row>
    <row r="3" spans="2:31" x14ac:dyDescent="0.35">
      <c r="E3" s="162"/>
      <c r="F3" s="164"/>
      <c r="G3" s="164"/>
      <c r="H3" s="164"/>
      <c r="I3" s="164"/>
      <c r="J3" s="164"/>
      <c r="K3" s="164"/>
      <c r="L3" s="164"/>
      <c r="M3" s="164"/>
      <c r="N3" s="164"/>
      <c r="O3" s="164"/>
      <c r="P3" s="164"/>
      <c r="Q3" s="164"/>
      <c r="R3" s="164"/>
      <c r="S3" s="164"/>
      <c r="T3" s="164"/>
      <c r="U3" s="15" t="s">
        <v>309</v>
      </c>
      <c r="V3" s="17">
        <v>44651</v>
      </c>
    </row>
    <row r="4" spans="2:31" x14ac:dyDescent="0.35">
      <c r="E4" s="162"/>
      <c r="F4" s="164"/>
      <c r="G4" s="164"/>
      <c r="H4" s="164"/>
      <c r="I4" s="164"/>
      <c r="J4" s="164"/>
      <c r="K4" s="164"/>
      <c r="L4" s="164"/>
      <c r="M4" s="164"/>
      <c r="N4" s="164"/>
      <c r="O4" s="164"/>
      <c r="P4" s="164"/>
      <c r="Q4" s="164"/>
      <c r="R4" s="164"/>
      <c r="S4" s="164"/>
      <c r="T4" s="164"/>
      <c r="U4" s="15" t="s">
        <v>310</v>
      </c>
      <c r="V4" s="18" t="s">
        <v>311</v>
      </c>
    </row>
    <row r="6" spans="2:31"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378</v>
      </c>
      <c r="AE6" s="159" t="s">
        <v>374</v>
      </c>
    </row>
    <row r="7" spans="2:3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c r="AE7" s="159"/>
    </row>
    <row r="8" spans="2:31"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6" t="s">
        <v>34</v>
      </c>
      <c r="X8" s="6" t="s">
        <v>35</v>
      </c>
      <c r="Y8" s="6" t="s">
        <v>34</v>
      </c>
      <c r="Z8" s="6" t="s">
        <v>35</v>
      </c>
      <c r="AA8" s="6" t="s">
        <v>34</v>
      </c>
      <c r="AB8" s="6" t="s">
        <v>35</v>
      </c>
      <c r="AC8" s="159"/>
      <c r="AD8" s="159"/>
      <c r="AE8" s="159"/>
    </row>
    <row r="9" spans="2:31" ht="130.5" x14ac:dyDescent="0.35">
      <c r="B9" s="3">
        <v>1</v>
      </c>
      <c r="C9" s="81" t="s">
        <v>13</v>
      </c>
      <c r="D9" s="97" t="s">
        <v>247</v>
      </c>
      <c r="E9" s="97" t="s">
        <v>248</v>
      </c>
      <c r="F9" s="81" t="s">
        <v>249</v>
      </c>
      <c r="G9" s="85" t="s">
        <v>14</v>
      </c>
      <c r="H9" s="84" t="s">
        <v>250</v>
      </c>
      <c r="I9" s="85">
        <v>1</v>
      </c>
      <c r="J9" s="85">
        <v>1</v>
      </c>
      <c r="K9" s="100">
        <f>J9/I9</f>
        <v>1</v>
      </c>
      <c r="L9" s="85"/>
      <c r="M9" s="85"/>
      <c r="N9" s="85"/>
      <c r="O9" s="85"/>
      <c r="P9" s="85"/>
      <c r="Q9" s="85"/>
      <c r="R9" s="8"/>
      <c r="S9" s="85" t="s">
        <v>15</v>
      </c>
      <c r="T9" s="8"/>
      <c r="U9" s="10"/>
      <c r="V9" s="10"/>
      <c r="W9" s="10"/>
      <c r="X9" s="10"/>
      <c r="Y9" s="10"/>
      <c r="Z9" s="10"/>
      <c r="AA9" s="10"/>
      <c r="AB9" s="10"/>
      <c r="AC9" s="158" t="s">
        <v>251</v>
      </c>
      <c r="AD9" s="82" t="s">
        <v>324</v>
      </c>
      <c r="AE9" s="109" t="s">
        <v>449</v>
      </c>
    </row>
  </sheetData>
  <mergeCells count="25">
    <mergeCell ref="AE6:AE8"/>
    <mergeCell ref="B6:B8"/>
    <mergeCell ref="C6:C8"/>
    <mergeCell ref="D6:D8"/>
    <mergeCell ref="E6:E8"/>
    <mergeCell ref="F6:F8"/>
    <mergeCell ref="G6:G8"/>
    <mergeCell ref="H6:H8"/>
    <mergeCell ref="AD6:AD8"/>
    <mergeCell ref="U7:V7"/>
    <mergeCell ref="E1:E4"/>
    <mergeCell ref="F1:T1"/>
    <mergeCell ref="F2:T4"/>
    <mergeCell ref="K7:K8"/>
    <mergeCell ref="AC6:AC8"/>
    <mergeCell ref="I7:J7"/>
    <mergeCell ref="L7:M7"/>
    <mergeCell ref="N7:O7"/>
    <mergeCell ref="P7:Q7"/>
    <mergeCell ref="R7:T7"/>
    <mergeCell ref="W7:X7"/>
    <mergeCell ref="Y7:Z7"/>
    <mergeCell ref="AA7:AB7"/>
    <mergeCell ref="I6:P6"/>
    <mergeCell ref="R6:AB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A777-9B20-48C2-843A-FEFA18080202}">
  <dimension ref="A1:BZ25"/>
  <sheetViews>
    <sheetView topLeftCell="E1" zoomScale="56" zoomScaleNormal="56" workbookViewId="0">
      <selection activeCell="J26" sqref="J26"/>
    </sheetView>
  </sheetViews>
  <sheetFormatPr baseColWidth="10" defaultRowHeight="14.5" x14ac:dyDescent="0.35"/>
  <cols>
    <col min="1" max="1" width="1.81640625" customWidth="1"/>
    <col min="2" max="2" width="5.81640625" customWidth="1"/>
    <col min="3" max="3" width="28.81640625" customWidth="1"/>
    <col min="4" max="4" width="35.453125" customWidth="1"/>
    <col min="5" max="5" width="38.81640625" customWidth="1"/>
    <col min="6" max="6" width="18.81640625" customWidth="1"/>
    <col min="7" max="7" width="16.1796875" customWidth="1"/>
    <col min="8" max="8" width="28" customWidth="1"/>
    <col min="9" max="9" width="8.54296875" customWidth="1"/>
    <col min="10" max="10" width="9.81640625" customWidth="1"/>
    <col min="11" max="11" width="15.8164062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18" width="21.453125" customWidth="1"/>
    <col min="19" max="19" width="18.453125" customWidth="1"/>
    <col min="20" max="20" width="11.453125" customWidth="1"/>
    <col min="21" max="21" width="19.1796875" customWidth="1"/>
    <col min="22" max="22" width="14" customWidth="1"/>
    <col min="23" max="23" width="20.1796875" customWidth="1"/>
    <col min="24" max="24" width="14" customWidth="1"/>
    <col min="25" max="25" width="19.1796875" customWidth="1"/>
    <col min="26" max="26" width="14" customWidth="1"/>
    <col min="27" max="27" width="19.1796875" customWidth="1"/>
    <col min="28" max="28" width="14" customWidth="1"/>
    <col min="29" max="29" width="27.81640625" customWidth="1"/>
    <col min="30" max="30" width="29.7265625" customWidth="1"/>
    <col min="31" max="31" width="31.81640625" customWidth="1"/>
  </cols>
  <sheetData>
    <row r="1" spans="2:31" ht="15.5" x14ac:dyDescent="0.35">
      <c r="E1" s="162"/>
      <c r="F1" s="163" t="s">
        <v>312</v>
      </c>
      <c r="G1" s="163"/>
      <c r="H1" s="163"/>
      <c r="I1" s="163"/>
      <c r="J1" s="163"/>
      <c r="K1" s="163"/>
      <c r="L1" s="163"/>
      <c r="M1" s="163"/>
      <c r="N1" s="163"/>
      <c r="O1" s="163"/>
      <c r="P1" s="163"/>
      <c r="Q1" s="163"/>
      <c r="R1" s="163"/>
      <c r="S1" s="163"/>
      <c r="T1" s="163"/>
      <c r="U1" s="14" t="s">
        <v>307</v>
      </c>
      <c r="V1" s="14" t="s">
        <v>313</v>
      </c>
    </row>
    <row r="2" spans="2:31" x14ac:dyDescent="0.35">
      <c r="E2" s="162"/>
      <c r="F2" s="164" t="s">
        <v>376</v>
      </c>
      <c r="G2" s="164"/>
      <c r="H2" s="164"/>
      <c r="I2" s="164"/>
      <c r="J2" s="164"/>
      <c r="K2" s="164"/>
      <c r="L2" s="164"/>
      <c r="M2" s="164"/>
      <c r="N2" s="164"/>
      <c r="O2" s="164"/>
      <c r="P2" s="164"/>
      <c r="Q2" s="164"/>
      <c r="R2" s="164"/>
      <c r="S2" s="164"/>
      <c r="T2" s="164"/>
      <c r="U2" s="15" t="s">
        <v>308</v>
      </c>
      <c r="V2" s="16">
        <v>1</v>
      </c>
    </row>
    <row r="3" spans="2:31" x14ac:dyDescent="0.35">
      <c r="E3" s="162"/>
      <c r="F3" s="164"/>
      <c r="G3" s="164"/>
      <c r="H3" s="164"/>
      <c r="I3" s="164"/>
      <c r="J3" s="164"/>
      <c r="K3" s="164"/>
      <c r="L3" s="164"/>
      <c r="M3" s="164"/>
      <c r="N3" s="164"/>
      <c r="O3" s="164"/>
      <c r="P3" s="164"/>
      <c r="Q3" s="164"/>
      <c r="R3" s="164"/>
      <c r="S3" s="164"/>
      <c r="T3" s="164"/>
      <c r="U3" s="15" t="s">
        <v>309</v>
      </c>
      <c r="V3" s="17">
        <v>44651</v>
      </c>
    </row>
    <row r="4" spans="2:31" x14ac:dyDescent="0.35">
      <c r="E4" s="162"/>
      <c r="F4" s="164"/>
      <c r="G4" s="164"/>
      <c r="H4" s="164"/>
      <c r="I4" s="164"/>
      <c r="J4" s="164"/>
      <c r="K4" s="164"/>
      <c r="L4" s="164"/>
      <c r="M4" s="164"/>
      <c r="N4" s="164"/>
      <c r="O4" s="164"/>
      <c r="P4" s="164"/>
      <c r="Q4" s="164"/>
      <c r="R4" s="164"/>
      <c r="S4" s="164"/>
      <c r="T4" s="164"/>
      <c r="U4" s="15" t="s">
        <v>310</v>
      </c>
      <c r="V4" s="18" t="s">
        <v>311</v>
      </c>
    </row>
    <row r="6" spans="2:31" x14ac:dyDescent="0.35">
      <c r="B6" s="159" t="s">
        <v>0</v>
      </c>
      <c r="C6" s="159" t="s">
        <v>1</v>
      </c>
      <c r="D6" s="159" t="s">
        <v>2</v>
      </c>
      <c r="E6" s="159" t="s">
        <v>3</v>
      </c>
      <c r="F6" s="159" t="s">
        <v>4</v>
      </c>
      <c r="G6" s="159" t="s">
        <v>5</v>
      </c>
      <c r="H6" s="159" t="s">
        <v>6</v>
      </c>
      <c r="I6" s="170" t="s">
        <v>7</v>
      </c>
      <c r="J6" s="171"/>
      <c r="K6" s="171"/>
      <c r="L6" s="171"/>
      <c r="M6" s="171"/>
      <c r="N6" s="171"/>
      <c r="O6" s="171"/>
      <c r="P6" s="171"/>
      <c r="Q6" s="172"/>
      <c r="R6" s="170" t="s">
        <v>8</v>
      </c>
      <c r="S6" s="171"/>
      <c r="T6" s="171"/>
      <c r="U6" s="171"/>
      <c r="V6" s="171"/>
      <c r="W6" s="171"/>
      <c r="X6" s="171"/>
      <c r="Y6" s="171"/>
      <c r="Z6" s="171"/>
      <c r="AA6" s="171"/>
      <c r="AB6" s="172"/>
      <c r="AC6" s="159" t="s">
        <v>9</v>
      </c>
      <c r="AD6" s="159" t="s">
        <v>375</v>
      </c>
      <c r="AE6" s="159" t="s">
        <v>374</v>
      </c>
    </row>
    <row r="7" spans="2:3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c r="AE7" s="159"/>
    </row>
    <row r="8" spans="2:31"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6" t="s">
        <v>34</v>
      </c>
      <c r="X8" s="6" t="s">
        <v>35</v>
      </c>
      <c r="Y8" s="6" t="s">
        <v>34</v>
      </c>
      <c r="Z8" s="6" t="s">
        <v>35</v>
      </c>
      <c r="AA8" s="6" t="s">
        <v>34</v>
      </c>
      <c r="AB8" s="6" t="s">
        <v>35</v>
      </c>
      <c r="AC8" s="159"/>
      <c r="AD8" s="159"/>
      <c r="AE8" s="159"/>
    </row>
    <row r="9" spans="2:31" ht="96" customHeight="1" x14ac:dyDescent="0.35">
      <c r="B9" s="1">
        <v>1</v>
      </c>
      <c r="C9" s="103" t="s">
        <v>13</v>
      </c>
      <c r="D9" s="103" t="s">
        <v>55</v>
      </c>
      <c r="E9" s="103" t="s">
        <v>56</v>
      </c>
      <c r="F9" s="103" t="s">
        <v>57</v>
      </c>
      <c r="G9" s="85" t="s">
        <v>14</v>
      </c>
      <c r="H9" s="103" t="s">
        <v>58</v>
      </c>
      <c r="I9" s="85">
        <f>+'[1]PLAN DE ACCION'!I8</f>
        <v>1</v>
      </c>
      <c r="J9" s="85">
        <v>1</v>
      </c>
      <c r="K9" s="100">
        <f t="shared" ref="K9:K25" si="0">J9/I9</f>
        <v>1</v>
      </c>
      <c r="L9" s="85"/>
      <c r="M9" s="8"/>
      <c r="N9" s="85"/>
      <c r="O9" s="8"/>
      <c r="P9" s="85"/>
      <c r="Q9" s="8"/>
      <c r="R9" s="8"/>
      <c r="S9" s="85" t="s">
        <v>15</v>
      </c>
      <c r="T9" s="8"/>
      <c r="U9" s="49"/>
      <c r="V9" s="8"/>
      <c r="W9" s="20"/>
      <c r="X9" s="8"/>
      <c r="Y9" s="20"/>
      <c r="Z9" s="8"/>
      <c r="AA9" s="20"/>
      <c r="AB9" s="8"/>
      <c r="AC9" s="103" t="s">
        <v>59</v>
      </c>
      <c r="AD9" s="101" t="s">
        <v>335</v>
      </c>
      <c r="AE9" s="101" t="s">
        <v>335</v>
      </c>
    </row>
    <row r="10" spans="2:31" ht="123" customHeight="1" x14ac:dyDescent="0.35">
      <c r="B10" s="1">
        <v>2</v>
      </c>
      <c r="C10" s="103" t="s">
        <v>13</v>
      </c>
      <c r="D10" s="89" t="s">
        <v>87</v>
      </c>
      <c r="E10" s="89" t="s">
        <v>88</v>
      </c>
      <c r="F10" s="89" t="s">
        <v>89</v>
      </c>
      <c r="G10" s="85" t="s">
        <v>14</v>
      </c>
      <c r="H10" s="103" t="s">
        <v>90</v>
      </c>
      <c r="I10" s="85">
        <v>1</v>
      </c>
      <c r="J10" s="85">
        <v>1</v>
      </c>
      <c r="K10" s="100">
        <f t="shared" si="0"/>
        <v>1</v>
      </c>
      <c r="L10" s="85"/>
      <c r="M10" s="8"/>
      <c r="N10" s="85"/>
      <c r="O10" s="8"/>
      <c r="P10" s="85"/>
      <c r="Q10" s="8"/>
      <c r="R10" s="85" t="s">
        <v>15</v>
      </c>
      <c r="S10" s="8"/>
      <c r="T10" s="85"/>
      <c r="U10" s="20"/>
      <c r="V10" s="8"/>
      <c r="W10" s="20"/>
      <c r="X10" s="8"/>
      <c r="Y10" s="20"/>
      <c r="Z10" s="8"/>
      <c r="AA10" s="20"/>
      <c r="AB10" s="8"/>
      <c r="AC10" s="89" t="s">
        <v>91</v>
      </c>
      <c r="AD10" s="101" t="s">
        <v>336</v>
      </c>
      <c r="AE10" s="101" t="s">
        <v>389</v>
      </c>
    </row>
    <row r="11" spans="2:31" ht="130.5" x14ac:dyDescent="0.35">
      <c r="B11" s="1">
        <v>3</v>
      </c>
      <c r="C11" s="103" t="s">
        <v>21</v>
      </c>
      <c r="D11" s="89" t="s">
        <v>92</v>
      </c>
      <c r="E11" s="89" t="s">
        <v>93</v>
      </c>
      <c r="F11" s="89" t="s">
        <v>94</v>
      </c>
      <c r="G11" s="104" t="s">
        <v>14</v>
      </c>
      <c r="H11" s="81" t="s">
        <v>95</v>
      </c>
      <c r="I11" s="85">
        <v>1</v>
      </c>
      <c r="J11" s="85">
        <v>1</v>
      </c>
      <c r="K11" s="100">
        <f t="shared" si="0"/>
        <v>1</v>
      </c>
      <c r="L11" s="85"/>
      <c r="M11" s="8"/>
      <c r="N11" s="85"/>
      <c r="O11" s="8"/>
      <c r="P11" s="85"/>
      <c r="Q11" s="8"/>
      <c r="R11" s="8"/>
      <c r="S11" s="8"/>
      <c r="T11" s="85" t="s">
        <v>15</v>
      </c>
      <c r="U11" s="20"/>
      <c r="V11" s="8"/>
      <c r="W11" s="20"/>
      <c r="X11" s="8"/>
      <c r="Y11" s="20"/>
      <c r="Z11" s="8"/>
      <c r="AA11" s="20"/>
      <c r="AB11" s="8"/>
      <c r="AC11" s="89" t="s">
        <v>96</v>
      </c>
      <c r="AD11" s="173" t="s">
        <v>337</v>
      </c>
      <c r="AE11" s="173" t="s">
        <v>388</v>
      </c>
    </row>
    <row r="12" spans="2:31" ht="87" x14ac:dyDescent="0.35">
      <c r="B12" s="1">
        <v>4</v>
      </c>
      <c r="C12" s="103" t="s">
        <v>21</v>
      </c>
      <c r="D12" s="89" t="s">
        <v>97</v>
      </c>
      <c r="E12" s="83" t="s">
        <v>98</v>
      </c>
      <c r="F12" s="89" t="s">
        <v>99</v>
      </c>
      <c r="G12" s="104" t="s">
        <v>100</v>
      </c>
      <c r="H12" s="103" t="s">
        <v>99</v>
      </c>
      <c r="I12" s="85">
        <v>4</v>
      </c>
      <c r="J12" s="85">
        <v>4</v>
      </c>
      <c r="K12" s="100">
        <f t="shared" si="0"/>
        <v>1</v>
      </c>
      <c r="L12" s="85"/>
      <c r="M12" s="8"/>
      <c r="N12" s="85"/>
      <c r="O12" s="8"/>
      <c r="P12" s="85"/>
      <c r="Q12" s="8"/>
      <c r="R12" s="8"/>
      <c r="S12" s="8"/>
      <c r="T12" s="85" t="s">
        <v>15</v>
      </c>
      <c r="U12" s="20"/>
      <c r="V12" s="8"/>
      <c r="W12" s="20"/>
      <c r="X12" s="8"/>
      <c r="Y12" s="20"/>
      <c r="Z12" s="8"/>
      <c r="AA12" s="20"/>
      <c r="AB12" s="8"/>
      <c r="AC12" s="89" t="s">
        <v>96</v>
      </c>
      <c r="AD12" s="174"/>
      <c r="AE12" s="174"/>
    </row>
    <row r="13" spans="2:31" ht="84" customHeight="1" x14ac:dyDescent="0.35">
      <c r="B13" s="1">
        <v>5</v>
      </c>
      <c r="C13" s="103" t="s">
        <v>21</v>
      </c>
      <c r="D13" s="81" t="s">
        <v>102</v>
      </c>
      <c r="E13" s="81" t="s">
        <v>103</v>
      </c>
      <c r="F13" s="81" t="s">
        <v>104</v>
      </c>
      <c r="G13" s="85" t="s">
        <v>14</v>
      </c>
      <c r="H13" s="103" t="s">
        <v>105</v>
      </c>
      <c r="I13" s="85">
        <v>1</v>
      </c>
      <c r="J13" s="85">
        <v>1</v>
      </c>
      <c r="K13" s="100">
        <f t="shared" si="0"/>
        <v>1</v>
      </c>
      <c r="L13" s="85"/>
      <c r="M13" s="8"/>
      <c r="N13" s="85"/>
      <c r="O13" s="8"/>
      <c r="P13" s="85"/>
      <c r="Q13" s="8"/>
      <c r="R13" s="8"/>
      <c r="S13" s="8"/>
      <c r="T13" s="85" t="s">
        <v>15</v>
      </c>
      <c r="U13" s="20"/>
      <c r="V13" s="8"/>
      <c r="W13" s="20"/>
      <c r="X13" s="8"/>
      <c r="Y13" s="20"/>
      <c r="Z13" s="8"/>
      <c r="AA13" s="20"/>
      <c r="AB13" s="8"/>
      <c r="AC13" s="89" t="s">
        <v>96</v>
      </c>
      <c r="AD13" s="175"/>
      <c r="AE13" s="175"/>
    </row>
    <row r="14" spans="2:31" ht="175.5" customHeight="1" x14ac:dyDescent="0.35">
      <c r="B14" s="3">
        <v>6</v>
      </c>
      <c r="C14" s="81" t="s">
        <v>106</v>
      </c>
      <c r="D14" s="81" t="s">
        <v>107</v>
      </c>
      <c r="E14" s="81" t="s">
        <v>108</v>
      </c>
      <c r="F14" s="84" t="s">
        <v>109</v>
      </c>
      <c r="G14" s="37" t="s">
        <v>14</v>
      </c>
      <c r="H14" s="97" t="s">
        <v>110</v>
      </c>
      <c r="I14" s="85">
        <v>1</v>
      </c>
      <c r="J14" s="85">
        <v>0</v>
      </c>
      <c r="K14" s="100">
        <f t="shared" si="0"/>
        <v>0</v>
      </c>
      <c r="L14" s="85"/>
      <c r="M14" s="8"/>
      <c r="N14" s="85"/>
      <c r="O14" s="8"/>
      <c r="P14" s="85"/>
      <c r="Q14" s="8"/>
      <c r="R14" s="37"/>
      <c r="S14" s="37" t="s">
        <v>15</v>
      </c>
      <c r="T14" s="51"/>
      <c r="U14" s="20"/>
      <c r="V14" s="8"/>
      <c r="W14" s="20"/>
      <c r="X14" s="8"/>
      <c r="Y14" s="20"/>
      <c r="Z14" s="8"/>
      <c r="AA14" s="20"/>
      <c r="AB14" s="8"/>
      <c r="AC14" s="105" t="s">
        <v>91</v>
      </c>
      <c r="AD14" s="101" t="s">
        <v>338</v>
      </c>
      <c r="AE14" s="101" t="s">
        <v>387</v>
      </c>
    </row>
    <row r="15" spans="2:31" ht="79.5" customHeight="1" x14ac:dyDescent="0.35">
      <c r="B15" s="1">
        <v>7</v>
      </c>
      <c r="C15" s="103" t="s">
        <v>106</v>
      </c>
      <c r="D15" s="89" t="s">
        <v>111</v>
      </c>
      <c r="E15" s="89" t="s">
        <v>112</v>
      </c>
      <c r="F15" s="89" t="s">
        <v>113</v>
      </c>
      <c r="G15" s="104" t="s">
        <v>14</v>
      </c>
      <c r="H15" s="81" t="s">
        <v>114</v>
      </c>
      <c r="I15" s="100">
        <v>1</v>
      </c>
      <c r="J15" s="100">
        <v>1</v>
      </c>
      <c r="K15" s="100">
        <f t="shared" si="0"/>
        <v>1</v>
      </c>
      <c r="L15" s="85"/>
      <c r="M15" s="8"/>
      <c r="N15" s="85"/>
      <c r="O15" s="8"/>
      <c r="P15" s="85"/>
      <c r="Q15" s="8"/>
      <c r="R15" s="8"/>
      <c r="S15" s="8"/>
      <c r="T15" s="85" t="s">
        <v>15</v>
      </c>
      <c r="U15" s="20"/>
      <c r="V15" s="8"/>
      <c r="W15" s="20"/>
      <c r="X15" s="8"/>
      <c r="Y15" s="20"/>
      <c r="Z15" s="8"/>
      <c r="AA15" s="20"/>
      <c r="AB15" s="8"/>
      <c r="AC15" s="105" t="s">
        <v>91</v>
      </c>
      <c r="AD15" s="101" t="s">
        <v>339</v>
      </c>
      <c r="AE15" s="85" t="s">
        <v>386</v>
      </c>
    </row>
    <row r="16" spans="2:31" ht="72.5" x14ac:dyDescent="0.35">
      <c r="B16" s="3">
        <v>8</v>
      </c>
      <c r="C16" s="176" t="s">
        <v>106</v>
      </c>
      <c r="D16" s="176" t="s">
        <v>115</v>
      </c>
      <c r="E16" s="103" t="s">
        <v>116</v>
      </c>
      <c r="F16" s="103" t="s">
        <v>117</v>
      </c>
      <c r="G16" s="85" t="s">
        <v>14</v>
      </c>
      <c r="H16" s="103" t="s">
        <v>118</v>
      </c>
      <c r="I16" s="100">
        <v>1</v>
      </c>
      <c r="J16" s="100">
        <v>1</v>
      </c>
      <c r="K16" s="100">
        <f t="shared" si="0"/>
        <v>1</v>
      </c>
      <c r="L16" s="85"/>
      <c r="M16" s="8"/>
      <c r="N16" s="85"/>
      <c r="O16" s="8"/>
      <c r="P16" s="85"/>
      <c r="Q16" s="8"/>
      <c r="R16" s="8"/>
      <c r="S16" s="8"/>
      <c r="T16" s="85" t="s">
        <v>15</v>
      </c>
      <c r="U16" s="20"/>
      <c r="V16" s="8"/>
      <c r="W16" s="20"/>
      <c r="X16" s="8"/>
      <c r="Y16" s="20"/>
      <c r="Z16" s="8"/>
      <c r="AA16" s="20"/>
      <c r="AB16" s="8"/>
      <c r="AC16" s="89" t="s">
        <v>119</v>
      </c>
      <c r="AD16" s="173" t="s">
        <v>340</v>
      </c>
      <c r="AE16" s="173" t="s">
        <v>385</v>
      </c>
    </row>
    <row r="17" spans="1:78" ht="72.5" x14ac:dyDescent="0.35">
      <c r="B17" s="1">
        <v>9</v>
      </c>
      <c r="C17" s="176"/>
      <c r="D17" s="176"/>
      <c r="E17" s="103" t="s">
        <v>120</v>
      </c>
      <c r="F17" s="103" t="s">
        <v>121</v>
      </c>
      <c r="G17" s="85" t="s">
        <v>14</v>
      </c>
      <c r="H17" s="103" t="s">
        <v>118</v>
      </c>
      <c r="I17" s="100">
        <v>1</v>
      </c>
      <c r="J17" s="100">
        <v>1</v>
      </c>
      <c r="K17" s="100">
        <f t="shared" si="0"/>
        <v>1</v>
      </c>
      <c r="L17" s="85"/>
      <c r="M17" s="8"/>
      <c r="N17" s="85"/>
      <c r="O17" s="8"/>
      <c r="P17" s="85"/>
      <c r="Q17" s="8"/>
      <c r="R17" s="8"/>
      <c r="S17" s="8"/>
      <c r="T17" s="85" t="s">
        <v>15</v>
      </c>
      <c r="U17" s="20"/>
      <c r="V17" s="8"/>
      <c r="W17" s="20"/>
      <c r="X17" s="8"/>
      <c r="Y17" s="20"/>
      <c r="Z17" s="8"/>
      <c r="AA17" s="20"/>
      <c r="AB17" s="8"/>
      <c r="AC17" s="89" t="s">
        <v>119</v>
      </c>
      <c r="AD17" s="175"/>
      <c r="AE17" s="175"/>
    </row>
    <row r="18" spans="1:78" s="39" customFormat="1" ht="264" customHeight="1" x14ac:dyDescent="0.35">
      <c r="A18" s="48"/>
      <c r="B18" s="3">
        <v>10</v>
      </c>
      <c r="C18" s="103" t="s">
        <v>106</v>
      </c>
      <c r="D18" s="89" t="s">
        <v>122</v>
      </c>
      <c r="E18" s="89" t="s">
        <v>123</v>
      </c>
      <c r="F18" s="89" t="s">
        <v>124</v>
      </c>
      <c r="G18" s="85" t="s">
        <v>100</v>
      </c>
      <c r="H18" s="103" t="s">
        <v>48</v>
      </c>
      <c r="I18" s="85">
        <f>+'[1]PLAN DE ACCION'!I18</f>
        <v>0</v>
      </c>
      <c r="J18" s="85">
        <v>0</v>
      </c>
      <c r="K18" s="100">
        <v>0</v>
      </c>
      <c r="L18" s="85"/>
      <c r="M18" s="8"/>
      <c r="N18" s="85"/>
      <c r="O18" s="8"/>
      <c r="P18" s="85"/>
      <c r="Q18" s="8"/>
      <c r="R18"/>
      <c r="S18" s="8"/>
      <c r="T18" s="85" t="s">
        <v>15</v>
      </c>
      <c r="U18" s="20"/>
      <c r="V18" s="8"/>
      <c r="W18" s="20"/>
      <c r="X18" s="8"/>
      <c r="Y18" s="20"/>
      <c r="Z18" s="8"/>
      <c r="AA18" s="20"/>
      <c r="AB18" s="8"/>
      <c r="AC18" s="89" t="s">
        <v>119</v>
      </c>
      <c r="AD18" s="101" t="s">
        <v>341</v>
      </c>
      <c r="AE18" s="101" t="s">
        <v>341</v>
      </c>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row>
    <row r="19" spans="1:78" ht="101.5" x14ac:dyDescent="0.35">
      <c r="B19" s="1">
        <v>11</v>
      </c>
      <c r="C19" s="103" t="s">
        <v>106</v>
      </c>
      <c r="D19" s="103" t="s">
        <v>125</v>
      </c>
      <c r="E19" s="103" t="s">
        <v>126</v>
      </c>
      <c r="F19" s="103" t="s">
        <v>127</v>
      </c>
      <c r="G19" s="85" t="s">
        <v>14</v>
      </c>
      <c r="H19" s="103" t="s">
        <v>128</v>
      </c>
      <c r="I19" s="100">
        <v>1</v>
      </c>
      <c r="J19" s="100">
        <v>1</v>
      </c>
      <c r="K19" s="100">
        <f t="shared" si="0"/>
        <v>1</v>
      </c>
      <c r="L19" s="85"/>
      <c r="M19" s="8"/>
      <c r="N19" s="85"/>
      <c r="O19" s="8"/>
      <c r="P19" s="85"/>
      <c r="Q19" s="8"/>
      <c r="R19" s="85"/>
      <c r="S19" s="85" t="s">
        <v>15</v>
      </c>
      <c r="T19" s="85"/>
      <c r="U19" s="20"/>
      <c r="V19" s="8"/>
      <c r="W19" s="20"/>
      <c r="X19" s="8"/>
      <c r="Y19" s="20"/>
      <c r="Z19" s="8"/>
      <c r="AA19" s="20"/>
      <c r="AB19" s="8"/>
      <c r="AC19" s="106" t="s">
        <v>129</v>
      </c>
      <c r="AD19" s="101" t="s">
        <v>342</v>
      </c>
      <c r="AE19" s="101" t="s">
        <v>384</v>
      </c>
    </row>
    <row r="20" spans="1:78" ht="87" x14ac:dyDescent="0.35">
      <c r="B20" s="3">
        <v>12</v>
      </c>
      <c r="C20" s="81" t="s">
        <v>130</v>
      </c>
      <c r="D20" s="81" t="s">
        <v>131</v>
      </c>
      <c r="E20" s="81" t="s">
        <v>132</v>
      </c>
      <c r="F20" s="81" t="s">
        <v>133</v>
      </c>
      <c r="G20" s="85" t="s">
        <v>14</v>
      </c>
      <c r="H20" s="103" t="s">
        <v>134</v>
      </c>
      <c r="I20" s="100">
        <v>1</v>
      </c>
      <c r="J20" s="100">
        <v>1</v>
      </c>
      <c r="K20" s="100">
        <f t="shared" si="0"/>
        <v>1</v>
      </c>
      <c r="L20" s="85"/>
      <c r="M20" s="8"/>
      <c r="N20" s="85"/>
      <c r="O20" s="8"/>
      <c r="P20" s="85"/>
      <c r="Q20" s="8"/>
      <c r="R20" s="85"/>
      <c r="S20" s="85" t="s">
        <v>15</v>
      </c>
      <c r="T20" s="85"/>
      <c r="U20" s="20"/>
      <c r="V20" s="8"/>
      <c r="W20" s="20"/>
      <c r="X20" s="8"/>
      <c r="Y20" s="20"/>
      <c r="Z20" s="8"/>
      <c r="AA20" s="20"/>
      <c r="AB20" s="8"/>
      <c r="AC20" s="89" t="s">
        <v>119</v>
      </c>
      <c r="AD20" s="85" t="s">
        <v>343</v>
      </c>
      <c r="AE20" s="85" t="s">
        <v>343</v>
      </c>
    </row>
    <row r="21" spans="1:78" ht="101.5" x14ac:dyDescent="0.35">
      <c r="B21" s="1">
        <v>13</v>
      </c>
      <c r="C21" s="81" t="s">
        <v>130</v>
      </c>
      <c r="D21" s="84" t="s">
        <v>135</v>
      </c>
      <c r="E21" s="84" t="s">
        <v>136</v>
      </c>
      <c r="F21" s="84" t="s">
        <v>137</v>
      </c>
      <c r="G21" s="85" t="s">
        <v>14</v>
      </c>
      <c r="H21" s="81" t="s">
        <v>138</v>
      </c>
      <c r="I21" s="100">
        <v>1</v>
      </c>
      <c r="J21" s="100">
        <v>1</v>
      </c>
      <c r="K21" s="100">
        <f t="shared" si="0"/>
        <v>1</v>
      </c>
      <c r="L21" s="85"/>
      <c r="M21" s="8"/>
      <c r="N21" s="85"/>
      <c r="O21" s="8"/>
      <c r="P21" s="85"/>
      <c r="Q21" s="8"/>
      <c r="R21" s="8"/>
      <c r="S21" s="85" t="s">
        <v>15</v>
      </c>
      <c r="T21" s="85" t="s">
        <v>15</v>
      </c>
      <c r="U21" s="20"/>
      <c r="V21" s="8"/>
      <c r="W21" s="20"/>
      <c r="X21" s="8"/>
      <c r="Y21" s="20"/>
      <c r="Z21" s="8"/>
      <c r="AA21" s="20"/>
      <c r="AB21" s="8"/>
      <c r="AC21" s="89" t="s">
        <v>119</v>
      </c>
      <c r="AD21" s="102" t="s">
        <v>344</v>
      </c>
      <c r="AE21" s="8"/>
    </row>
    <row r="22" spans="1:78" s="39" customFormat="1" ht="165" customHeight="1" x14ac:dyDescent="0.35">
      <c r="B22" s="3">
        <v>14</v>
      </c>
      <c r="C22" s="84" t="s">
        <v>130</v>
      </c>
      <c r="D22" s="97" t="s">
        <v>139</v>
      </c>
      <c r="E22" s="97" t="s">
        <v>140</v>
      </c>
      <c r="F22" s="84" t="s">
        <v>141</v>
      </c>
      <c r="G22" s="37" t="s">
        <v>100</v>
      </c>
      <c r="H22" s="84" t="s">
        <v>142</v>
      </c>
      <c r="I22" s="37">
        <f>+'[1]PLAN DE ACCION'!I22</f>
        <v>0</v>
      </c>
      <c r="J22" s="37">
        <v>0</v>
      </c>
      <c r="K22" s="50">
        <v>0</v>
      </c>
      <c r="L22" s="37"/>
      <c r="M22" s="51"/>
      <c r="N22" s="37"/>
      <c r="O22" s="51"/>
      <c r="P22" s="37"/>
      <c r="Q22" s="51"/>
      <c r="R22" s="51"/>
      <c r="S22" s="51"/>
      <c r="T22" s="37" t="s">
        <v>15</v>
      </c>
      <c r="U22" s="52"/>
      <c r="V22" s="51"/>
      <c r="W22" s="52"/>
      <c r="X22" s="51"/>
      <c r="Y22" s="52"/>
      <c r="Z22" s="51"/>
      <c r="AA22" s="52"/>
      <c r="AB22" s="51"/>
      <c r="AC22" s="105" t="s">
        <v>119</v>
      </c>
      <c r="AD22" s="53" t="s">
        <v>345</v>
      </c>
      <c r="AE22" s="54" t="s">
        <v>383</v>
      </c>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row>
    <row r="23" spans="1:78" ht="305.25" customHeight="1" x14ac:dyDescent="0.35">
      <c r="B23" s="1">
        <v>15</v>
      </c>
      <c r="C23" s="81" t="s">
        <v>130</v>
      </c>
      <c r="D23" s="97" t="s">
        <v>143</v>
      </c>
      <c r="E23" s="97" t="s">
        <v>144</v>
      </c>
      <c r="F23" s="81" t="s">
        <v>145</v>
      </c>
      <c r="G23" s="85" t="s">
        <v>100</v>
      </c>
      <c r="H23" s="81" t="s">
        <v>142</v>
      </c>
      <c r="I23" s="85">
        <f>+'[1]PLAN DE ACCION'!I23</f>
        <v>500</v>
      </c>
      <c r="J23" s="85">
        <v>500</v>
      </c>
      <c r="K23" s="100">
        <f t="shared" si="0"/>
        <v>1</v>
      </c>
      <c r="L23" s="85"/>
      <c r="M23" s="8"/>
      <c r="N23" s="85"/>
      <c r="O23" s="8"/>
      <c r="P23" s="85"/>
      <c r="Q23" s="8"/>
      <c r="R23" s="8"/>
      <c r="S23" s="8"/>
      <c r="T23" s="85" t="s">
        <v>15</v>
      </c>
      <c r="U23" s="20"/>
      <c r="V23" s="8"/>
      <c r="W23" s="20"/>
      <c r="X23" s="8"/>
      <c r="Y23" s="20"/>
      <c r="Z23" s="8"/>
      <c r="AA23" s="20"/>
      <c r="AB23" s="8"/>
      <c r="AC23" s="89" t="s">
        <v>119</v>
      </c>
      <c r="AD23" s="82" t="s">
        <v>346</v>
      </c>
      <c r="AE23" s="82" t="s">
        <v>382</v>
      </c>
    </row>
    <row r="24" spans="1:78" s="47" customFormat="1" ht="87" x14ac:dyDescent="0.35">
      <c r="B24" s="3">
        <v>16</v>
      </c>
      <c r="C24" s="84" t="s">
        <v>130</v>
      </c>
      <c r="D24" s="84" t="s">
        <v>146</v>
      </c>
      <c r="E24" s="84" t="s">
        <v>147</v>
      </c>
      <c r="F24" s="84" t="s">
        <v>148</v>
      </c>
      <c r="G24" s="37" t="s">
        <v>14</v>
      </c>
      <c r="H24" s="84" t="s">
        <v>149</v>
      </c>
      <c r="I24" s="85">
        <v>1</v>
      </c>
      <c r="J24" s="85">
        <v>1</v>
      </c>
      <c r="K24" s="100">
        <f t="shared" si="0"/>
        <v>1</v>
      </c>
      <c r="L24" s="85"/>
      <c r="M24" s="8"/>
      <c r="N24" s="85"/>
      <c r="O24" s="8"/>
      <c r="P24" s="85"/>
      <c r="Q24" s="8"/>
      <c r="R24" s="38"/>
      <c r="S24" s="37" t="s">
        <v>15</v>
      </c>
      <c r="T24" s="38"/>
      <c r="U24" s="20"/>
      <c r="V24" s="8"/>
      <c r="W24" s="20"/>
      <c r="X24" s="8"/>
      <c r="Y24" s="20"/>
      <c r="Z24" s="8"/>
      <c r="AA24" s="20"/>
      <c r="AB24" s="8"/>
      <c r="AC24" s="89" t="s">
        <v>119</v>
      </c>
      <c r="AD24" s="101" t="s">
        <v>347</v>
      </c>
      <c r="AE24" s="101" t="s">
        <v>347</v>
      </c>
    </row>
    <row r="25" spans="1:78" ht="116" x14ac:dyDescent="0.35">
      <c r="A25" s="47"/>
      <c r="B25" s="1">
        <v>17</v>
      </c>
      <c r="C25" s="81" t="s">
        <v>130</v>
      </c>
      <c r="D25" s="84" t="s">
        <v>150</v>
      </c>
      <c r="E25" s="84" t="s">
        <v>151</v>
      </c>
      <c r="F25" s="84" t="s">
        <v>152</v>
      </c>
      <c r="G25" s="85" t="s">
        <v>14</v>
      </c>
      <c r="H25" s="81" t="s">
        <v>153</v>
      </c>
      <c r="I25" s="85">
        <v>1</v>
      </c>
      <c r="J25" s="85">
        <v>1</v>
      </c>
      <c r="K25" s="100">
        <f t="shared" si="0"/>
        <v>1</v>
      </c>
      <c r="L25" s="85"/>
      <c r="M25" s="8"/>
      <c r="N25" s="85"/>
      <c r="O25" s="8"/>
      <c r="P25" s="85"/>
      <c r="Q25" s="8"/>
      <c r="R25" s="8"/>
      <c r="S25" s="85" t="s">
        <v>15</v>
      </c>
      <c r="T25" s="8"/>
      <c r="U25" s="20"/>
      <c r="V25" s="8"/>
      <c r="W25" s="20"/>
      <c r="X25" s="8"/>
      <c r="Y25" s="20"/>
      <c r="Z25" s="8"/>
      <c r="AA25" s="20"/>
      <c r="AB25" s="8"/>
      <c r="AC25" s="89" t="s">
        <v>119</v>
      </c>
      <c r="AD25" s="101" t="s">
        <v>348</v>
      </c>
      <c r="AE25" s="101" t="s">
        <v>348</v>
      </c>
    </row>
  </sheetData>
  <mergeCells count="31">
    <mergeCell ref="AE11:AE13"/>
    <mergeCell ref="AD16:AD17"/>
    <mergeCell ref="AD11:AD13"/>
    <mergeCell ref="C16:C17"/>
    <mergeCell ref="D16:D17"/>
    <mergeCell ref="AE16:AE17"/>
    <mergeCell ref="E1:E4"/>
    <mergeCell ref="F1:T1"/>
    <mergeCell ref="F2:T4"/>
    <mergeCell ref="R6:AB6"/>
    <mergeCell ref="K7:K8"/>
    <mergeCell ref="I6:Q6"/>
    <mergeCell ref="I7:J7"/>
    <mergeCell ref="L7:M7"/>
    <mergeCell ref="N7:O7"/>
    <mergeCell ref="P7:Q7"/>
    <mergeCell ref="Y7:Z7"/>
    <mergeCell ref="AA7:AB7"/>
    <mergeCell ref="AE6:AE8"/>
    <mergeCell ref="AC6:AC8"/>
    <mergeCell ref="AD6:AD8"/>
    <mergeCell ref="H6:H8"/>
    <mergeCell ref="G6:G8"/>
    <mergeCell ref="R7:T7"/>
    <mergeCell ref="U7:V7"/>
    <mergeCell ref="W7:X7"/>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BDAC-5912-4205-B2F8-A2A37A62E4AD}">
  <dimension ref="B1:AF12"/>
  <sheetViews>
    <sheetView topLeftCell="A12" zoomScale="46" zoomScaleNormal="46" workbookViewId="0">
      <selection activeCell="J10" sqref="J10"/>
    </sheetView>
  </sheetViews>
  <sheetFormatPr baseColWidth="10" defaultRowHeight="14.5" x14ac:dyDescent="0.35"/>
  <cols>
    <col min="1" max="1" width="1.90625" customWidth="1"/>
    <col min="2" max="2" width="5.90625" customWidth="1"/>
    <col min="3" max="3" width="28.90625" customWidth="1"/>
    <col min="4" max="4" width="30.90625" customWidth="1"/>
    <col min="5" max="5" width="35.36328125" customWidth="1"/>
    <col min="6" max="6" width="14.54296875" customWidth="1"/>
    <col min="7" max="7" width="13.90625" bestFit="1" customWidth="1"/>
    <col min="8" max="8" width="16.08984375" customWidth="1"/>
    <col min="9" max="9" width="8.6328125" customWidth="1"/>
    <col min="10" max="10" width="9.90625" customWidth="1"/>
    <col min="11" max="11" width="15.90625" customWidth="1"/>
    <col min="12" max="12" width="8.36328125" customWidth="1"/>
    <col min="13" max="13" width="10.08984375" customWidth="1"/>
    <col min="14" max="14" width="8.08984375" customWidth="1"/>
    <col min="15" max="15" width="9.453125" customWidth="1"/>
    <col min="16" max="16" width="7.453125" customWidth="1"/>
    <col min="17" max="17" width="9.6328125" customWidth="1"/>
    <col min="18" max="18" width="22.08984375" customWidth="1"/>
    <col min="19" max="19" width="19.36328125" customWidth="1"/>
    <col min="20" max="20" width="12.08984375" customWidth="1"/>
    <col min="21" max="29" width="14" customWidth="1"/>
    <col min="30" max="30" width="27.90625" customWidth="1"/>
    <col min="31" max="31" width="49.08984375" customWidth="1"/>
    <col min="32" max="32" width="40" customWidth="1"/>
  </cols>
  <sheetData>
    <row r="1" spans="2:32" ht="15.5" x14ac:dyDescent="0.35">
      <c r="E1" s="162"/>
      <c r="F1" s="163" t="s">
        <v>312</v>
      </c>
      <c r="G1" s="163"/>
      <c r="H1" s="163"/>
      <c r="I1" s="163"/>
      <c r="J1" s="163"/>
      <c r="K1" s="163"/>
      <c r="L1" s="163"/>
      <c r="M1" s="163"/>
      <c r="N1" s="163"/>
      <c r="O1" s="163"/>
      <c r="P1" s="163"/>
      <c r="Q1" s="163"/>
      <c r="R1" s="163"/>
      <c r="S1" s="163"/>
      <c r="T1" s="163"/>
      <c r="U1" s="14" t="s">
        <v>307</v>
      </c>
      <c r="V1" s="14" t="s">
        <v>313</v>
      </c>
      <c r="W1" s="40"/>
    </row>
    <row r="2" spans="2:32" x14ac:dyDescent="0.35">
      <c r="E2" s="162"/>
      <c r="F2" s="164" t="s">
        <v>376</v>
      </c>
      <c r="G2" s="164"/>
      <c r="H2" s="164"/>
      <c r="I2" s="164"/>
      <c r="J2" s="164"/>
      <c r="K2" s="164"/>
      <c r="L2" s="164"/>
      <c r="M2" s="164"/>
      <c r="N2" s="164"/>
      <c r="O2" s="164"/>
      <c r="P2" s="164"/>
      <c r="Q2" s="164"/>
      <c r="R2" s="164"/>
      <c r="S2" s="164"/>
      <c r="T2" s="164"/>
      <c r="U2" s="15" t="s">
        <v>308</v>
      </c>
      <c r="V2" s="16">
        <v>1</v>
      </c>
      <c r="W2" s="41"/>
    </row>
    <row r="3" spans="2:32" x14ac:dyDescent="0.35">
      <c r="E3" s="162"/>
      <c r="F3" s="164"/>
      <c r="G3" s="164"/>
      <c r="H3" s="164"/>
      <c r="I3" s="164"/>
      <c r="J3" s="164"/>
      <c r="K3" s="164"/>
      <c r="L3" s="164"/>
      <c r="M3" s="164"/>
      <c r="N3" s="164"/>
      <c r="O3" s="164"/>
      <c r="P3" s="164"/>
      <c r="Q3" s="164"/>
      <c r="R3" s="164"/>
      <c r="S3" s="164"/>
      <c r="T3" s="164"/>
      <c r="U3" s="15" t="s">
        <v>309</v>
      </c>
      <c r="V3" s="17">
        <v>44651</v>
      </c>
      <c r="W3" s="42"/>
    </row>
    <row r="4" spans="2:32" ht="20.399999999999999" customHeight="1" x14ac:dyDescent="0.35">
      <c r="E4" s="162"/>
      <c r="F4" s="164"/>
      <c r="G4" s="164"/>
      <c r="H4" s="164"/>
      <c r="I4" s="164"/>
      <c r="J4" s="164"/>
      <c r="K4" s="164"/>
      <c r="L4" s="164"/>
      <c r="M4" s="164"/>
      <c r="N4" s="164"/>
      <c r="O4" s="164"/>
      <c r="P4" s="164"/>
      <c r="Q4" s="164"/>
      <c r="R4" s="164"/>
      <c r="S4" s="164"/>
      <c r="T4" s="164"/>
      <c r="U4" s="15" t="s">
        <v>310</v>
      </c>
      <c r="V4" s="18" t="s">
        <v>311</v>
      </c>
      <c r="W4" s="43"/>
    </row>
    <row r="6" spans="2:32"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1"/>
      <c r="AC6" s="172"/>
      <c r="AD6" s="159" t="s">
        <v>9</v>
      </c>
      <c r="AE6" s="159" t="s">
        <v>373</v>
      </c>
      <c r="AF6" s="159" t="s">
        <v>374</v>
      </c>
    </row>
    <row r="7" spans="2:32"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60" t="s">
        <v>364</v>
      </c>
      <c r="X7" s="159">
        <v>2025</v>
      </c>
      <c r="Y7" s="159"/>
      <c r="Z7" s="159">
        <v>2026</v>
      </c>
      <c r="AA7" s="159"/>
      <c r="AB7" s="159">
        <v>2027</v>
      </c>
      <c r="AC7" s="159"/>
      <c r="AD7" s="159"/>
      <c r="AE7" s="159"/>
      <c r="AF7" s="159"/>
    </row>
    <row r="8" spans="2:32" x14ac:dyDescent="0.35">
      <c r="B8" s="159"/>
      <c r="C8" s="159"/>
      <c r="D8" s="159"/>
      <c r="E8" s="159"/>
      <c r="F8" s="159"/>
      <c r="G8" s="159"/>
      <c r="H8" s="159"/>
      <c r="I8" s="6" t="s">
        <v>34</v>
      </c>
      <c r="J8" s="6" t="s">
        <v>35</v>
      </c>
      <c r="K8" s="161"/>
      <c r="L8" s="6" t="s">
        <v>34</v>
      </c>
      <c r="M8" s="6" t="s">
        <v>35</v>
      </c>
      <c r="N8" s="6" t="s">
        <v>34</v>
      </c>
      <c r="O8" s="6" t="s">
        <v>35</v>
      </c>
      <c r="P8" s="6" t="s">
        <v>34</v>
      </c>
      <c r="Q8" s="6" t="s">
        <v>35</v>
      </c>
      <c r="R8" s="7" t="s">
        <v>252</v>
      </c>
      <c r="S8" s="9" t="s">
        <v>11</v>
      </c>
      <c r="T8" s="9" t="s">
        <v>12</v>
      </c>
      <c r="U8" s="6" t="s">
        <v>34</v>
      </c>
      <c r="V8" s="6" t="s">
        <v>35</v>
      </c>
      <c r="W8" s="161"/>
      <c r="X8" s="6" t="s">
        <v>34</v>
      </c>
      <c r="Y8" s="6" t="s">
        <v>35</v>
      </c>
      <c r="Z8" s="6" t="s">
        <v>34</v>
      </c>
      <c r="AA8" s="6" t="s">
        <v>35</v>
      </c>
      <c r="AB8" s="6" t="s">
        <v>34</v>
      </c>
      <c r="AC8" s="6" t="s">
        <v>35</v>
      </c>
      <c r="AD8" s="159"/>
      <c r="AE8" s="159"/>
      <c r="AF8" s="159"/>
    </row>
    <row r="9" spans="2:32" ht="150" customHeight="1" x14ac:dyDescent="0.35">
      <c r="B9" s="12">
        <v>1</v>
      </c>
      <c r="C9" s="81" t="s">
        <v>13</v>
      </c>
      <c r="D9" s="97" t="s">
        <v>253</v>
      </c>
      <c r="E9" s="97" t="s">
        <v>254</v>
      </c>
      <c r="F9" s="81" t="s">
        <v>255</v>
      </c>
      <c r="G9" s="85" t="s">
        <v>14</v>
      </c>
      <c r="H9" s="108" t="s">
        <v>256</v>
      </c>
      <c r="I9" s="85">
        <v>500</v>
      </c>
      <c r="J9" s="85">
        <v>500</v>
      </c>
      <c r="K9" s="86">
        <f>J9/I9</f>
        <v>1</v>
      </c>
      <c r="L9" s="85"/>
      <c r="M9" s="8"/>
      <c r="N9" s="85"/>
      <c r="O9" s="8"/>
      <c r="P9" s="85"/>
      <c r="Q9" s="8"/>
      <c r="R9" s="111"/>
      <c r="S9" s="111"/>
      <c r="T9" s="85" t="s">
        <v>15</v>
      </c>
      <c r="U9" s="28">
        <v>48800000</v>
      </c>
      <c r="V9" s="107">
        <v>40000000</v>
      </c>
      <c r="W9" s="86">
        <f>V9/U9</f>
        <v>0.81967213114754101</v>
      </c>
      <c r="X9" s="23"/>
      <c r="Y9" s="8"/>
      <c r="Z9" s="23"/>
      <c r="AA9" s="8"/>
      <c r="AB9" s="8"/>
      <c r="AC9" s="8"/>
      <c r="AD9" s="111" t="s">
        <v>257</v>
      </c>
      <c r="AE9" s="108" t="s">
        <v>349</v>
      </c>
      <c r="AF9" s="101" t="s">
        <v>393</v>
      </c>
    </row>
    <row r="10" spans="2:32" ht="140.4" customHeight="1" x14ac:dyDescent="0.35">
      <c r="B10" s="4">
        <v>2</v>
      </c>
      <c r="C10" s="103" t="s">
        <v>258</v>
      </c>
      <c r="D10" s="84" t="s">
        <v>259</v>
      </c>
      <c r="E10" s="84" t="s">
        <v>260</v>
      </c>
      <c r="F10" s="103" t="s">
        <v>261</v>
      </c>
      <c r="G10" s="104" t="s">
        <v>14</v>
      </c>
      <c r="H10" s="103" t="s">
        <v>262</v>
      </c>
      <c r="I10" s="85">
        <v>24</v>
      </c>
      <c r="J10" s="85"/>
      <c r="K10" s="86">
        <f>J10/I10</f>
        <v>0</v>
      </c>
      <c r="L10" s="85"/>
      <c r="M10" s="8"/>
      <c r="N10" s="85"/>
      <c r="O10" s="8"/>
      <c r="P10" s="85"/>
      <c r="Q10" s="8"/>
      <c r="R10" s="112"/>
      <c r="S10" s="112"/>
      <c r="T10" s="104" t="s">
        <v>15</v>
      </c>
      <c r="U10" s="28">
        <v>53600000</v>
      </c>
      <c r="V10" s="19">
        <v>35200000</v>
      </c>
      <c r="W10" s="86">
        <f>V10/U10</f>
        <v>0.65671641791044777</v>
      </c>
      <c r="X10" s="23"/>
      <c r="Y10" s="8"/>
      <c r="Z10" s="23"/>
      <c r="AA10" s="8"/>
      <c r="AB10" s="8"/>
      <c r="AC10" s="23"/>
      <c r="AD10" s="112" t="s">
        <v>257</v>
      </c>
      <c r="AE10" s="109" t="s">
        <v>350</v>
      </c>
      <c r="AF10" s="101" t="s">
        <v>392</v>
      </c>
    </row>
    <row r="11" spans="2:32" ht="170.25" customHeight="1" x14ac:dyDescent="0.35">
      <c r="B11" s="2">
        <v>3</v>
      </c>
      <c r="C11" s="103" t="s">
        <v>13</v>
      </c>
      <c r="D11" s="103" t="s">
        <v>263</v>
      </c>
      <c r="E11" s="103" t="s">
        <v>263</v>
      </c>
      <c r="F11" s="103" t="s">
        <v>264</v>
      </c>
      <c r="G11" s="113" t="s">
        <v>14</v>
      </c>
      <c r="H11" s="103" t="s">
        <v>265</v>
      </c>
      <c r="I11" s="85">
        <v>1</v>
      </c>
      <c r="J11" s="85">
        <v>1</v>
      </c>
      <c r="K11" s="86">
        <f>J11/I11</f>
        <v>1</v>
      </c>
      <c r="L11" s="85"/>
      <c r="M11" s="8"/>
      <c r="N11" s="85"/>
      <c r="O11" s="8"/>
      <c r="P11" s="85"/>
      <c r="Q11" s="8"/>
      <c r="R11" s="113"/>
      <c r="S11" s="113"/>
      <c r="T11" s="104" t="s">
        <v>15</v>
      </c>
      <c r="U11" s="28">
        <v>17200000</v>
      </c>
      <c r="V11" s="107">
        <v>14600000</v>
      </c>
      <c r="W11" s="86">
        <f>V11/U11</f>
        <v>0.84883720930232553</v>
      </c>
      <c r="X11" s="23"/>
      <c r="Y11" s="8"/>
      <c r="Z11" s="23"/>
      <c r="AA11" s="8"/>
      <c r="AB11" s="8"/>
      <c r="AC11" s="8"/>
      <c r="AD11" s="114" t="s">
        <v>257</v>
      </c>
      <c r="AE11" s="109" t="s">
        <v>351</v>
      </c>
      <c r="AF11" s="101" t="s">
        <v>391</v>
      </c>
    </row>
    <row r="12" spans="2:32" ht="185.25" customHeight="1" x14ac:dyDescent="0.35">
      <c r="B12" s="2">
        <v>4</v>
      </c>
      <c r="C12" s="103" t="s">
        <v>13</v>
      </c>
      <c r="D12" s="103" t="s">
        <v>267</v>
      </c>
      <c r="E12" s="103" t="s">
        <v>268</v>
      </c>
      <c r="F12" s="103" t="s">
        <v>269</v>
      </c>
      <c r="G12" s="113" t="s">
        <v>14</v>
      </c>
      <c r="H12" s="103" t="s">
        <v>270</v>
      </c>
      <c r="I12" s="85">
        <v>3</v>
      </c>
      <c r="J12" s="85">
        <v>3</v>
      </c>
      <c r="K12" s="86">
        <f>J12/I12</f>
        <v>1</v>
      </c>
      <c r="L12" s="85"/>
      <c r="M12" s="8"/>
      <c r="N12" s="85"/>
      <c r="O12" s="8"/>
      <c r="P12" s="85"/>
      <c r="Q12" s="8"/>
      <c r="R12" s="113"/>
      <c r="S12" s="113"/>
      <c r="T12" s="113" t="s">
        <v>266</v>
      </c>
      <c r="U12" s="28">
        <v>10800000</v>
      </c>
      <c r="V12" s="110">
        <v>7400000</v>
      </c>
      <c r="W12" s="86">
        <f>V12/U12</f>
        <v>0.68518518518518523</v>
      </c>
      <c r="X12" s="23"/>
      <c r="Y12" s="8"/>
      <c r="Z12" s="23"/>
      <c r="AA12" s="8"/>
      <c r="AB12" s="8"/>
      <c r="AC12" s="8"/>
      <c r="AD12" s="114" t="s">
        <v>257</v>
      </c>
      <c r="AE12" s="109" t="s">
        <v>352</v>
      </c>
      <c r="AF12" s="101" t="s">
        <v>390</v>
      </c>
    </row>
  </sheetData>
  <mergeCells count="26">
    <mergeCell ref="E1:E4"/>
    <mergeCell ref="F1:T1"/>
    <mergeCell ref="F2:T4"/>
    <mergeCell ref="K7:K8"/>
    <mergeCell ref="AD6:AD8"/>
    <mergeCell ref="I7:J7"/>
    <mergeCell ref="L7:M7"/>
    <mergeCell ref="N7:O7"/>
    <mergeCell ref="P7:Q7"/>
    <mergeCell ref="R7:T7"/>
    <mergeCell ref="AF6:AF8"/>
    <mergeCell ref="B6:B8"/>
    <mergeCell ref="C6:C8"/>
    <mergeCell ref="D6:D8"/>
    <mergeCell ref="E6:E8"/>
    <mergeCell ref="F6:F8"/>
    <mergeCell ref="G6:G8"/>
    <mergeCell ref="H6:H8"/>
    <mergeCell ref="AE6:AE8"/>
    <mergeCell ref="W7:W8"/>
    <mergeCell ref="U7:V7"/>
    <mergeCell ref="X7:Y7"/>
    <mergeCell ref="Z7:AA7"/>
    <mergeCell ref="AB7:AC7"/>
    <mergeCell ref="I6:P6"/>
    <mergeCell ref="R6:AC6"/>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120F5-913D-40CF-9426-8036C09499AD}">
  <dimension ref="B1:AE9"/>
  <sheetViews>
    <sheetView zoomScale="80" zoomScaleNormal="80" workbookViewId="0">
      <selection activeCell="K7" sqref="K7:K8"/>
    </sheetView>
  </sheetViews>
  <sheetFormatPr baseColWidth="10" defaultRowHeight="14.5" x14ac:dyDescent="0.35"/>
  <cols>
    <col min="1" max="1" width="1.81640625" customWidth="1"/>
    <col min="2" max="2" width="5.81640625" customWidth="1"/>
    <col min="3" max="3" width="28.81640625" customWidth="1"/>
    <col min="4" max="4" width="21" customWidth="1"/>
    <col min="5" max="5" width="26.453125" customWidth="1"/>
    <col min="6" max="6" width="14.54296875" customWidth="1"/>
    <col min="7" max="8" width="16.1796875" customWidth="1"/>
    <col min="9" max="9" width="8.54296875" customWidth="1"/>
    <col min="10" max="10" width="9.81640625" customWidth="1"/>
    <col min="11" max="11" width="15.1796875" customWidth="1"/>
    <col min="12" max="12" width="8.453125" customWidth="1"/>
    <col min="13" max="13" width="10.1796875" customWidth="1"/>
    <col min="14" max="14" width="8.1796875" customWidth="1"/>
    <col min="15" max="15" width="9.453125" customWidth="1"/>
    <col min="16" max="16" width="7.453125" customWidth="1"/>
    <col min="17" max="17" width="9.54296875" customWidth="1"/>
    <col min="18" max="18" width="21.453125" bestFit="1" customWidth="1"/>
    <col min="19" max="19" width="18.453125" bestFit="1" customWidth="1"/>
    <col min="20" max="20" width="11.453125" bestFit="1" customWidth="1"/>
    <col min="21" max="21" width="14" customWidth="1"/>
    <col min="22" max="22" width="17.7265625" customWidth="1"/>
    <col min="23" max="23" width="15.453125" customWidth="1"/>
    <col min="24" max="29" width="14" customWidth="1"/>
    <col min="30" max="30" width="27.81640625" customWidth="1"/>
    <col min="31" max="31" width="28.453125" customWidth="1"/>
    <col min="32" max="32" width="33.1796875" customWidth="1"/>
  </cols>
  <sheetData>
    <row r="1" spans="2:31" ht="19.399999999999999" customHeight="1" x14ac:dyDescent="0.35">
      <c r="E1" s="162"/>
      <c r="F1" s="163" t="s">
        <v>312</v>
      </c>
      <c r="G1" s="163"/>
      <c r="H1" s="163"/>
      <c r="I1" s="163"/>
      <c r="J1" s="163"/>
      <c r="K1" s="163"/>
      <c r="L1" s="163"/>
      <c r="M1" s="163"/>
      <c r="N1" s="163"/>
      <c r="O1" s="163"/>
      <c r="P1" s="163"/>
      <c r="Q1" s="163"/>
      <c r="R1" s="163"/>
      <c r="S1" s="163"/>
      <c r="T1" s="163"/>
      <c r="U1" s="14" t="s">
        <v>307</v>
      </c>
      <c r="V1" s="14" t="s">
        <v>313</v>
      </c>
      <c r="W1" s="40"/>
    </row>
    <row r="2" spans="2:31" ht="18.649999999999999" customHeight="1" x14ac:dyDescent="0.35">
      <c r="E2" s="162"/>
      <c r="F2" s="164" t="s">
        <v>376</v>
      </c>
      <c r="G2" s="164"/>
      <c r="H2" s="164"/>
      <c r="I2" s="164"/>
      <c r="J2" s="164"/>
      <c r="K2" s="164"/>
      <c r="L2" s="164"/>
      <c r="M2" s="164"/>
      <c r="N2" s="164"/>
      <c r="O2" s="164"/>
      <c r="P2" s="164"/>
      <c r="Q2" s="164"/>
      <c r="R2" s="164"/>
      <c r="S2" s="164"/>
      <c r="T2" s="164"/>
      <c r="U2" s="15" t="s">
        <v>308</v>
      </c>
      <c r="V2" s="16">
        <v>1</v>
      </c>
      <c r="W2" s="41"/>
    </row>
    <row r="3" spans="2:31" ht="16.399999999999999" customHeight="1" x14ac:dyDescent="0.35">
      <c r="E3" s="162"/>
      <c r="F3" s="164"/>
      <c r="G3" s="164"/>
      <c r="H3" s="164"/>
      <c r="I3" s="164"/>
      <c r="J3" s="164"/>
      <c r="K3" s="164"/>
      <c r="L3" s="164"/>
      <c r="M3" s="164"/>
      <c r="N3" s="164"/>
      <c r="O3" s="164"/>
      <c r="P3" s="164"/>
      <c r="Q3" s="164"/>
      <c r="R3" s="164"/>
      <c r="S3" s="164"/>
      <c r="T3" s="164"/>
      <c r="U3" s="15" t="s">
        <v>309</v>
      </c>
      <c r="V3" s="17">
        <v>44651</v>
      </c>
      <c r="W3" s="42"/>
    </row>
    <row r="4" spans="2:31" ht="17.5" customHeight="1" x14ac:dyDescent="0.35">
      <c r="E4" s="162"/>
      <c r="F4" s="164"/>
      <c r="G4" s="164"/>
      <c r="H4" s="164"/>
      <c r="I4" s="164"/>
      <c r="J4" s="164"/>
      <c r="K4" s="164"/>
      <c r="L4" s="164"/>
      <c r="M4" s="164"/>
      <c r="N4" s="164"/>
      <c r="O4" s="164"/>
      <c r="P4" s="164"/>
      <c r="Q4" s="164"/>
      <c r="R4" s="164"/>
      <c r="S4" s="164"/>
      <c r="T4" s="164"/>
      <c r="U4" s="15" t="s">
        <v>310</v>
      </c>
      <c r="V4" s="18" t="s">
        <v>311</v>
      </c>
      <c r="W4" s="43"/>
    </row>
    <row r="6" spans="2:31"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1"/>
      <c r="AC6" s="172"/>
      <c r="AD6" s="159" t="s">
        <v>9</v>
      </c>
      <c r="AE6" s="159" t="s">
        <v>374</v>
      </c>
    </row>
    <row r="7" spans="2:31" x14ac:dyDescent="0.35">
      <c r="B7" s="159"/>
      <c r="C7" s="159"/>
      <c r="D7" s="159"/>
      <c r="E7" s="159"/>
      <c r="F7" s="159"/>
      <c r="G7" s="159"/>
      <c r="H7" s="159"/>
      <c r="I7" s="165">
        <v>2024</v>
      </c>
      <c r="J7" s="166"/>
      <c r="K7" s="160" t="s">
        <v>361</v>
      </c>
      <c r="L7" s="165">
        <v>2025</v>
      </c>
      <c r="M7" s="166"/>
      <c r="N7" s="167">
        <v>2026</v>
      </c>
      <c r="O7" s="168"/>
      <c r="P7" s="159">
        <v>2027</v>
      </c>
      <c r="Q7" s="159"/>
      <c r="R7" s="167" t="s">
        <v>33</v>
      </c>
      <c r="S7" s="169"/>
      <c r="T7" s="168"/>
      <c r="U7" s="159">
        <v>2024</v>
      </c>
      <c r="V7" s="159"/>
      <c r="W7" s="160" t="s">
        <v>364</v>
      </c>
      <c r="X7" s="159">
        <v>2025</v>
      </c>
      <c r="Y7" s="159"/>
      <c r="Z7" s="159">
        <v>2026</v>
      </c>
      <c r="AA7" s="159"/>
      <c r="AB7" s="159">
        <v>2027</v>
      </c>
      <c r="AC7" s="159"/>
      <c r="AD7" s="159"/>
      <c r="AE7" s="159"/>
    </row>
    <row r="8" spans="2:31"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8" t="s">
        <v>11</v>
      </c>
      <c r="T8" s="8" t="s">
        <v>12</v>
      </c>
      <c r="U8" s="6" t="s">
        <v>34</v>
      </c>
      <c r="V8" s="6" t="s">
        <v>35</v>
      </c>
      <c r="W8" s="161"/>
      <c r="X8" s="6" t="s">
        <v>34</v>
      </c>
      <c r="Y8" s="6" t="s">
        <v>35</v>
      </c>
      <c r="Z8" s="6" t="s">
        <v>34</v>
      </c>
      <c r="AA8" s="6" t="s">
        <v>35</v>
      </c>
      <c r="AB8" s="6" t="s">
        <v>34</v>
      </c>
      <c r="AC8" s="6" t="s">
        <v>35</v>
      </c>
      <c r="AD8" s="159"/>
      <c r="AE8" s="159"/>
    </row>
    <row r="9" spans="2:31" ht="159.75" customHeight="1" x14ac:dyDescent="0.35">
      <c r="B9" s="1">
        <v>1</v>
      </c>
      <c r="C9" s="81" t="s">
        <v>13</v>
      </c>
      <c r="D9" s="84" t="s">
        <v>158</v>
      </c>
      <c r="E9" s="84" t="s">
        <v>159</v>
      </c>
      <c r="F9" s="84" t="s">
        <v>160</v>
      </c>
      <c r="G9" s="85" t="s">
        <v>14</v>
      </c>
      <c r="H9" s="81" t="s">
        <v>161</v>
      </c>
      <c r="I9" s="85">
        <v>4</v>
      </c>
      <c r="J9" s="85">
        <v>3</v>
      </c>
      <c r="K9" s="100">
        <f>J9/I9</f>
        <v>0.75</v>
      </c>
      <c r="L9" s="85">
        <v>4</v>
      </c>
      <c r="M9" s="85"/>
      <c r="N9" s="85">
        <v>4</v>
      </c>
      <c r="O9" s="85"/>
      <c r="P9" s="85">
        <v>4</v>
      </c>
      <c r="Q9" s="85"/>
      <c r="R9" s="8"/>
      <c r="S9" s="85" t="s">
        <v>15</v>
      </c>
      <c r="T9" s="8"/>
      <c r="U9" s="26">
        <v>3000000000</v>
      </c>
      <c r="V9" s="55">
        <v>736.37621200000001</v>
      </c>
      <c r="W9" s="13">
        <v>0.5</v>
      </c>
      <c r="X9" s="10"/>
      <c r="Y9" s="10"/>
      <c r="Z9" s="10"/>
      <c r="AA9" s="10"/>
      <c r="AB9" s="10"/>
      <c r="AC9" s="10"/>
      <c r="AD9" s="105" t="s">
        <v>162</v>
      </c>
      <c r="AE9" s="115" t="s">
        <v>453</v>
      </c>
    </row>
  </sheetData>
  <mergeCells count="25">
    <mergeCell ref="E1:E4"/>
    <mergeCell ref="F1:T1"/>
    <mergeCell ref="F2:T4"/>
    <mergeCell ref="K7:K8"/>
    <mergeCell ref="AD6:AD8"/>
    <mergeCell ref="I7:J7"/>
    <mergeCell ref="L7:M7"/>
    <mergeCell ref="N7:O7"/>
    <mergeCell ref="P7:Q7"/>
    <mergeCell ref="R7:T7"/>
    <mergeCell ref="AE6:AE8"/>
    <mergeCell ref="B6:B8"/>
    <mergeCell ref="C6:C8"/>
    <mergeCell ref="D6:D8"/>
    <mergeCell ref="E6:E8"/>
    <mergeCell ref="F6:F8"/>
    <mergeCell ref="G6:G8"/>
    <mergeCell ref="H6:H8"/>
    <mergeCell ref="W7:W8"/>
    <mergeCell ref="U7:V7"/>
    <mergeCell ref="X7:Y7"/>
    <mergeCell ref="Z7:AA7"/>
    <mergeCell ref="AB7:AC7"/>
    <mergeCell ref="I6:P6"/>
    <mergeCell ref="R6:AC6"/>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C14E-9DA5-40B3-8398-29235C7AE337}">
  <dimension ref="B1:AD10"/>
  <sheetViews>
    <sheetView topLeftCell="A3" zoomScale="38" zoomScaleNormal="38" zoomScalePageLayoutView="130" workbookViewId="0">
      <selection activeCell="K7" sqref="K7:K8"/>
    </sheetView>
  </sheetViews>
  <sheetFormatPr baseColWidth="10" defaultRowHeight="14.5" x14ac:dyDescent="0.35"/>
  <cols>
    <col min="1" max="1" width="1.81640625" customWidth="1"/>
    <col min="2" max="2" width="5.81640625" customWidth="1"/>
    <col min="3" max="3" width="28.81640625" customWidth="1"/>
    <col min="4" max="4" width="44.1796875" customWidth="1"/>
    <col min="5" max="5" width="46" customWidth="1"/>
    <col min="6" max="6" width="17" customWidth="1"/>
    <col min="7" max="8" width="16.1796875" customWidth="1"/>
    <col min="9" max="9" width="8.7265625" customWidth="1"/>
    <col min="10" max="10" width="9.81640625" customWidth="1"/>
    <col min="11" max="11" width="22.26953125" customWidth="1"/>
    <col min="12" max="12" width="8.26953125" customWidth="1"/>
    <col min="13" max="13" width="10.1796875" customWidth="1"/>
    <col min="14" max="14" width="8.1796875" customWidth="1"/>
    <col min="15" max="15" width="9.453125" customWidth="1"/>
    <col min="16" max="16" width="7.453125" customWidth="1"/>
    <col min="17" max="17" width="9.7265625" customWidth="1"/>
    <col min="18" max="18" width="22.1796875" bestFit="1" customWidth="1"/>
    <col min="19" max="19" width="18.7265625" customWidth="1"/>
    <col min="20" max="20" width="12.1796875" bestFit="1" customWidth="1"/>
    <col min="21" max="28" width="14" customWidth="1"/>
    <col min="29" max="29" width="27.81640625" customWidth="1"/>
    <col min="30" max="30" width="28.453125" customWidth="1"/>
  </cols>
  <sheetData>
    <row r="1" spans="2:30" ht="20.149999999999999" customHeight="1" x14ac:dyDescent="0.35">
      <c r="E1" s="162"/>
      <c r="F1" s="163" t="s">
        <v>312</v>
      </c>
      <c r="G1" s="163"/>
      <c r="H1" s="163"/>
      <c r="I1" s="163"/>
      <c r="J1" s="163"/>
      <c r="K1" s="163"/>
      <c r="L1" s="163"/>
      <c r="M1" s="163"/>
      <c r="N1" s="163"/>
      <c r="O1" s="163"/>
      <c r="P1" s="163"/>
      <c r="Q1" s="163"/>
      <c r="R1" s="163"/>
      <c r="S1" s="163"/>
      <c r="T1" s="163"/>
      <c r="U1" s="14" t="s">
        <v>307</v>
      </c>
      <c r="V1" s="14" t="s">
        <v>313</v>
      </c>
    </row>
    <row r="2" spans="2:30" ht="20.149999999999999" customHeight="1" x14ac:dyDescent="0.35">
      <c r="E2" s="162"/>
      <c r="F2" s="164" t="s">
        <v>395</v>
      </c>
      <c r="G2" s="164"/>
      <c r="H2" s="164"/>
      <c r="I2" s="164"/>
      <c r="J2" s="164"/>
      <c r="K2" s="164"/>
      <c r="L2" s="164"/>
      <c r="M2" s="164"/>
      <c r="N2" s="164"/>
      <c r="O2" s="164"/>
      <c r="P2" s="164"/>
      <c r="Q2" s="164"/>
      <c r="R2" s="164"/>
      <c r="S2" s="164"/>
      <c r="T2" s="164"/>
      <c r="U2" s="15" t="s">
        <v>308</v>
      </c>
      <c r="V2" s="16">
        <v>1</v>
      </c>
    </row>
    <row r="3" spans="2:30" ht="20.149999999999999" customHeight="1" x14ac:dyDescent="0.35">
      <c r="E3" s="162"/>
      <c r="F3" s="164"/>
      <c r="G3" s="164"/>
      <c r="H3" s="164"/>
      <c r="I3" s="164"/>
      <c r="J3" s="164"/>
      <c r="K3" s="164"/>
      <c r="L3" s="164"/>
      <c r="M3" s="164"/>
      <c r="N3" s="164"/>
      <c r="O3" s="164"/>
      <c r="P3" s="164"/>
      <c r="Q3" s="164"/>
      <c r="R3" s="164"/>
      <c r="S3" s="164"/>
      <c r="T3" s="164"/>
      <c r="U3" s="15" t="s">
        <v>309</v>
      </c>
      <c r="V3" s="17">
        <v>44651</v>
      </c>
    </row>
    <row r="4" spans="2:30" ht="20.149999999999999" customHeight="1" x14ac:dyDescent="0.35">
      <c r="E4" s="162"/>
      <c r="F4" s="164"/>
      <c r="G4" s="164"/>
      <c r="H4" s="164"/>
      <c r="I4" s="164"/>
      <c r="J4" s="164"/>
      <c r="K4" s="164"/>
      <c r="L4" s="164"/>
      <c r="M4" s="164"/>
      <c r="N4" s="164"/>
      <c r="O4" s="164"/>
      <c r="P4" s="164"/>
      <c r="Q4" s="164"/>
      <c r="R4" s="164"/>
      <c r="S4" s="164"/>
      <c r="T4" s="164"/>
      <c r="U4" s="15" t="s">
        <v>310</v>
      </c>
      <c r="V4" s="18" t="s">
        <v>311</v>
      </c>
    </row>
    <row r="6" spans="2:30"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394</v>
      </c>
    </row>
    <row r="7" spans="2:30" x14ac:dyDescent="0.35">
      <c r="B7" s="159"/>
      <c r="C7" s="159"/>
      <c r="D7" s="159"/>
      <c r="E7" s="159"/>
      <c r="F7" s="159"/>
      <c r="G7" s="159"/>
      <c r="H7" s="159"/>
      <c r="I7" s="165">
        <v>2024</v>
      </c>
      <c r="J7" s="166"/>
      <c r="K7" s="160" t="s">
        <v>470</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row>
    <row r="8" spans="2:30"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6" t="s">
        <v>34</v>
      </c>
      <c r="X8" s="6" t="s">
        <v>35</v>
      </c>
      <c r="Y8" s="6" t="s">
        <v>34</v>
      </c>
      <c r="Z8" s="6" t="s">
        <v>35</v>
      </c>
      <c r="AA8" s="6" t="s">
        <v>34</v>
      </c>
      <c r="AB8" s="6" t="s">
        <v>35</v>
      </c>
      <c r="AC8" s="159"/>
      <c r="AD8" s="159"/>
    </row>
    <row r="9" spans="2:30" ht="409.5" x14ac:dyDescent="0.35">
      <c r="B9" s="1">
        <v>1</v>
      </c>
      <c r="C9" s="81" t="s">
        <v>13</v>
      </c>
      <c r="D9" s="81" t="s">
        <v>163</v>
      </c>
      <c r="E9" s="81" t="s">
        <v>164</v>
      </c>
      <c r="F9" s="81" t="s">
        <v>165</v>
      </c>
      <c r="G9" s="101" t="s">
        <v>14</v>
      </c>
      <c r="H9" s="81" t="s">
        <v>165</v>
      </c>
      <c r="I9" s="85">
        <v>1</v>
      </c>
      <c r="J9" s="111">
        <v>0.8</v>
      </c>
      <c r="K9" s="86">
        <f>J9/I9</f>
        <v>0.8</v>
      </c>
      <c r="L9" s="8"/>
      <c r="M9" s="8"/>
      <c r="N9" s="85"/>
      <c r="O9" s="8"/>
      <c r="P9" s="85"/>
      <c r="Q9" s="8"/>
      <c r="R9" s="8"/>
      <c r="S9" s="85"/>
      <c r="T9" s="8"/>
      <c r="U9" s="10">
        <v>0</v>
      </c>
      <c r="V9" s="85">
        <v>0</v>
      </c>
      <c r="W9" s="10" t="e">
        <f>+'[2]PLAN DE ACCION'!Q8</f>
        <v>#REF!</v>
      </c>
      <c r="X9" s="8"/>
      <c r="Y9" s="10" t="e">
        <f>+'[2]PLAN DE ACCION'!R8</f>
        <v>#REF!</v>
      </c>
      <c r="Z9" s="8"/>
      <c r="AA9" s="10" t="e">
        <f>+'[2]PLAN DE ACCION'!S8</f>
        <v>#REF!</v>
      </c>
      <c r="AB9" s="8"/>
      <c r="AC9" s="78" t="s">
        <v>166</v>
      </c>
      <c r="AD9" s="82" t="s">
        <v>325</v>
      </c>
    </row>
    <row r="10" spans="2:30" ht="162" customHeight="1" x14ac:dyDescent="0.35">
      <c r="B10" s="1">
        <v>2</v>
      </c>
      <c r="C10" s="81" t="s">
        <v>13</v>
      </c>
      <c r="D10" s="81" t="s">
        <v>167</v>
      </c>
      <c r="E10" s="81" t="s">
        <v>168</v>
      </c>
      <c r="F10" s="81" t="s">
        <v>169</v>
      </c>
      <c r="G10" s="101" t="s">
        <v>14</v>
      </c>
      <c r="H10" s="81" t="s">
        <v>170</v>
      </c>
      <c r="I10" s="85">
        <v>1</v>
      </c>
      <c r="J10" s="85">
        <v>0.9</v>
      </c>
      <c r="K10" s="86">
        <f>J10/I10</f>
        <v>0.9</v>
      </c>
      <c r="L10" s="8"/>
      <c r="M10" s="8"/>
      <c r="N10" s="85"/>
      <c r="O10" s="8"/>
      <c r="P10" s="85"/>
      <c r="Q10" s="8"/>
      <c r="R10" s="8"/>
      <c r="S10" s="85"/>
      <c r="T10" s="8"/>
      <c r="U10" s="10">
        <v>0</v>
      </c>
      <c r="V10" s="85">
        <v>0</v>
      </c>
      <c r="W10" s="10" t="e">
        <f>+'[2]PLAN DE ACCION'!Q9</f>
        <v>#REF!</v>
      </c>
      <c r="X10" s="8"/>
      <c r="Y10" s="10" t="e">
        <f>+'[2]PLAN DE ACCION'!R9</f>
        <v>#REF!</v>
      </c>
      <c r="Z10" s="8"/>
      <c r="AA10" s="10" t="e">
        <f>+'[2]PLAN DE ACCION'!S9</f>
        <v>#REF!</v>
      </c>
      <c r="AB10" s="8"/>
      <c r="AC10" s="78" t="s">
        <v>166</v>
      </c>
      <c r="AD10" s="82" t="s">
        <v>326</v>
      </c>
    </row>
  </sheetData>
  <mergeCells count="24">
    <mergeCell ref="E1:E4"/>
    <mergeCell ref="F1:T1"/>
    <mergeCell ref="F2:T4"/>
    <mergeCell ref="AC6:AC8"/>
    <mergeCell ref="AD6:AD8"/>
    <mergeCell ref="I7:J7"/>
    <mergeCell ref="L7:M7"/>
    <mergeCell ref="N7:O7"/>
    <mergeCell ref="P7:Q7"/>
    <mergeCell ref="R7:T7"/>
    <mergeCell ref="U7:V7"/>
    <mergeCell ref="W7:X7"/>
    <mergeCell ref="Y7:Z7"/>
    <mergeCell ref="AA7:AB7"/>
    <mergeCell ref="I6:P6"/>
    <mergeCell ref="R6:AB6"/>
    <mergeCell ref="K7:K8"/>
    <mergeCell ref="G6:G8"/>
    <mergeCell ref="H6:H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9489-1EE8-43EC-B9CC-40192CA4525C}">
  <dimension ref="B1:AD11"/>
  <sheetViews>
    <sheetView topLeftCell="A10" zoomScale="34" zoomScaleNormal="34" workbookViewId="0">
      <selection activeCell="K7" sqref="K7:K8"/>
    </sheetView>
  </sheetViews>
  <sheetFormatPr baseColWidth="10" defaultRowHeight="14.5" x14ac:dyDescent="0.35"/>
  <cols>
    <col min="1" max="1" width="1.81640625" customWidth="1"/>
    <col min="2" max="2" width="5.81640625" customWidth="1"/>
    <col min="3" max="3" width="28.81640625" customWidth="1"/>
    <col min="4" max="4" width="23.1796875" customWidth="1"/>
    <col min="5" max="5" width="17.453125" customWidth="1"/>
    <col min="6" max="6" width="14.54296875" customWidth="1"/>
    <col min="7" max="7" width="13.81640625" bestFit="1" customWidth="1"/>
    <col min="8" max="8" width="16.1796875" customWidth="1"/>
    <col min="9" max="9" width="10.36328125" customWidth="1"/>
    <col min="10" max="10" width="9.81640625" customWidth="1"/>
    <col min="11" max="11" width="18.36328125" customWidth="1"/>
    <col min="12" max="12" width="8.26953125" customWidth="1"/>
    <col min="13" max="13" width="10.1796875" customWidth="1"/>
    <col min="14" max="14" width="8.1796875" customWidth="1"/>
    <col min="15" max="15" width="9.453125" customWidth="1"/>
    <col min="16" max="16" width="7.453125" customWidth="1"/>
    <col min="17" max="17" width="9.7265625" customWidth="1"/>
    <col min="18" max="18" width="60.81640625" customWidth="1"/>
    <col min="19" max="19" width="18.26953125" customWidth="1"/>
    <col min="20" max="20" width="14.26953125" customWidth="1"/>
    <col min="21" max="21" width="16.81640625" customWidth="1"/>
    <col min="22" max="22" width="15" bestFit="1" customWidth="1"/>
    <col min="23" max="24" width="14" customWidth="1"/>
    <col min="25" max="25" width="15.81640625" bestFit="1" customWidth="1"/>
    <col min="26" max="26" width="14" customWidth="1"/>
    <col min="27" max="27" width="15.81640625" bestFit="1" customWidth="1"/>
    <col min="28" max="28" width="14" customWidth="1"/>
    <col min="29" max="29" width="24.54296875" bestFit="1" customWidth="1"/>
    <col min="30" max="30" width="28.453125" customWidth="1"/>
  </cols>
  <sheetData>
    <row r="1" spans="2:30" ht="15.5" x14ac:dyDescent="0.35">
      <c r="E1" s="162"/>
      <c r="F1" s="163" t="s">
        <v>312</v>
      </c>
      <c r="G1" s="163"/>
      <c r="H1" s="163"/>
      <c r="I1" s="163"/>
      <c r="J1" s="163"/>
      <c r="K1" s="163"/>
      <c r="L1" s="163"/>
      <c r="M1" s="163"/>
      <c r="N1" s="163"/>
      <c r="O1" s="163"/>
      <c r="P1" s="163"/>
      <c r="Q1" s="163"/>
      <c r="R1" s="163"/>
      <c r="S1" s="163"/>
      <c r="T1" s="163"/>
      <c r="U1" s="14" t="s">
        <v>307</v>
      </c>
      <c r="V1" s="14" t="s">
        <v>313</v>
      </c>
    </row>
    <row r="2" spans="2:30" ht="14.5" customHeight="1" x14ac:dyDescent="0.35">
      <c r="E2" s="162"/>
      <c r="F2" s="164" t="s">
        <v>395</v>
      </c>
      <c r="G2" s="164"/>
      <c r="H2" s="164"/>
      <c r="I2" s="164"/>
      <c r="J2" s="164"/>
      <c r="K2" s="164"/>
      <c r="L2" s="164"/>
      <c r="M2" s="164"/>
      <c r="N2" s="164"/>
      <c r="O2" s="164"/>
      <c r="P2" s="164"/>
      <c r="Q2" s="164"/>
      <c r="R2" s="164"/>
      <c r="S2" s="164"/>
      <c r="T2" s="164"/>
      <c r="U2" s="15" t="s">
        <v>308</v>
      </c>
      <c r="V2" s="16">
        <v>1</v>
      </c>
    </row>
    <row r="3" spans="2:30" ht="14.5" customHeight="1" x14ac:dyDescent="0.35">
      <c r="E3" s="162"/>
      <c r="F3" s="164"/>
      <c r="G3" s="164"/>
      <c r="H3" s="164"/>
      <c r="I3" s="164"/>
      <c r="J3" s="164"/>
      <c r="K3" s="164"/>
      <c r="L3" s="164"/>
      <c r="M3" s="164"/>
      <c r="N3" s="164"/>
      <c r="O3" s="164"/>
      <c r="P3" s="164"/>
      <c r="Q3" s="164"/>
      <c r="R3" s="164"/>
      <c r="S3" s="164"/>
      <c r="T3" s="164"/>
      <c r="U3" s="15" t="s">
        <v>309</v>
      </c>
      <c r="V3" s="17">
        <v>44651</v>
      </c>
    </row>
    <row r="4" spans="2:30" ht="14.5" customHeight="1" x14ac:dyDescent="0.35">
      <c r="E4" s="162"/>
      <c r="F4" s="164"/>
      <c r="G4" s="164"/>
      <c r="H4" s="164"/>
      <c r="I4" s="164"/>
      <c r="J4" s="164"/>
      <c r="K4" s="164"/>
      <c r="L4" s="164"/>
      <c r="M4" s="164"/>
      <c r="N4" s="164"/>
      <c r="O4" s="164"/>
      <c r="P4" s="164"/>
      <c r="Q4" s="164"/>
      <c r="R4" s="164"/>
      <c r="S4" s="164"/>
      <c r="T4" s="164"/>
      <c r="U4" s="15" t="s">
        <v>310</v>
      </c>
      <c r="V4" s="18" t="s">
        <v>311</v>
      </c>
    </row>
    <row r="6" spans="2:30"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394</v>
      </c>
    </row>
    <row r="7" spans="2:30" x14ac:dyDescent="0.35">
      <c r="B7" s="159"/>
      <c r="C7" s="159"/>
      <c r="D7" s="159"/>
      <c r="E7" s="159"/>
      <c r="F7" s="159"/>
      <c r="G7" s="159"/>
      <c r="H7" s="159"/>
      <c r="I7" s="165">
        <v>2024</v>
      </c>
      <c r="J7" s="166"/>
      <c r="K7" s="160" t="s">
        <v>470</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row>
    <row r="8" spans="2:30" ht="25" customHeight="1" x14ac:dyDescent="0.35">
      <c r="B8" s="159"/>
      <c r="C8" s="159"/>
      <c r="D8" s="159"/>
      <c r="E8" s="159"/>
      <c r="F8" s="159"/>
      <c r="G8" s="159"/>
      <c r="H8" s="159"/>
      <c r="I8" s="6" t="s">
        <v>34</v>
      </c>
      <c r="J8" s="6" t="s">
        <v>35</v>
      </c>
      <c r="K8" s="161"/>
      <c r="L8" s="6" t="s">
        <v>34</v>
      </c>
      <c r="M8" s="6" t="s">
        <v>35</v>
      </c>
      <c r="N8" s="6" t="s">
        <v>34</v>
      </c>
      <c r="O8" s="6" t="s">
        <v>35</v>
      </c>
      <c r="P8" s="6" t="s">
        <v>34</v>
      </c>
      <c r="Q8" s="6" t="s">
        <v>35</v>
      </c>
      <c r="R8" s="7" t="s">
        <v>252</v>
      </c>
      <c r="S8" s="9" t="s">
        <v>11</v>
      </c>
      <c r="T8" s="9" t="s">
        <v>12</v>
      </c>
      <c r="U8" s="6" t="s">
        <v>34</v>
      </c>
      <c r="V8" s="6" t="s">
        <v>35</v>
      </c>
      <c r="W8" s="6" t="s">
        <v>34</v>
      </c>
      <c r="X8" s="6" t="s">
        <v>35</v>
      </c>
      <c r="Y8" s="6" t="s">
        <v>34</v>
      </c>
      <c r="Z8" s="6" t="s">
        <v>35</v>
      </c>
      <c r="AA8" s="6" t="s">
        <v>34</v>
      </c>
      <c r="AB8" s="6" t="s">
        <v>35</v>
      </c>
      <c r="AC8" s="159"/>
      <c r="AD8" s="159"/>
    </row>
    <row r="9" spans="2:30" ht="399.75" customHeight="1" x14ac:dyDescent="0.35">
      <c r="B9" s="1">
        <v>1</v>
      </c>
      <c r="C9" s="81" t="s">
        <v>13</v>
      </c>
      <c r="D9" s="97" t="s">
        <v>296</v>
      </c>
      <c r="E9" s="97" t="s">
        <v>401</v>
      </c>
      <c r="F9" s="81" t="s">
        <v>297</v>
      </c>
      <c r="G9" s="85" t="s">
        <v>100</v>
      </c>
      <c r="H9" s="84" t="s">
        <v>298</v>
      </c>
      <c r="I9" s="85">
        <v>840</v>
      </c>
      <c r="J9" s="85">
        <v>653</v>
      </c>
      <c r="K9" s="86">
        <f>J9/I9</f>
        <v>0.77738095238095239</v>
      </c>
      <c r="L9" s="85"/>
      <c r="M9" s="8"/>
      <c r="N9" s="85"/>
      <c r="O9" s="8"/>
      <c r="P9" s="85"/>
      <c r="Q9" s="8"/>
      <c r="R9" s="82" t="s">
        <v>400</v>
      </c>
      <c r="S9" s="85">
        <v>0</v>
      </c>
      <c r="T9" s="85" t="s">
        <v>15</v>
      </c>
      <c r="U9" s="116" t="s">
        <v>399</v>
      </c>
      <c r="V9" s="117">
        <v>1476206384.9000001</v>
      </c>
      <c r="W9" s="119"/>
      <c r="X9" s="118"/>
      <c r="Y9" s="120"/>
      <c r="Z9" s="118"/>
      <c r="AA9" s="121"/>
      <c r="AB9" s="8"/>
      <c r="AC9" s="89" t="s">
        <v>299</v>
      </c>
      <c r="AD9" s="78" t="s">
        <v>396</v>
      </c>
    </row>
    <row r="10" spans="2:30" ht="357" customHeight="1" x14ac:dyDescent="0.35">
      <c r="B10" s="1">
        <v>2</v>
      </c>
      <c r="C10" s="81" t="s">
        <v>13</v>
      </c>
      <c r="D10" s="97" t="s">
        <v>300</v>
      </c>
      <c r="E10" s="97" t="s">
        <v>398</v>
      </c>
      <c r="F10" s="81" t="s">
        <v>301</v>
      </c>
      <c r="G10" s="85" t="s">
        <v>100</v>
      </c>
      <c r="H10" s="84" t="s">
        <v>302</v>
      </c>
      <c r="I10" s="85">
        <v>6350</v>
      </c>
      <c r="J10" s="85">
        <v>5575</v>
      </c>
      <c r="K10" s="86">
        <f t="shared" ref="K10:K11" si="0">J10/I10</f>
        <v>0.87795275590551181</v>
      </c>
      <c r="L10" s="85"/>
      <c r="M10" s="8"/>
      <c r="N10" s="85"/>
      <c r="O10" s="8"/>
      <c r="P10" s="85"/>
      <c r="Q10" s="8"/>
      <c r="R10" s="101" t="s">
        <v>397</v>
      </c>
      <c r="S10" s="85">
        <v>0</v>
      </c>
      <c r="T10" s="85" t="s">
        <v>15</v>
      </c>
      <c r="U10" s="119">
        <v>528414029</v>
      </c>
      <c r="V10" s="56">
        <v>172858000</v>
      </c>
      <c r="W10" s="119"/>
      <c r="X10" s="118"/>
      <c r="Y10" s="120"/>
      <c r="Z10" s="118"/>
      <c r="AA10" s="121"/>
      <c r="AB10" s="8"/>
      <c r="AC10" s="89" t="s">
        <v>299</v>
      </c>
      <c r="AD10" s="78" t="s">
        <v>396</v>
      </c>
    </row>
    <row r="11" spans="2:30" ht="327.75" customHeight="1" x14ac:dyDescent="0.35">
      <c r="B11" s="1">
        <v>3</v>
      </c>
      <c r="C11" s="81" t="s">
        <v>13</v>
      </c>
      <c r="D11" s="97" t="s">
        <v>303</v>
      </c>
      <c r="E11" s="97" t="s">
        <v>304</v>
      </c>
      <c r="F11" s="81" t="s">
        <v>305</v>
      </c>
      <c r="G11" s="85" t="s">
        <v>100</v>
      </c>
      <c r="H11" s="84" t="s">
        <v>306</v>
      </c>
      <c r="I11" s="85">
        <v>120000</v>
      </c>
      <c r="J11" s="85">
        <v>60842</v>
      </c>
      <c r="K11" s="86">
        <f t="shared" si="0"/>
        <v>0.50701666666666667</v>
      </c>
      <c r="L11" s="85"/>
      <c r="M11" s="8"/>
      <c r="N11" s="85"/>
      <c r="O11" s="8"/>
      <c r="P11" s="85"/>
      <c r="Q11" s="8"/>
      <c r="R11" s="101" t="s">
        <v>331</v>
      </c>
      <c r="S11" s="85">
        <v>0</v>
      </c>
      <c r="T11" s="85" t="s">
        <v>15</v>
      </c>
      <c r="U11" s="119">
        <v>487041203.58999997</v>
      </c>
      <c r="V11" s="117">
        <v>292718502</v>
      </c>
      <c r="W11" s="119"/>
      <c r="X11" s="118"/>
      <c r="Y11" s="120"/>
      <c r="Z11" s="118"/>
      <c r="AA11" s="121"/>
      <c r="AB11" s="8"/>
      <c r="AC11" s="89" t="s">
        <v>299</v>
      </c>
      <c r="AD11" s="78" t="s">
        <v>396</v>
      </c>
    </row>
  </sheetData>
  <mergeCells count="24">
    <mergeCell ref="AC6:AC8"/>
    <mergeCell ref="AD6:AD8"/>
    <mergeCell ref="I7:J7"/>
    <mergeCell ref="L7:M7"/>
    <mergeCell ref="N7:O7"/>
    <mergeCell ref="P7:Q7"/>
    <mergeCell ref="R7:T7"/>
    <mergeCell ref="U7:V7"/>
    <mergeCell ref="W7:X7"/>
    <mergeCell ref="Y7:Z7"/>
    <mergeCell ref="G6:G8"/>
    <mergeCell ref="AA7:AB7"/>
    <mergeCell ref="I6:P6"/>
    <mergeCell ref="R6:AB6"/>
    <mergeCell ref="E1:E4"/>
    <mergeCell ref="F1:T1"/>
    <mergeCell ref="F2:T4"/>
    <mergeCell ref="H6:H8"/>
    <mergeCell ref="K7:K8"/>
    <mergeCell ref="B6:B8"/>
    <mergeCell ref="C6:C8"/>
    <mergeCell ref="D6:D8"/>
    <mergeCell ref="E6:E8"/>
    <mergeCell ref="F6:F8"/>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F341-96A8-432D-9D40-76ECBC71EDAA}">
  <dimension ref="B1:AD13"/>
  <sheetViews>
    <sheetView topLeftCell="A12" zoomScale="54" zoomScaleNormal="54" workbookViewId="0">
      <selection activeCell="S15" sqref="S15"/>
    </sheetView>
  </sheetViews>
  <sheetFormatPr baseColWidth="10" defaultRowHeight="14.5" x14ac:dyDescent="0.35"/>
  <cols>
    <col min="1" max="1" width="1.81640625" customWidth="1"/>
    <col min="2" max="2" width="5.81640625" customWidth="1"/>
    <col min="3" max="3" width="28.81640625" customWidth="1"/>
    <col min="4" max="4" width="24.26953125" customWidth="1"/>
    <col min="5" max="5" width="27" customWidth="1"/>
    <col min="6" max="6" width="14.54296875" customWidth="1"/>
    <col min="7" max="8" width="16.1796875" customWidth="1"/>
    <col min="9" max="9" width="8.7265625" customWidth="1"/>
    <col min="10" max="10" width="9.81640625" customWidth="1"/>
    <col min="11" max="11" width="15.7265625" customWidth="1"/>
    <col min="12" max="12" width="8.26953125" customWidth="1"/>
    <col min="13" max="13" width="10.1796875" customWidth="1"/>
    <col min="14" max="14" width="8.1796875" customWidth="1"/>
    <col min="15" max="15" width="9.453125" customWidth="1"/>
    <col min="16" max="16" width="7.453125" customWidth="1"/>
    <col min="17" max="17" width="9.7265625" customWidth="1"/>
    <col min="18" max="18" width="22.1796875" bestFit="1" customWidth="1"/>
    <col min="19" max="19" width="19.26953125" bestFit="1" customWidth="1"/>
    <col min="20" max="20" width="12.1796875" bestFit="1" customWidth="1"/>
    <col min="21" max="21" width="21.26953125" bestFit="1" customWidth="1"/>
    <col min="22" max="22" width="21.54296875" bestFit="1" customWidth="1"/>
    <col min="23" max="23" width="15" bestFit="1" customWidth="1"/>
    <col min="24" max="24" width="14" customWidth="1"/>
    <col min="25" max="25" width="15" bestFit="1" customWidth="1"/>
    <col min="26" max="26" width="14" customWidth="1"/>
    <col min="27" max="27" width="15" bestFit="1" customWidth="1"/>
    <col min="28" max="28" width="14" customWidth="1"/>
    <col min="29" max="29" width="26" bestFit="1" customWidth="1"/>
    <col min="30" max="30" width="28.453125" customWidth="1"/>
  </cols>
  <sheetData>
    <row r="1" spans="2:30" ht="19.899999999999999" customHeight="1" x14ac:dyDescent="0.35">
      <c r="E1" s="162"/>
      <c r="F1" s="163" t="s">
        <v>312</v>
      </c>
      <c r="G1" s="163"/>
      <c r="H1" s="163"/>
      <c r="I1" s="163"/>
      <c r="J1" s="163"/>
      <c r="K1" s="163"/>
      <c r="L1" s="163"/>
      <c r="M1" s="163"/>
      <c r="N1" s="163"/>
      <c r="O1" s="163"/>
      <c r="P1" s="163"/>
      <c r="Q1" s="163"/>
      <c r="R1" s="163"/>
      <c r="S1" s="163"/>
      <c r="T1" s="163"/>
      <c r="U1" s="14" t="s">
        <v>307</v>
      </c>
      <c r="V1" s="14" t="s">
        <v>313</v>
      </c>
    </row>
    <row r="2" spans="2:30" ht="19.899999999999999" customHeight="1" x14ac:dyDescent="0.35">
      <c r="E2" s="162"/>
      <c r="F2" s="164" t="s">
        <v>395</v>
      </c>
      <c r="G2" s="164"/>
      <c r="H2" s="164"/>
      <c r="I2" s="164"/>
      <c r="J2" s="164"/>
      <c r="K2" s="164"/>
      <c r="L2" s="164"/>
      <c r="M2" s="164"/>
      <c r="N2" s="164"/>
      <c r="O2" s="164"/>
      <c r="P2" s="164"/>
      <c r="Q2" s="164"/>
      <c r="R2" s="164"/>
      <c r="S2" s="164"/>
      <c r="T2" s="164"/>
      <c r="U2" s="15" t="s">
        <v>308</v>
      </c>
      <c r="V2" s="16">
        <v>1</v>
      </c>
    </row>
    <row r="3" spans="2:30" ht="19.899999999999999" customHeight="1" x14ac:dyDescent="0.35">
      <c r="E3" s="162"/>
      <c r="F3" s="164"/>
      <c r="G3" s="164"/>
      <c r="H3" s="164"/>
      <c r="I3" s="164"/>
      <c r="J3" s="164"/>
      <c r="K3" s="164"/>
      <c r="L3" s="164"/>
      <c r="M3" s="164"/>
      <c r="N3" s="164"/>
      <c r="O3" s="164"/>
      <c r="P3" s="164"/>
      <c r="Q3" s="164"/>
      <c r="R3" s="164"/>
      <c r="S3" s="164"/>
      <c r="T3" s="164"/>
      <c r="U3" s="15" t="s">
        <v>309</v>
      </c>
      <c r="V3" s="17">
        <v>44651</v>
      </c>
    </row>
    <row r="4" spans="2:30" ht="19.899999999999999" customHeight="1" x14ac:dyDescent="0.35">
      <c r="E4" s="162"/>
      <c r="F4" s="164"/>
      <c r="G4" s="164"/>
      <c r="H4" s="164"/>
      <c r="I4" s="164"/>
      <c r="J4" s="164"/>
      <c r="K4" s="164"/>
      <c r="L4" s="164"/>
      <c r="M4" s="164"/>
      <c r="N4" s="164"/>
      <c r="O4" s="164"/>
      <c r="P4" s="164"/>
      <c r="Q4" s="164"/>
      <c r="R4" s="164"/>
      <c r="S4" s="164"/>
      <c r="T4" s="164"/>
      <c r="U4" s="15" t="s">
        <v>310</v>
      </c>
      <c r="V4" s="18" t="s">
        <v>311</v>
      </c>
    </row>
    <row r="6" spans="2:30" x14ac:dyDescent="0.35">
      <c r="B6" s="159" t="s">
        <v>0</v>
      </c>
      <c r="C6" s="159" t="s">
        <v>1</v>
      </c>
      <c r="D6" s="159" t="s">
        <v>2</v>
      </c>
      <c r="E6" s="159" t="s">
        <v>3</v>
      </c>
      <c r="F6" s="159" t="s">
        <v>4</v>
      </c>
      <c r="G6" s="159" t="s">
        <v>5</v>
      </c>
      <c r="H6" s="159" t="s">
        <v>6</v>
      </c>
      <c r="I6" s="172" t="s">
        <v>7</v>
      </c>
      <c r="J6" s="172"/>
      <c r="K6" s="172"/>
      <c r="L6" s="177"/>
      <c r="M6" s="177"/>
      <c r="N6" s="177"/>
      <c r="O6" s="177"/>
      <c r="P6" s="177"/>
      <c r="Q6" s="11"/>
      <c r="R6" s="170" t="s">
        <v>8</v>
      </c>
      <c r="S6" s="171"/>
      <c r="T6" s="171"/>
      <c r="U6" s="171"/>
      <c r="V6" s="171"/>
      <c r="W6" s="171"/>
      <c r="X6" s="171"/>
      <c r="Y6" s="171"/>
      <c r="Z6" s="171"/>
      <c r="AA6" s="171"/>
      <c r="AB6" s="172"/>
      <c r="AC6" s="159" t="s">
        <v>9</v>
      </c>
      <c r="AD6" s="159" t="s">
        <v>394</v>
      </c>
    </row>
    <row r="7" spans="2:30" x14ac:dyDescent="0.35">
      <c r="B7" s="159"/>
      <c r="C7" s="159"/>
      <c r="D7" s="159"/>
      <c r="E7" s="159"/>
      <c r="F7" s="159"/>
      <c r="G7" s="159"/>
      <c r="H7" s="159"/>
      <c r="I7" s="165">
        <v>2024</v>
      </c>
      <c r="J7" s="166"/>
      <c r="K7" s="160" t="s">
        <v>470</v>
      </c>
      <c r="L7" s="165">
        <v>2025</v>
      </c>
      <c r="M7" s="166"/>
      <c r="N7" s="167">
        <v>2026</v>
      </c>
      <c r="O7" s="168"/>
      <c r="P7" s="159">
        <v>2027</v>
      </c>
      <c r="Q7" s="159"/>
      <c r="R7" s="167" t="s">
        <v>33</v>
      </c>
      <c r="S7" s="169"/>
      <c r="T7" s="168"/>
      <c r="U7" s="159">
        <v>2024</v>
      </c>
      <c r="V7" s="159"/>
      <c r="W7" s="159">
        <v>2025</v>
      </c>
      <c r="X7" s="159"/>
      <c r="Y7" s="159">
        <v>2026</v>
      </c>
      <c r="Z7" s="159"/>
      <c r="AA7" s="159">
        <v>2027</v>
      </c>
      <c r="AB7" s="159"/>
      <c r="AC7" s="159"/>
      <c r="AD7" s="159"/>
    </row>
    <row r="8" spans="2:30" x14ac:dyDescent="0.35">
      <c r="B8" s="159"/>
      <c r="C8" s="159"/>
      <c r="D8" s="159"/>
      <c r="E8" s="159"/>
      <c r="F8" s="159"/>
      <c r="G8" s="159"/>
      <c r="H8" s="159"/>
      <c r="I8" s="6" t="s">
        <v>34</v>
      </c>
      <c r="J8" s="6" t="s">
        <v>35</v>
      </c>
      <c r="K8" s="161"/>
      <c r="L8" s="6" t="s">
        <v>34</v>
      </c>
      <c r="M8" s="6" t="s">
        <v>35</v>
      </c>
      <c r="N8" s="6" t="s">
        <v>34</v>
      </c>
      <c r="O8" s="6" t="s">
        <v>35</v>
      </c>
      <c r="P8" s="6" t="s">
        <v>34</v>
      </c>
      <c r="Q8" s="6" t="s">
        <v>35</v>
      </c>
      <c r="R8" s="7" t="s">
        <v>10</v>
      </c>
      <c r="S8" s="9" t="s">
        <v>11</v>
      </c>
      <c r="T8" s="9" t="s">
        <v>12</v>
      </c>
      <c r="U8" s="6" t="s">
        <v>34</v>
      </c>
      <c r="V8" s="6" t="s">
        <v>35</v>
      </c>
      <c r="W8" s="6" t="s">
        <v>34</v>
      </c>
      <c r="X8" s="6" t="s">
        <v>35</v>
      </c>
      <c r="Y8" s="6" t="s">
        <v>34</v>
      </c>
      <c r="Z8" s="6" t="s">
        <v>35</v>
      </c>
      <c r="AA8" s="6" t="s">
        <v>34</v>
      </c>
      <c r="AB8" s="6" t="s">
        <v>35</v>
      </c>
      <c r="AC8" s="159"/>
      <c r="AD8" s="159"/>
    </row>
    <row r="9" spans="2:30" ht="226.5" customHeight="1" x14ac:dyDescent="0.35">
      <c r="B9" s="3">
        <v>1</v>
      </c>
      <c r="C9" s="84" t="s">
        <v>13</v>
      </c>
      <c r="D9" s="84" t="s">
        <v>171</v>
      </c>
      <c r="E9" s="84" t="s">
        <v>172</v>
      </c>
      <c r="F9" s="84" t="s">
        <v>173</v>
      </c>
      <c r="G9" s="37" t="s">
        <v>14</v>
      </c>
      <c r="H9" s="84" t="s">
        <v>174</v>
      </c>
      <c r="I9" s="85">
        <v>1</v>
      </c>
      <c r="J9" s="85">
        <v>1</v>
      </c>
      <c r="K9" s="86">
        <f>J9/I9</f>
        <v>1</v>
      </c>
      <c r="L9" s="85">
        <v>1</v>
      </c>
      <c r="M9" s="8"/>
      <c r="N9" s="85">
        <v>1</v>
      </c>
      <c r="O9" s="8"/>
      <c r="P9" s="85">
        <v>1</v>
      </c>
      <c r="Q9" s="8"/>
      <c r="R9" s="37"/>
      <c r="S9" s="37" t="s">
        <v>15</v>
      </c>
      <c r="T9" s="37"/>
      <c r="U9" s="10"/>
      <c r="V9" s="8"/>
      <c r="W9" s="10">
        <f>+'[3]PLAN DE ACCION'!Q8</f>
        <v>0</v>
      </c>
      <c r="X9" s="8"/>
      <c r="Y9" s="10"/>
      <c r="Z9" s="8"/>
      <c r="AA9" s="10"/>
      <c r="AB9" s="8"/>
      <c r="AC9" s="105" t="s">
        <v>175</v>
      </c>
      <c r="AD9" s="78" t="s">
        <v>403</v>
      </c>
    </row>
    <row r="10" spans="2:30" ht="406" x14ac:dyDescent="0.35">
      <c r="B10" s="1">
        <v>2</v>
      </c>
      <c r="C10" s="81" t="s">
        <v>13</v>
      </c>
      <c r="D10" s="97" t="s">
        <v>176</v>
      </c>
      <c r="E10" s="97" t="s">
        <v>177</v>
      </c>
      <c r="F10" s="81" t="s">
        <v>178</v>
      </c>
      <c r="G10" s="85" t="s">
        <v>14</v>
      </c>
      <c r="H10" s="84" t="s">
        <v>179</v>
      </c>
      <c r="I10" s="13">
        <v>1</v>
      </c>
      <c r="J10" s="86">
        <v>1</v>
      </c>
      <c r="K10" s="86">
        <f t="shared" ref="K10:K13" si="0">J10/I10</f>
        <v>1</v>
      </c>
      <c r="L10" s="13">
        <v>1</v>
      </c>
      <c r="M10" s="8"/>
      <c r="N10" s="13">
        <v>1</v>
      </c>
      <c r="O10" s="8"/>
      <c r="P10" s="13">
        <v>1</v>
      </c>
      <c r="Q10" s="8"/>
      <c r="R10" s="8"/>
      <c r="S10" s="8"/>
      <c r="T10" s="85" t="s">
        <v>15</v>
      </c>
      <c r="U10" s="27">
        <v>495316000</v>
      </c>
      <c r="V10" s="122">
        <v>276968000</v>
      </c>
      <c r="W10" s="10"/>
      <c r="X10" s="8"/>
      <c r="Y10" s="10"/>
      <c r="Z10" s="8"/>
      <c r="AA10" s="10"/>
      <c r="AB10" s="8"/>
      <c r="AC10" s="89" t="s">
        <v>175</v>
      </c>
      <c r="AD10" s="82" t="s">
        <v>402</v>
      </c>
    </row>
    <row r="11" spans="2:30" ht="229.5" customHeight="1" x14ac:dyDescent="0.35">
      <c r="B11" s="1">
        <v>3</v>
      </c>
      <c r="C11" s="81" t="s">
        <v>13</v>
      </c>
      <c r="D11" s="97" t="s">
        <v>180</v>
      </c>
      <c r="E11" s="97" t="s">
        <v>181</v>
      </c>
      <c r="F11" s="81" t="s">
        <v>182</v>
      </c>
      <c r="G11" s="85" t="s">
        <v>14</v>
      </c>
      <c r="H11" s="84" t="s">
        <v>183</v>
      </c>
      <c r="I11" s="85">
        <v>2</v>
      </c>
      <c r="J11" s="85">
        <v>2</v>
      </c>
      <c r="K11" s="86">
        <f t="shared" si="0"/>
        <v>1</v>
      </c>
      <c r="L11" s="85">
        <v>3</v>
      </c>
      <c r="M11" s="8"/>
      <c r="N11" s="85">
        <v>3</v>
      </c>
      <c r="O11" s="8"/>
      <c r="P11" s="85">
        <v>3</v>
      </c>
      <c r="Q11" s="8"/>
      <c r="R11" s="8"/>
      <c r="S11" s="8"/>
      <c r="T11" s="85" t="s">
        <v>15</v>
      </c>
      <c r="U11" s="27">
        <v>1112632000</v>
      </c>
      <c r="V11" s="122">
        <v>625434000</v>
      </c>
      <c r="W11" s="10"/>
      <c r="X11" s="8"/>
      <c r="Y11" s="10"/>
      <c r="Z11" s="8"/>
      <c r="AA11" s="10"/>
      <c r="AB11" s="8"/>
      <c r="AC11" s="89" t="s">
        <v>175</v>
      </c>
      <c r="AD11" s="109" t="s">
        <v>454</v>
      </c>
    </row>
    <row r="12" spans="2:30" ht="132" customHeight="1" x14ac:dyDescent="0.35">
      <c r="B12" s="1">
        <v>4</v>
      </c>
      <c r="C12" s="81" t="s">
        <v>13</v>
      </c>
      <c r="D12" s="97" t="s">
        <v>180</v>
      </c>
      <c r="E12" s="97" t="s">
        <v>184</v>
      </c>
      <c r="F12" s="81" t="s">
        <v>185</v>
      </c>
      <c r="G12" s="85" t="s">
        <v>100</v>
      </c>
      <c r="H12" s="84" t="s">
        <v>186</v>
      </c>
      <c r="I12" s="13">
        <v>0.2</v>
      </c>
      <c r="J12" s="86">
        <v>0.15</v>
      </c>
      <c r="K12" s="86">
        <f t="shared" si="0"/>
        <v>0.74999999999999989</v>
      </c>
      <c r="L12" s="13">
        <v>0.3</v>
      </c>
      <c r="M12" s="8"/>
      <c r="N12" s="13">
        <v>0.3</v>
      </c>
      <c r="O12" s="8"/>
      <c r="P12" s="13">
        <v>0.35</v>
      </c>
      <c r="Q12" s="8"/>
      <c r="R12" s="8"/>
      <c r="S12" s="8"/>
      <c r="T12" s="85" t="s">
        <v>15</v>
      </c>
      <c r="U12" s="27">
        <v>15887974730</v>
      </c>
      <c r="V12" s="122">
        <v>2352799124</v>
      </c>
      <c r="W12" s="10"/>
      <c r="X12" s="8"/>
      <c r="Y12" s="10"/>
      <c r="Z12" s="8"/>
      <c r="AA12" s="10"/>
      <c r="AB12" s="8"/>
      <c r="AC12" s="89" t="s">
        <v>175</v>
      </c>
      <c r="AD12" s="109" t="s">
        <v>455</v>
      </c>
    </row>
    <row r="13" spans="2:30" ht="101.5" x14ac:dyDescent="0.35">
      <c r="B13" s="1">
        <v>5</v>
      </c>
      <c r="C13" s="103" t="s">
        <v>106</v>
      </c>
      <c r="D13" s="103" t="s">
        <v>125</v>
      </c>
      <c r="E13" s="103" t="s">
        <v>126</v>
      </c>
      <c r="F13" s="103" t="s">
        <v>127</v>
      </c>
      <c r="G13" s="85" t="s">
        <v>14</v>
      </c>
      <c r="H13" s="103" t="s">
        <v>128</v>
      </c>
      <c r="I13" s="85">
        <v>0</v>
      </c>
      <c r="J13" s="85"/>
      <c r="K13" s="86" t="e">
        <f t="shared" si="0"/>
        <v>#DIV/0!</v>
      </c>
      <c r="L13" s="85">
        <v>1</v>
      </c>
      <c r="M13" s="8"/>
      <c r="N13" s="85">
        <v>1</v>
      </c>
      <c r="O13" s="8"/>
      <c r="P13" s="85">
        <v>1</v>
      </c>
      <c r="Q13" s="8"/>
      <c r="R13" s="85"/>
      <c r="S13" s="85" t="s">
        <v>15</v>
      </c>
      <c r="T13" s="85"/>
      <c r="U13" s="10">
        <f>+'[3]PLAN DE ACCION'!P12</f>
        <v>0</v>
      </c>
      <c r="V13" s="8"/>
      <c r="W13" s="10"/>
      <c r="X13" s="8"/>
      <c r="Y13" s="10"/>
      <c r="Z13" s="8"/>
      <c r="AA13" s="10"/>
      <c r="AB13" s="8"/>
      <c r="AC13" s="106" t="s">
        <v>129</v>
      </c>
      <c r="AD13" s="8"/>
    </row>
  </sheetData>
  <mergeCells count="24">
    <mergeCell ref="B6:B8"/>
    <mergeCell ref="C6:C8"/>
    <mergeCell ref="D6:D8"/>
    <mergeCell ref="E6:E8"/>
    <mergeCell ref="F6:F8"/>
    <mergeCell ref="AC6:AC8"/>
    <mergeCell ref="AD6:AD8"/>
    <mergeCell ref="I7:J7"/>
    <mergeCell ref="L7:M7"/>
    <mergeCell ref="N7:O7"/>
    <mergeCell ref="P7:Q7"/>
    <mergeCell ref="I6:P6"/>
    <mergeCell ref="R6:AB6"/>
    <mergeCell ref="U7:V7"/>
    <mergeCell ref="W7:X7"/>
    <mergeCell ref="Y7:Z7"/>
    <mergeCell ref="AA7:AB7"/>
    <mergeCell ref="H6:H8"/>
    <mergeCell ref="E1:E4"/>
    <mergeCell ref="F1:T1"/>
    <mergeCell ref="F2:T4"/>
    <mergeCell ref="G6:G8"/>
    <mergeCell ref="R7:T7"/>
    <mergeCell ref="K7:K8"/>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29F46-9FE6-49F9-A3B3-62F60D3BD8F8}">
  <sheetPr>
    <tabColor theme="0"/>
  </sheetPr>
  <dimension ref="B1:AF30"/>
  <sheetViews>
    <sheetView topLeftCell="C16" zoomScale="42" zoomScaleNormal="42" workbookViewId="0">
      <selection activeCell="R17" sqref="R17"/>
    </sheetView>
  </sheetViews>
  <sheetFormatPr baseColWidth="10" defaultRowHeight="14.5" x14ac:dyDescent="0.35"/>
  <cols>
    <col min="1" max="1" width="1.90625" customWidth="1"/>
    <col min="2" max="2" width="5.90625" customWidth="1"/>
    <col min="3" max="3" width="37.36328125" customWidth="1"/>
    <col min="4" max="4" width="53.36328125" customWidth="1"/>
    <col min="5" max="5" width="56.453125" customWidth="1"/>
    <col min="6" max="6" width="36.453125" customWidth="1"/>
    <col min="7" max="7" width="20.453125" customWidth="1"/>
    <col min="8" max="8" width="24.7265625" customWidth="1"/>
    <col min="9" max="9" width="8.6328125" customWidth="1"/>
    <col min="10" max="10" width="9.90625" customWidth="1"/>
    <col min="11" max="11" width="18.81640625" customWidth="1"/>
    <col min="12" max="12" width="8.36328125" customWidth="1"/>
    <col min="13" max="13" width="10.08984375" customWidth="1"/>
    <col min="14" max="14" width="8.08984375" customWidth="1"/>
    <col min="15" max="15" width="9.453125" customWidth="1"/>
    <col min="16" max="16" width="7.453125" customWidth="1"/>
    <col min="17" max="17" width="9.6328125" customWidth="1"/>
    <col min="18" max="18" width="22.08984375" customWidth="1"/>
    <col min="19" max="19" width="19.36328125" customWidth="1"/>
    <col min="20" max="20" width="12.08984375" customWidth="1"/>
    <col min="21" max="23" width="16" customWidth="1"/>
    <col min="24" max="28" width="14" customWidth="1"/>
    <col min="29" max="29" width="12.08984375" customWidth="1"/>
    <col min="30" max="30" width="39.36328125" customWidth="1"/>
    <col min="31" max="31" width="64.6328125" customWidth="1"/>
    <col min="32" max="32" width="59.1796875" customWidth="1"/>
  </cols>
  <sheetData>
    <row r="1" spans="2:32" ht="18" customHeight="1" x14ac:dyDescent="0.35">
      <c r="E1" s="162"/>
      <c r="F1" s="163" t="s">
        <v>312</v>
      </c>
      <c r="G1" s="163"/>
      <c r="H1" s="163"/>
      <c r="I1" s="163"/>
      <c r="J1" s="163"/>
      <c r="K1" s="163"/>
      <c r="L1" s="163"/>
      <c r="M1" s="163"/>
      <c r="N1" s="163"/>
      <c r="O1" s="163"/>
      <c r="P1" s="163"/>
      <c r="Q1" s="163"/>
      <c r="R1" s="163"/>
      <c r="S1" s="163"/>
      <c r="T1" s="163"/>
      <c r="U1" s="14" t="s">
        <v>307</v>
      </c>
      <c r="V1" s="14" t="s">
        <v>313</v>
      </c>
      <c r="W1" s="40"/>
      <c r="AD1" t="s">
        <v>365</v>
      </c>
    </row>
    <row r="2" spans="2:32" ht="17.399999999999999" customHeight="1" x14ac:dyDescent="0.35">
      <c r="E2" s="162"/>
      <c r="F2" s="164" t="s">
        <v>376</v>
      </c>
      <c r="G2" s="164"/>
      <c r="H2" s="164"/>
      <c r="I2" s="164"/>
      <c r="J2" s="164"/>
      <c r="K2" s="164"/>
      <c r="L2" s="164"/>
      <c r="M2" s="164"/>
      <c r="N2" s="164"/>
      <c r="O2" s="164"/>
      <c r="P2" s="164"/>
      <c r="Q2" s="164"/>
      <c r="R2" s="164"/>
      <c r="S2" s="164"/>
      <c r="T2" s="164"/>
      <c r="U2" s="15" t="s">
        <v>308</v>
      </c>
      <c r="V2" s="16">
        <v>1</v>
      </c>
      <c r="W2" s="41"/>
    </row>
    <row r="3" spans="2:32" ht="17.399999999999999" customHeight="1" x14ac:dyDescent="0.35">
      <c r="E3" s="162"/>
      <c r="F3" s="164"/>
      <c r="G3" s="164"/>
      <c r="H3" s="164"/>
      <c r="I3" s="164"/>
      <c r="J3" s="164"/>
      <c r="K3" s="164"/>
      <c r="L3" s="164"/>
      <c r="M3" s="164"/>
      <c r="N3" s="164"/>
      <c r="O3" s="164"/>
      <c r="P3" s="164"/>
      <c r="Q3" s="164"/>
      <c r="R3" s="164"/>
      <c r="S3" s="164"/>
      <c r="T3" s="164"/>
      <c r="U3" s="15" t="s">
        <v>309</v>
      </c>
      <c r="V3" s="17">
        <v>44651</v>
      </c>
      <c r="W3" s="42"/>
    </row>
    <row r="4" spans="2:32" x14ac:dyDescent="0.35">
      <c r="E4" s="162"/>
      <c r="F4" s="164"/>
      <c r="G4" s="164"/>
      <c r="H4" s="164"/>
      <c r="I4" s="164"/>
      <c r="J4" s="164"/>
      <c r="K4" s="164"/>
      <c r="L4" s="164"/>
      <c r="M4" s="164"/>
      <c r="N4" s="164"/>
      <c r="O4" s="164"/>
      <c r="P4" s="164"/>
      <c r="Q4" s="164"/>
      <c r="R4" s="164"/>
      <c r="S4" s="164"/>
      <c r="T4" s="164"/>
      <c r="U4" s="15" t="s">
        <v>310</v>
      </c>
      <c r="V4" s="18" t="s">
        <v>311</v>
      </c>
      <c r="W4" s="43"/>
    </row>
    <row r="6" spans="2:32" ht="15.5" x14ac:dyDescent="0.35">
      <c r="B6" s="182" t="s">
        <v>0</v>
      </c>
      <c r="C6" s="182" t="s">
        <v>1</v>
      </c>
      <c r="D6" s="182" t="s">
        <v>2</v>
      </c>
      <c r="E6" s="182" t="s">
        <v>3</v>
      </c>
      <c r="F6" s="182" t="s">
        <v>4</v>
      </c>
      <c r="G6" s="182" t="s">
        <v>5</v>
      </c>
      <c r="H6" s="182" t="s">
        <v>6</v>
      </c>
      <c r="I6" s="186" t="s">
        <v>7</v>
      </c>
      <c r="J6" s="186"/>
      <c r="K6" s="186"/>
      <c r="L6" s="187"/>
      <c r="M6" s="187"/>
      <c r="N6" s="187"/>
      <c r="O6" s="187"/>
      <c r="P6" s="187"/>
      <c r="Q6" s="32"/>
      <c r="R6" s="189" t="s">
        <v>8</v>
      </c>
      <c r="S6" s="190"/>
      <c r="T6" s="190"/>
      <c r="U6" s="190"/>
      <c r="V6" s="190"/>
      <c r="W6" s="190"/>
      <c r="X6" s="190"/>
      <c r="Y6" s="190"/>
      <c r="Z6" s="190"/>
      <c r="AA6" s="190"/>
      <c r="AB6" s="190"/>
      <c r="AC6" s="186"/>
      <c r="AD6" s="182" t="s">
        <v>9</v>
      </c>
      <c r="AE6" s="180" t="s">
        <v>373</v>
      </c>
      <c r="AF6" s="159" t="s">
        <v>374</v>
      </c>
    </row>
    <row r="7" spans="2:32" ht="15.5" x14ac:dyDescent="0.35">
      <c r="B7" s="182"/>
      <c r="C7" s="182"/>
      <c r="D7" s="182"/>
      <c r="E7" s="182"/>
      <c r="F7" s="182"/>
      <c r="G7" s="182"/>
      <c r="H7" s="182"/>
      <c r="I7" s="178">
        <v>2024</v>
      </c>
      <c r="J7" s="179"/>
      <c r="K7" s="184" t="s">
        <v>361</v>
      </c>
      <c r="L7" s="178">
        <v>2025</v>
      </c>
      <c r="M7" s="179"/>
      <c r="N7" s="180">
        <v>2026</v>
      </c>
      <c r="O7" s="181"/>
      <c r="P7" s="182">
        <v>2027</v>
      </c>
      <c r="Q7" s="182"/>
      <c r="R7" s="180" t="s">
        <v>33</v>
      </c>
      <c r="S7" s="183"/>
      <c r="T7" s="181"/>
      <c r="U7" s="182">
        <v>2024</v>
      </c>
      <c r="V7" s="182"/>
      <c r="W7" s="184" t="s">
        <v>364</v>
      </c>
      <c r="X7" s="182">
        <v>2025</v>
      </c>
      <c r="Y7" s="182"/>
      <c r="Z7" s="182">
        <v>2026</v>
      </c>
      <c r="AA7" s="182"/>
      <c r="AB7" s="182">
        <v>2027</v>
      </c>
      <c r="AC7" s="182"/>
      <c r="AD7" s="182"/>
      <c r="AE7" s="180"/>
      <c r="AF7" s="159"/>
    </row>
    <row r="8" spans="2:32" ht="15.5" x14ac:dyDescent="0.35">
      <c r="B8" s="182"/>
      <c r="C8" s="182"/>
      <c r="D8" s="182"/>
      <c r="E8" s="182"/>
      <c r="F8" s="182"/>
      <c r="G8" s="182"/>
      <c r="H8" s="182"/>
      <c r="I8" s="33" t="s">
        <v>34</v>
      </c>
      <c r="J8" s="33" t="s">
        <v>35</v>
      </c>
      <c r="K8" s="185"/>
      <c r="L8" s="33" t="s">
        <v>34</v>
      </c>
      <c r="M8" s="33" t="s">
        <v>35</v>
      </c>
      <c r="N8" s="33" t="s">
        <v>34</v>
      </c>
      <c r="O8" s="33" t="s">
        <v>35</v>
      </c>
      <c r="P8" s="33" t="s">
        <v>34</v>
      </c>
      <c r="Q8" s="33" t="s">
        <v>35</v>
      </c>
      <c r="R8" s="34" t="s">
        <v>10</v>
      </c>
      <c r="S8" s="35" t="s">
        <v>11</v>
      </c>
      <c r="T8" s="35" t="s">
        <v>12</v>
      </c>
      <c r="U8" s="33" t="s">
        <v>34</v>
      </c>
      <c r="V8" s="33" t="s">
        <v>35</v>
      </c>
      <c r="W8" s="185"/>
      <c r="X8" s="33" t="s">
        <v>34</v>
      </c>
      <c r="Y8" s="33" t="s">
        <v>35</v>
      </c>
      <c r="Z8" s="33" t="s">
        <v>34</v>
      </c>
      <c r="AA8" s="33" t="s">
        <v>35</v>
      </c>
      <c r="AB8" s="33" t="s">
        <v>34</v>
      </c>
      <c r="AC8" s="33" t="s">
        <v>35</v>
      </c>
      <c r="AD8" s="182"/>
      <c r="AE8" s="180"/>
      <c r="AF8" s="159"/>
    </row>
    <row r="9" spans="2:32" ht="172.5" customHeight="1" x14ac:dyDescent="0.35">
      <c r="B9" s="29">
        <v>1</v>
      </c>
      <c r="C9" s="90" t="s">
        <v>13</v>
      </c>
      <c r="D9" s="90" t="s">
        <v>192</v>
      </c>
      <c r="E9" s="90" t="s">
        <v>193</v>
      </c>
      <c r="F9" s="90" t="s">
        <v>194</v>
      </c>
      <c r="G9" s="92" t="s">
        <v>14</v>
      </c>
      <c r="H9" s="90" t="s">
        <v>48</v>
      </c>
      <c r="I9" s="125">
        <v>1</v>
      </c>
      <c r="J9" s="125">
        <v>1</v>
      </c>
      <c r="K9" s="125">
        <f t="shared" ref="K9:K30" si="0">J9/I9</f>
        <v>1</v>
      </c>
      <c r="L9" s="92"/>
      <c r="M9" s="79"/>
      <c r="N9" s="92"/>
      <c r="O9" s="79"/>
      <c r="P9" s="92"/>
      <c r="Q9" s="79"/>
      <c r="R9" s="79"/>
      <c r="S9" s="92"/>
      <c r="T9" s="92" t="s">
        <v>15</v>
      </c>
      <c r="U9" s="196">
        <v>44100000</v>
      </c>
      <c r="V9" s="198">
        <v>3700000</v>
      </c>
      <c r="W9" s="200">
        <f>V9/U9</f>
        <v>8.390022675736962E-2</v>
      </c>
      <c r="X9" s="126"/>
      <c r="Y9" s="126"/>
      <c r="Z9" s="126"/>
      <c r="AA9" s="194"/>
      <c r="AB9" s="127"/>
      <c r="AC9" s="128"/>
      <c r="AD9" s="129" t="s">
        <v>191</v>
      </c>
      <c r="AE9" s="130" t="s">
        <v>332</v>
      </c>
      <c r="AF9" s="130" t="s">
        <v>332</v>
      </c>
    </row>
    <row r="10" spans="2:32" ht="172.5" customHeight="1" x14ac:dyDescent="0.35">
      <c r="B10" s="31">
        <v>2</v>
      </c>
      <c r="C10" s="90" t="s">
        <v>13</v>
      </c>
      <c r="D10" s="90" t="s">
        <v>199</v>
      </c>
      <c r="E10" s="90" t="s">
        <v>200</v>
      </c>
      <c r="F10" s="90" t="s">
        <v>201</v>
      </c>
      <c r="G10" s="92" t="s">
        <v>14</v>
      </c>
      <c r="H10" s="90" t="s">
        <v>202</v>
      </c>
      <c r="I10" s="92">
        <v>1</v>
      </c>
      <c r="J10" s="92">
        <v>1</v>
      </c>
      <c r="K10" s="93">
        <f t="shared" si="0"/>
        <v>1</v>
      </c>
      <c r="L10" s="92"/>
      <c r="M10" s="79"/>
      <c r="N10" s="92"/>
      <c r="O10" s="79"/>
      <c r="P10" s="92"/>
      <c r="Q10" s="79"/>
      <c r="R10" s="79"/>
      <c r="S10" s="92"/>
      <c r="T10" s="92" t="s">
        <v>15</v>
      </c>
      <c r="U10" s="197"/>
      <c r="V10" s="199"/>
      <c r="W10" s="201"/>
      <c r="X10" s="131"/>
      <c r="Y10" s="131"/>
      <c r="Z10" s="131"/>
      <c r="AA10" s="195"/>
      <c r="AB10" s="132"/>
      <c r="AC10" s="133"/>
      <c r="AD10" s="129" t="s">
        <v>191</v>
      </c>
      <c r="AE10" s="130" t="s">
        <v>333</v>
      </c>
      <c r="AF10" s="130" t="s">
        <v>333</v>
      </c>
    </row>
    <row r="11" spans="2:32" ht="139.5" customHeight="1" x14ac:dyDescent="0.35">
      <c r="B11" s="31">
        <v>3</v>
      </c>
      <c r="C11" s="90" t="s">
        <v>21</v>
      </c>
      <c r="D11" s="134" t="s">
        <v>92</v>
      </c>
      <c r="E11" s="134" t="s">
        <v>93</v>
      </c>
      <c r="F11" s="134" t="s">
        <v>94</v>
      </c>
      <c r="G11" s="92" t="s">
        <v>14</v>
      </c>
      <c r="H11" s="90" t="s">
        <v>95</v>
      </c>
      <c r="I11" s="92">
        <v>1</v>
      </c>
      <c r="J11" s="92">
        <v>1</v>
      </c>
      <c r="K11" s="93">
        <f t="shared" si="0"/>
        <v>1</v>
      </c>
      <c r="L11" s="92"/>
      <c r="M11" s="79"/>
      <c r="N11" s="92"/>
      <c r="O11" s="79"/>
      <c r="P11" s="92"/>
      <c r="Q11" s="79"/>
      <c r="R11" s="79"/>
      <c r="S11" s="79"/>
      <c r="T11" s="92" t="s">
        <v>15</v>
      </c>
      <c r="U11" s="197"/>
      <c r="V11" s="199"/>
      <c r="W11" s="201"/>
      <c r="X11" s="131"/>
      <c r="Y11" s="131"/>
      <c r="Z11" s="131"/>
      <c r="AA11" s="195"/>
      <c r="AB11" s="132"/>
      <c r="AC11" s="133"/>
      <c r="AD11" s="134" t="s">
        <v>96</v>
      </c>
      <c r="AE11" s="191" t="s">
        <v>362</v>
      </c>
      <c r="AF11" s="188" t="s">
        <v>456</v>
      </c>
    </row>
    <row r="12" spans="2:32" ht="195" customHeight="1" x14ac:dyDescent="0.35">
      <c r="B12" s="31">
        <v>4</v>
      </c>
      <c r="C12" s="90" t="s">
        <v>21</v>
      </c>
      <c r="D12" s="134" t="s">
        <v>97</v>
      </c>
      <c r="E12" s="134" t="s">
        <v>98</v>
      </c>
      <c r="F12" s="134" t="s">
        <v>99</v>
      </c>
      <c r="G12" s="92" t="s">
        <v>100</v>
      </c>
      <c r="H12" s="90" t="s">
        <v>99</v>
      </c>
      <c r="I12" s="92">
        <v>4</v>
      </c>
      <c r="J12" s="92">
        <v>4</v>
      </c>
      <c r="K12" s="93">
        <f t="shared" si="0"/>
        <v>1</v>
      </c>
      <c r="L12" s="92"/>
      <c r="M12" s="79"/>
      <c r="N12" s="92"/>
      <c r="O12" s="79"/>
      <c r="P12" s="92"/>
      <c r="Q12" s="79"/>
      <c r="R12" s="79"/>
      <c r="S12" s="79"/>
      <c r="T12" s="92" t="s">
        <v>15</v>
      </c>
      <c r="U12" s="197"/>
      <c r="V12" s="199"/>
      <c r="W12" s="201"/>
      <c r="X12" s="131"/>
      <c r="Y12" s="131"/>
      <c r="Z12" s="131"/>
      <c r="AA12" s="195"/>
      <c r="AB12" s="132"/>
      <c r="AC12" s="133"/>
      <c r="AD12" s="134" t="s">
        <v>101</v>
      </c>
      <c r="AE12" s="192"/>
      <c r="AF12" s="188"/>
    </row>
    <row r="13" spans="2:32" ht="114" customHeight="1" x14ac:dyDescent="0.35">
      <c r="B13" s="31">
        <v>5</v>
      </c>
      <c r="C13" s="90" t="s">
        <v>21</v>
      </c>
      <c r="D13" s="90" t="s">
        <v>102</v>
      </c>
      <c r="E13" s="90" t="s">
        <v>103</v>
      </c>
      <c r="F13" s="90" t="s">
        <v>104</v>
      </c>
      <c r="G13" s="92" t="s">
        <v>14</v>
      </c>
      <c r="H13" s="90" t="s">
        <v>105</v>
      </c>
      <c r="I13" s="92">
        <v>1</v>
      </c>
      <c r="J13" s="92">
        <v>1</v>
      </c>
      <c r="K13" s="93">
        <f t="shared" si="0"/>
        <v>1</v>
      </c>
      <c r="L13" s="92"/>
      <c r="M13" s="79"/>
      <c r="N13" s="92"/>
      <c r="O13" s="79"/>
      <c r="P13" s="92"/>
      <c r="Q13" s="79"/>
      <c r="R13" s="79"/>
      <c r="S13" s="79"/>
      <c r="T13" s="92" t="s">
        <v>15</v>
      </c>
      <c r="U13" s="197"/>
      <c r="V13" s="199"/>
      <c r="W13" s="201"/>
      <c r="X13" s="131"/>
      <c r="Y13" s="131"/>
      <c r="Z13" s="131"/>
      <c r="AA13" s="195"/>
      <c r="AB13" s="132"/>
      <c r="AC13" s="133"/>
      <c r="AD13" s="134" t="s">
        <v>96</v>
      </c>
      <c r="AE13" s="193"/>
      <c r="AF13" s="188"/>
    </row>
    <row r="14" spans="2:32" s="22" customFormat="1" ht="240" customHeight="1" x14ac:dyDescent="0.35">
      <c r="B14" s="31">
        <v>6</v>
      </c>
      <c r="C14" s="90" t="s">
        <v>13</v>
      </c>
      <c r="D14" s="90" t="s">
        <v>27</v>
      </c>
      <c r="E14" s="90" t="s">
        <v>28</v>
      </c>
      <c r="F14" s="135" t="s">
        <v>29</v>
      </c>
      <c r="G14" s="92" t="s">
        <v>14</v>
      </c>
      <c r="H14" s="135" t="s">
        <v>30</v>
      </c>
      <c r="I14" s="92">
        <v>1</v>
      </c>
      <c r="J14" s="92">
        <v>0.8</v>
      </c>
      <c r="K14" s="93">
        <f t="shared" si="0"/>
        <v>0.8</v>
      </c>
      <c r="L14" s="92"/>
      <c r="M14" s="79"/>
      <c r="N14" s="92"/>
      <c r="O14" s="79"/>
      <c r="P14" s="92"/>
      <c r="Q14" s="79"/>
      <c r="R14" s="92"/>
      <c r="S14" s="92" t="s">
        <v>15</v>
      </c>
      <c r="T14" s="92"/>
      <c r="U14" s="197"/>
      <c r="V14" s="199"/>
      <c r="W14" s="201"/>
      <c r="X14" s="131"/>
      <c r="Y14" s="131"/>
      <c r="Z14" s="131"/>
      <c r="AA14" s="195"/>
      <c r="AB14" s="132"/>
      <c r="AC14" s="133"/>
      <c r="AD14" s="90" t="s">
        <v>26</v>
      </c>
      <c r="AE14" s="136" t="s">
        <v>366</v>
      </c>
      <c r="AF14" s="123" t="s">
        <v>457</v>
      </c>
    </row>
    <row r="15" spans="2:32" ht="247.5" customHeight="1" x14ac:dyDescent="0.35">
      <c r="B15" s="33">
        <v>7</v>
      </c>
      <c r="C15" s="81" t="s">
        <v>31</v>
      </c>
      <c r="D15" s="83" t="s">
        <v>82</v>
      </c>
      <c r="E15" s="83" t="s">
        <v>83</v>
      </c>
      <c r="F15" s="83" t="s">
        <v>84</v>
      </c>
      <c r="G15" s="85" t="s">
        <v>14</v>
      </c>
      <c r="H15" s="81" t="s">
        <v>85</v>
      </c>
      <c r="I15" s="100">
        <v>1</v>
      </c>
      <c r="J15" s="100">
        <v>0.9</v>
      </c>
      <c r="K15" s="86">
        <f t="shared" si="0"/>
        <v>0.9</v>
      </c>
      <c r="L15" s="85"/>
      <c r="M15" s="8"/>
      <c r="N15" s="85"/>
      <c r="O15" s="8"/>
      <c r="P15" s="85"/>
      <c r="Q15" s="8"/>
      <c r="R15" s="8"/>
      <c r="S15" s="8"/>
      <c r="T15" s="85" t="s">
        <v>15</v>
      </c>
      <c r="U15" s="197"/>
      <c r="V15" s="199"/>
      <c r="W15" s="201"/>
      <c r="X15" s="137"/>
      <c r="Y15" s="137"/>
      <c r="Z15" s="137"/>
      <c r="AA15" s="195"/>
      <c r="AB15" s="138"/>
      <c r="AC15" s="139"/>
      <c r="AD15" s="83" t="s">
        <v>86</v>
      </c>
      <c r="AE15" s="140" t="s">
        <v>327</v>
      </c>
      <c r="AF15" s="78" t="s">
        <v>410</v>
      </c>
    </row>
    <row r="16" spans="2:32" s="22" customFormat="1" ht="207.75" customHeight="1" x14ac:dyDescent="0.35">
      <c r="B16" s="31">
        <v>8</v>
      </c>
      <c r="C16" s="90" t="s">
        <v>31</v>
      </c>
      <c r="D16" s="134" t="s">
        <v>206</v>
      </c>
      <c r="E16" s="134" t="s">
        <v>207</v>
      </c>
      <c r="F16" s="90" t="s">
        <v>208</v>
      </c>
      <c r="G16" s="92" t="s">
        <v>14</v>
      </c>
      <c r="H16" s="90" t="s">
        <v>204</v>
      </c>
      <c r="I16" s="92">
        <v>3</v>
      </c>
      <c r="J16" s="92">
        <v>3</v>
      </c>
      <c r="K16" s="93">
        <f t="shared" si="0"/>
        <v>1</v>
      </c>
      <c r="L16" s="92"/>
      <c r="M16" s="79"/>
      <c r="N16" s="92"/>
      <c r="O16" s="79"/>
      <c r="P16" s="92"/>
      <c r="Q16" s="79"/>
      <c r="R16" s="79"/>
      <c r="S16" s="79"/>
      <c r="T16" s="92" t="s">
        <v>15</v>
      </c>
      <c r="U16" s="197"/>
      <c r="V16" s="199"/>
      <c r="W16" s="201"/>
      <c r="X16" s="131"/>
      <c r="Y16" s="131"/>
      <c r="Z16" s="131"/>
      <c r="AA16" s="195"/>
      <c r="AB16" s="132"/>
      <c r="AC16" s="133"/>
      <c r="AD16" s="134" t="s">
        <v>209</v>
      </c>
      <c r="AE16" s="141" t="s">
        <v>367</v>
      </c>
      <c r="AF16" s="79"/>
    </row>
    <row r="17" spans="2:32" s="22" customFormat="1" ht="161.25" customHeight="1" x14ac:dyDescent="0.35">
      <c r="B17" s="31">
        <v>9</v>
      </c>
      <c r="C17" s="90" t="s">
        <v>31</v>
      </c>
      <c r="D17" s="90" t="s">
        <v>214</v>
      </c>
      <c r="E17" s="90" t="s">
        <v>215</v>
      </c>
      <c r="F17" s="90" t="s">
        <v>216</v>
      </c>
      <c r="G17" s="92" t="s">
        <v>14</v>
      </c>
      <c r="H17" s="135" t="s">
        <v>217</v>
      </c>
      <c r="I17" s="92">
        <v>1</v>
      </c>
      <c r="J17" s="92">
        <v>0.5</v>
      </c>
      <c r="K17" s="93">
        <f t="shared" si="0"/>
        <v>0.5</v>
      </c>
      <c r="L17" s="92"/>
      <c r="M17" s="79"/>
      <c r="N17" s="92"/>
      <c r="O17" s="79"/>
      <c r="P17" s="92"/>
      <c r="Q17" s="79"/>
      <c r="R17" s="92"/>
      <c r="S17" s="92" t="s">
        <v>15</v>
      </c>
      <c r="T17" s="92"/>
      <c r="U17" s="197"/>
      <c r="V17" s="199"/>
      <c r="W17" s="201"/>
      <c r="X17" s="131"/>
      <c r="Y17" s="131"/>
      <c r="Z17" s="131"/>
      <c r="AA17" s="195"/>
      <c r="AB17" s="132"/>
      <c r="AC17" s="133"/>
      <c r="AD17" s="134" t="s">
        <v>209</v>
      </c>
      <c r="AE17" s="142" t="s">
        <v>328</v>
      </c>
      <c r="AF17" s="124" t="s">
        <v>409</v>
      </c>
    </row>
    <row r="18" spans="2:32" s="22" customFormat="1" ht="290" customHeight="1" x14ac:dyDescent="0.35">
      <c r="B18" s="31">
        <v>10</v>
      </c>
      <c r="C18" s="90" t="s">
        <v>32</v>
      </c>
      <c r="D18" s="134" t="s">
        <v>232</v>
      </c>
      <c r="E18" s="134" t="s">
        <v>233</v>
      </c>
      <c r="F18" s="134" t="s">
        <v>234</v>
      </c>
      <c r="G18" s="92" t="s">
        <v>100</v>
      </c>
      <c r="H18" s="90" t="s">
        <v>235</v>
      </c>
      <c r="I18" s="92">
        <v>4</v>
      </c>
      <c r="J18" s="92">
        <v>3</v>
      </c>
      <c r="K18" s="93">
        <f t="shared" si="0"/>
        <v>0.75</v>
      </c>
      <c r="L18" s="92"/>
      <c r="M18" s="79"/>
      <c r="N18" s="92"/>
      <c r="O18" s="79"/>
      <c r="P18" s="92"/>
      <c r="Q18" s="79"/>
      <c r="R18" s="79"/>
      <c r="S18" s="79"/>
      <c r="T18" s="92" t="s">
        <v>15</v>
      </c>
      <c r="U18" s="197"/>
      <c r="V18" s="199"/>
      <c r="W18" s="201"/>
      <c r="X18" s="131"/>
      <c r="Y18" s="131"/>
      <c r="Z18" s="131"/>
      <c r="AA18" s="195"/>
      <c r="AB18" s="132"/>
      <c r="AC18" s="133"/>
      <c r="AD18" s="134" t="s">
        <v>236</v>
      </c>
      <c r="AE18" s="143" t="s">
        <v>460</v>
      </c>
      <c r="AF18" s="80" t="s">
        <v>458</v>
      </c>
    </row>
    <row r="19" spans="2:32" s="22" customFormat="1" ht="72.5" x14ac:dyDescent="0.35">
      <c r="B19" s="31">
        <v>11</v>
      </c>
      <c r="C19" s="90" t="s">
        <v>32</v>
      </c>
      <c r="D19" s="134" t="s">
        <v>237</v>
      </c>
      <c r="E19" s="134" t="s">
        <v>238</v>
      </c>
      <c r="F19" s="134" t="s">
        <v>239</v>
      </c>
      <c r="G19" s="92" t="s">
        <v>14</v>
      </c>
      <c r="H19" s="90" t="s">
        <v>240</v>
      </c>
      <c r="I19" s="92">
        <v>2</v>
      </c>
      <c r="J19" s="92">
        <v>1</v>
      </c>
      <c r="K19" s="93">
        <f t="shared" si="0"/>
        <v>0.5</v>
      </c>
      <c r="L19" s="92"/>
      <c r="M19" s="79"/>
      <c r="N19" s="92"/>
      <c r="O19" s="79"/>
      <c r="P19" s="92"/>
      <c r="Q19" s="79"/>
      <c r="R19" s="79"/>
      <c r="S19" s="79"/>
      <c r="T19" s="92" t="s">
        <v>15</v>
      </c>
      <c r="U19" s="197"/>
      <c r="V19" s="199"/>
      <c r="W19" s="201"/>
      <c r="X19" s="131"/>
      <c r="Y19" s="131"/>
      <c r="Z19" s="131"/>
      <c r="AA19" s="195"/>
      <c r="AB19" s="132"/>
      <c r="AC19" s="133"/>
      <c r="AD19" s="134" t="s">
        <v>241</v>
      </c>
      <c r="AE19" s="144" t="s">
        <v>368</v>
      </c>
      <c r="AF19" s="124" t="s">
        <v>459</v>
      </c>
    </row>
    <row r="20" spans="2:32" ht="255" customHeight="1" x14ac:dyDescent="0.35">
      <c r="B20" s="57">
        <v>12</v>
      </c>
      <c r="C20" s="81" t="s">
        <v>13</v>
      </c>
      <c r="D20" s="81" t="s">
        <v>187</v>
      </c>
      <c r="E20" s="81" t="s">
        <v>188</v>
      </c>
      <c r="F20" s="81" t="s">
        <v>189</v>
      </c>
      <c r="G20" s="85" t="s">
        <v>14</v>
      </c>
      <c r="H20" s="81" t="s">
        <v>190</v>
      </c>
      <c r="I20" s="85">
        <f>++'[4]PLAN DE ACCION'!I8</f>
        <v>4</v>
      </c>
      <c r="J20" s="85">
        <v>3</v>
      </c>
      <c r="K20" s="86">
        <f t="shared" si="0"/>
        <v>0.75</v>
      </c>
      <c r="L20" s="85"/>
      <c r="M20" s="8"/>
      <c r="N20" s="85"/>
      <c r="O20" s="8"/>
      <c r="P20" s="85"/>
      <c r="Q20" s="8"/>
      <c r="R20" s="85" t="s">
        <v>266</v>
      </c>
      <c r="S20" s="85"/>
      <c r="T20" s="85" t="s">
        <v>15</v>
      </c>
      <c r="U20" s="197"/>
      <c r="V20" s="199"/>
      <c r="W20" s="201"/>
      <c r="X20" s="137"/>
      <c r="Y20" s="137"/>
      <c r="Z20" s="137"/>
      <c r="AA20" s="195"/>
      <c r="AB20" s="138"/>
      <c r="AC20" s="139"/>
      <c r="AD20" s="145" t="s">
        <v>191</v>
      </c>
      <c r="AE20" s="140" t="s">
        <v>372</v>
      </c>
      <c r="AF20" s="78" t="s">
        <v>408</v>
      </c>
    </row>
    <row r="21" spans="2:32" s="22" customFormat="1" ht="230.25" customHeight="1" x14ac:dyDescent="0.35">
      <c r="B21" s="30">
        <v>13</v>
      </c>
      <c r="C21" s="90" t="s">
        <v>13</v>
      </c>
      <c r="D21" s="90" t="s">
        <v>195</v>
      </c>
      <c r="E21" s="90" t="s">
        <v>196</v>
      </c>
      <c r="F21" s="90" t="s">
        <v>197</v>
      </c>
      <c r="G21" s="92" t="s">
        <v>14</v>
      </c>
      <c r="H21" s="90" t="s">
        <v>198</v>
      </c>
      <c r="I21" s="92">
        <v>1</v>
      </c>
      <c r="J21" s="92">
        <v>0.8</v>
      </c>
      <c r="K21" s="93">
        <f t="shared" si="0"/>
        <v>0.8</v>
      </c>
      <c r="L21" s="92"/>
      <c r="M21" s="79"/>
      <c r="N21" s="92"/>
      <c r="O21" s="79"/>
      <c r="P21" s="92"/>
      <c r="Q21" s="79"/>
      <c r="R21" s="79"/>
      <c r="S21" s="92"/>
      <c r="T21" s="92" t="s">
        <v>15</v>
      </c>
      <c r="U21" s="197"/>
      <c r="V21" s="199"/>
      <c r="W21" s="201"/>
      <c r="X21" s="131"/>
      <c r="Y21" s="131"/>
      <c r="Z21" s="131"/>
      <c r="AA21" s="195"/>
      <c r="AB21" s="132"/>
      <c r="AC21" s="133"/>
      <c r="AD21" s="129" t="s">
        <v>318</v>
      </c>
      <c r="AE21" s="136" t="s">
        <v>461</v>
      </c>
      <c r="AF21" s="124" t="s">
        <v>407</v>
      </c>
    </row>
    <row r="22" spans="2:32" s="22" customFormat="1" ht="216.75" customHeight="1" x14ac:dyDescent="0.35">
      <c r="B22" s="30">
        <v>14</v>
      </c>
      <c r="C22" s="90" t="s">
        <v>13</v>
      </c>
      <c r="D22" s="134" t="s">
        <v>87</v>
      </c>
      <c r="E22" s="134" t="s">
        <v>88</v>
      </c>
      <c r="F22" s="134" t="s">
        <v>89</v>
      </c>
      <c r="G22" s="92" t="s">
        <v>14</v>
      </c>
      <c r="H22" s="90" t="s">
        <v>90</v>
      </c>
      <c r="I22" s="92">
        <v>1</v>
      </c>
      <c r="J22" s="92">
        <v>1</v>
      </c>
      <c r="K22" s="93">
        <f t="shared" si="0"/>
        <v>1</v>
      </c>
      <c r="L22" s="92"/>
      <c r="M22" s="79"/>
      <c r="N22" s="92"/>
      <c r="O22" s="79"/>
      <c r="P22" s="92"/>
      <c r="Q22" s="79"/>
      <c r="R22" s="92" t="s">
        <v>15</v>
      </c>
      <c r="S22" s="79"/>
      <c r="T22" s="92"/>
      <c r="U22" s="197"/>
      <c r="V22" s="199"/>
      <c r="W22" s="201"/>
      <c r="X22" s="131"/>
      <c r="Y22" s="131"/>
      <c r="Z22" s="131"/>
      <c r="AA22" s="195"/>
      <c r="AB22" s="132"/>
      <c r="AC22" s="133"/>
      <c r="AD22" s="134" t="s">
        <v>91</v>
      </c>
      <c r="AE22" s="143" t="s">
        <v>462</v>
      </c>
      <c r="AF22" s="79"/>
    </row>
    <row r="23" spans="2:32" s="22" customFormat="1" ht="153" customHeight="1" x14ac:dyDescent="0.35">
      <c r="B23" s="30">
        <v>15</v>
      </c>
      <c r="C23" s="90" t="s">
        <v>13</v>
      </c>
      <c r="D23" s="134" t="s">
        <v>314</v>
      </c>
      <c r="E23" s="134" t="s">
        <v>315</v>
      </c>
      <c r="F23" s="134" t="s">
        <v>203</v>
      </c>
      <c r="G23" s="92" t="s">
        <v>14</v>
      </c>
      <c r="H23" s="90" t="s">
        <v>204</v>
      </c>
      <c r="I23" s="92">
        <v>1</v>
      </c>
      <c r="J23" s="92">
        <v>1</v>
      </c>
      <c r="K23" s="93">
        <f t="shared" si="0"/>
        <v>1</v>
      </c>
      <c r="L23" s="92"/>
      <c r="M23" s="79"/>
      <c r="N23" s="92"/>
      <c r="O23" s="79"/>
      <c r="P23" s="92"/>
      <c r="Q23" s="79"/>
      <c r="R23" s="92" t="s">
        <v>15</v>
      </c>
      <c r="S23" s="79"/>
      <c r="T23" s="92"/>
      <c r="U23" s="197"/>
      <c r="V23" s="199"/>
      <c r="W23" s="201"/>
      <c r="X23" s="131"/>
      <c r="Y23" s="131"/>
      <c r="Z23" s="131"/>
      <c r="AA23" s="195"/>
      <c r="AB23" s="132"/>
      <c r="AC23" s="133"/>
      <c r="AD23" s="134" t="s">
        <v>205</v>
      </c>
      <c r="AE23" s="146" t="s">
        <v>369</v>
      </c>
      <c r="AF23" s="79"/>
    </row>
    <row r="24" spans="2:32" s="22" customFormat="1" ht="159.5" x14ac:dyDescent="0.35">
      <c r="B24" s="30">
        <v>16</v>
      </c>
      <c r="C24" s="124" t="s">
        <v>21</v>
      </c>
      <c r="D24" s="90" t="s">
        <v>22</v>
      </c>
      <c r="E24" s="124" t="s">
        <v>23</v>
      </c>
      <c r="F24" s="90" t="s">
        <v>24</v>
      </c>
      <c r="G24" s="92" t="s">
        <v>14</v>
      </c>
      <c r="H24" s="90" t="s">
        <v>25</v>
      </c>
      <c r="I24" s="92">
        <v>2</v>
      </c>
      <c r="J24" s="92">
        <v>2</v>
      </c>
      <c r="K24" s="93">
        <f t="shared" si="0"/>
        <v>1</v>
      </c>
      <c r="L24" s="92"/>
      <c r="M24" s="79"/>
      <c r="N24" s="92"/>
      <c r="O24" s="79"/>
      <c r="P24" s="92"/>
      <c r="Q24" s="79"/>
      <c r="R24" s="92" t="s">
        <v>15</v>
      </c>
      <c r="S24" s="79"/>
      <c r="T24" s="79"/>
      <c r="U24" s="197"/>
      <c r="V24" s="199"/>
      <c r="W24" s="201"/>
      <c r="X24" s="131"/>
      <c r="Y24" s="131"/>
      <c r="Z24" s="131"/>
      <c r="AA24" s="195"/>
      <c r="AB24" s="132"/>
      <c r="AC24" s="133"/>
      <c r="AD24" s="90" t="s">
        <v>26</v>
      </c>
      <c r="AE24" s="143" t="s">
        <v>370</v>
      </c>
      <c r="AF24" s="80" t="s">
        <v>406</v>
      </c>
    </row>
    <row r="25" spans="2:32" s="22" customFormat="1" ht="246" customHeight="1" x14ac:dyDescent="0.35">
      <c r="B25" s="30">
        <v>17</v>
      </c>
      <c r="C25" s="90" t="s">
        <v>31</v>
      </c>
      <c r="D25" s="134" t="s">
        <v>210</v>
      </c>
      <c r="E25" s="134" t="s">
        <v>211</v>
      </c>
      <c r="F25" s="134" t="s">
        <v>212</v>
      </c>
      <c r="G25" s="92" t="s">
        <v>100</v>
      </c>
      <c r="H25" s="90" t="s">
        <v>213</v>
      </c>
      <c r="I25" s="92">
        <v>1</v>
      </c>
      <c r="J25" s="92">
        <v>0.5</v>
      </c>
      <c r="K25" s="93">
        <f t="shared" si="0"/>
        <v>0.5</v>
      </c>
      <c r="L25" s="92"/>
      <c r="M25" s="79"/>
      <c r="N25" s="92"/>
      <c r="O25" s="79"/>
      <c r="P25" s="92"/>
      <c r="Q25" s="79"/>
      <c r="R25" s="79"/>
      <c r="S25" s="92" t="s">
        <v>15</v>
      </c>
      <c r="T25" s="92"/>
      <c r="U25" s="197"/>
      <c r="V25" s="199"/>
      <c r="W25" s="201"/>
      <c r="X25" s="131"/>
      <c r="Y25" s="131"/>
      <c r="Z25" s="131"/>
      <c r="AA25" s="195"/>
      <c r="AB25" s="132"/>
      <c r="AC25" s="133"/>
      <c r="AD25" s="134" t="s">
        <v>209</v>
      </c>
      <c r="AF25" s="143" t="s">
        <v>405</v>
      </c>
    </row>
    <row r="26" spans="2:32" s="22" customFormat="1" ht="147.75" customHeight="1" x14ac:dyDescent="0.35">
      <c r="B26" s="30">
        <v>18</v>
      </c>
      <c r="C26" s="90" t="s">
        <v>31</v>
      </c>
      <c r="D26" s="90" t="s">
        <v>218</v>
      </c>
      <c r="E26" s="90" t="s">
        <v>219</v>
      </c>
      <c r="F26" s="90" t="s">
        <v>220</v>
      </c>
      <c r="G26" s="92" t="s">
        <v>14</v>
      </c>
      <c r="H26" s="135" t="s">
        <v>221</v>
      </c>
      <c r="I26" s="92">
        <v>1</v>
      </c>
      <c r="J26" s="92">
        <v>1</v>
      </c>
      <c r="K26" s="93">
        <f t="shared" si="0"/>
        <v>1</v>
      </c>
      <c r="L26" s="92"/>
      <c r="M26" s="79"/>
      <c r="N26" s="92"/>
      <c r="O26" s="79"/>
      <c r="P26" s="92"/>
      <c r="Q26" s="79"/>
      <c r="R26" s="92"/>
      <c r="S26" s="92" t="s">
        <v>15</v>
      </c>
      <c r="T26" s="79"/>
      <c r="U26" s="197"/>
      <c r="V26" s="199"/>
      <c r="W26" s="201"/>
      <c r="X26" s="131"/>
      <c r="Y26" s="131"/>
      <c r="Z26" s="131"/>
      <c r="AA26" s="195"/>
      <c r="AB26" s="132"/>
      <c r="AC26" s="133"/>
      <c r="AD26" s="134" t="s">
        <v>209</v>
      </c>
      <c r="AE26" s="146" t="s">
        <v>329</v>
      </c>
      <c r="AF26" s="79"/>
    </row>
    <row r="27" spans="2:32" s="22" customFormat="1" ht="140.25" customHeight="1" x14ac:dyDescent="0.35">
      <c r="B27" s="30">
        <v>19</v>
      </c>
      <c r="C27" s="90" t="s">
        <v>31</v>
      </c>
      <c r="D27" s="90" t="s">
        <v>222</v>
      </c>
      <c r="E27" s="90" t="s">
        <v>223</v>
      </c>
      <c r="F27" s="90" t="s">
        <v>224</v>
      </c>
      <c r="G27" s="92" t="s">
        <v>14</v>
      </c>
      <c r="H27" s="90" t="s">
        <v>225</v>
      </c>
      <c r="I27" s="92">
        <v>1</v>
      </c>
      <c r="J27" s="92">
        <v>0.5</v>
      </c>
      <c r="K27" s="93">
        <f t="shared" si="0"/>
        <v>0.5</v>
      </c>
      <c r="L27" s="92"/>
      <c r="M27" s="79"/>
      <c r="N27" s="92"/>
      <c r="O27" s="79"/>
      <c r="P27" s="92"/>
      <c r="Q27" s="79"/>
      <c r="R27" s="79"/>
      <c r="S27" s="92"/>
      <c r="T27" s="92" t="s">
        <v>15</v>
      </c>
      <c r="U27" s="197"/>
      <c r="V27" s="199"/>
      <c r="W27" s="201"/>
      <c r="X27" s="131"/>
      <c r="Y27" s="131"/>
      <c r="Z27" s="131"/>
      <c r="AA27" s="195"/>
      <c r="AB27" s="132"/>
      <c r="AC27" s="133"/>
      <c r="AD27" s="129" t="s">
        <v>191</v>
      </c>
      <c r="AE27" s="143" t="s">
        <v>371</v>
      </c>
      <c r="AF27" s="143" t="s">
        <v>371</v>
      </c>
    </row>
    <row r="28" spans="2:32" s="22" customFormat="1" ht="87" x14ac:dyDescent="0.35">
      <c r="B28" s="30">
        <v>20</v>
      </c>
      <c r="C28" s="90" t="s">
        <v>31</v>
      </c>
      <c r="D28" s="90" t="s">
        <v>226</v>
      </c>
      <c r="E28" s="90" t="s">
        <v>227</v>
      </c>
      <c r="F28" s="90" t="s">
        <v>228</v>
      </c>
      <c r="G28" s="92" t="s">
        <v>14</v>
      </c>
      <c r="H28" s="90" t="s">
        <v>229</v>
      </c>
      <c r="I28" s="147">
        <v>1</v>
      </c>
      <c r="J28" s="92">
        <v>1</v>
      </c>
      <c r="K28" s="93">
        <f t="shared" si="0"/>
        <v>1</v>
      </c>
      <c r="L28" s="92"/>
      <c r="M28" s="79"/>
      <c r="N28" s="92"/>
      <c r="O28" s="79"/>
      <c r="P28" s="92"/>
      <c r="Q28" s="79"/>
      <c r="R28" s="79"/>
      <c r="S28" s="92"/>
      <c r="T28" s="92" t="s">
        <v>15</v>
      </c>
      <c r="U28" s="197"/>
      <c r="V28" s="199"/>
      <c r="W28" s="201"/>
      <c r="X28" s="131"/>
      <c r="Y28" s="131"/>
      <c r="Z28" s="131"/>
      <c r="AA28" s="195"/>
      <c r="AB28" s="132"/>
      <c r="AC28" s="133"/>
      <c r="AD28" s="129" t="s">
        <v>191</v>
      </c>
      <c r="AE28" s="143" t="s">
        <v>334</v>
      </c>
      <c r="AF28" s="79"/>
    </row>
    <row r="29" spans="2:32" ht="101.5" x14ac:dyDescent="0.35">
      <c r="B29" s="57">
        <v>21</v>
      </c>
      <c r="C29" s="81" t="s">
        <v>32</v>
      </c>
      <c r="D29" s="83" t="s">
        <v>316</v>
      </c>
      <c r="E29" s="83" t="s">
        <v>317</v>
      </c>
      <c r="F29" s="83" t="s">
        <v>230</v>
      </c>
      <c r="G29" s="85" t="s">
        <v>100</v>
      </c>
      <c r="H29" s="81" t="s">
        <v>231</v>
      </c>
      <c r="I29" s="85">
        <v>1</v>
      </c>
      <c r="J29" s="85">
        <v>0</v>
      </c>
      <c r="K29" s="86">
        <f t="shared" si="0"/>
        <v>0</v>
      </c>
      <c r="L29" s="85"/>
      <c r="M29" s="8"/>
      <c r="N29" s="85"/>
      <c r="O29" s="8"/>
      <c r="P29" s="85"/>
      <c r="Q29" s="8"/>
      <c r="R29" s="8"/>
      <c r="S29" s="8"/>
      <c r="T29" s="85" t="s">
        <v>15</v>
      </c>
      <c r="U29" s="197"/>
      <c r="V29" s="199"/>
      <c r="W29" s="201"/>
      <c r="X29" s="137"/>
      <c r="Y29" s="137"/>
      <c r="Z29" s="137"/>
      <c r="AA29" s="195"/>
      <c r="AB29" s="138"/>
      <c r="AC29" s="139"/>
      <c r="AD29" s="83" t="s">
        <v>205</v>
      </c>
      <c r="AE29" s="130" t="s">
        <v>330</v>
      </c>
      <c r="AF29" s="130" t="s">
        <v>330</v>
      </c>
    </row>
    <row r="30" spans="2:32" s="22" customFormat="1" ht="87" x14ac:dyDescent="0.35">
      <c r="B30" s="30">
        <v>22</v>
      </c>
      <c r="C30" s="90" t="s">
        <v>106</v>
      </c>
      <c r="D30" s="134" t="s">
        <v>111</v>
      </c>
      <c r="E30" s="134" t="s">
        <v>112</v>
      </c>
      <c r="F30" s="134" t="s">
        <v>113</v>
      </c>
      <c r="G30" s="92" t="s">
        <v>14</v>
      </c>
      <c r="H30" s="90" t="s">
        <v>114</v>
      </c>
      <c r="I30" s="92">
        <v>1</v>
      </c>
      <c r="J30" s="92">
        <v>0.5</v>
      </c>
      <c r="K30" s="93">
        <f t="shared" si="0"/>
        <v>0.5</v>
      </c>
      <c r="L30" s="92"/>
      <c r="M30" s="79"/>
      <c r="N30" s="92"/>
      <c r="O30" s="79"/>
      <c r="P30" s="92"/>
      <c r="Q30" s="79"/>
      <c r="R30" s="79"/>
      <c r="S30" s="79"/>
      <c r="T30" s="92" t="s">
        <v>15</v>
      </c>
      <c r="U30" s="197"/>
      <c r="V30" s="199"/>
      <c r="W30" s="201"/>
      <c r="X30" s="131"/>
      <c r="Y30" s="131"/>
      <c r="Z30" s="131"/>
      <c r="AA30" s="195"/>
      <c r="AB30" s="132"/>
      <c r="AC30" s="133"/>
      <c r="AD30" s="134" t="s">
        <v>91</v>
      </c>
      <c r="AE30" s="143" t="s">
        <v>463</v>
      </c>
      <c r="AF30" s="124" t="s">
        <v>404</v>
      </c>
    </row>
  </sheetData>
  <mergeCells count="32">
    <mergeCell ref="B6:B8"/>
    <mergeCell ref="C6:C8"/>
    <mergeCell ref="D6:D8"/>
    <mergeCell ref="E6:E8"/>
    <mergeCell ref="F6:F8"/>
    <mergeCell ref="AD6:AD8"/>
    <mergeCell ref="AE6:AE8"/>
    <mergeCell ref="U7:V7"/>
    <mergeCell ref="AF11:AF13"/>
    <mergeCell ref="AF6:AF8"/>
    <mergeCell ref="R6:AC6"/>
    <mergeCell ref="AE11:AE13"/>
    <mergeCell ref="AA9:AA30"/>
    <mergeCell ref="U9:U30"/>
    <mergeCell ref="V9:V30"/>
    <mergeCell ref="W9:W30"/>
    <mergeCell ref="X7:Y7"/>
    <mergeCell ref="Z7:AA7"/>
    <mergeCell ref="AB7:AC7"/>
    <mergeCell ref="W7:W8"/>
    <mergeCell ref="E1:E4"/>
    <mergeCell ref="F1:T1"/>
    <mergeCell ref="F2:T4"/>
    <mergeCell ref="I7:J7"/>
    <mergeCell ref="L7:M7"/>
    <mergeCell ref="N7:O7"/>
    <mergeCell ref="P7:Q7"/>
    <mergeCell ref="R7:T7"/>
    <mergeCell ref="K7:K8"/>
    <mergeCell ref="H6:H8"/>
    <mergeCell ref="I6:P6"/>
    <mergeCell ref="G6:G8"/>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B7CE-30B8-4BC8-98BD-B76EB8ADE07F}">
  <dimension ref="B1:AK10"/>
  <sheetViews>
    <sheetView zoomScale="55" zoomScaleNormal="55" workbookViewId="0">
      <selection activeCell="H10" sqref="H10"/>
    </sheetView>
  </sheetViews>
  <sheetFormatPr baseColWidth="10" defaultRowHeight="14.5" x14ac:dyDescent="0.35"/>
  <cols>
    <col min="1" max="1" width="1.81640625" customWidth="1"/>
    <col min="2" max="2" width="5.81640625" customWidth="1"/>
    <col min="3" max="3" width="28.81640625" customWidth="1"/>
    <col min="4" max="4" width="34.81640625" customWidth="1"/>
    <col min="5" max="5" width="31" customWidth="1"/>
    <col min="6" max="6" width="14.54296875" customWidth="1"/>
    <col min="7" max="7" width="13.81640625" bestFit="1" customWidth="1"/>
    <col min="8" max="8" width="16.1796875" customWidth="1"/>
    <col min="9" max="9" width="8.7265625" customWidth="1"/>
    <col min="10" max="10" width="9.81640625" customWidth="1"/>
    <col min="11" max="11" width="19.08984375" customWidth="1"/>
    <col min="12" max="12" width="8.26953125" customWidth="1"/>
    <col min="13" max="13" width="10.1796875" customWidth="1"/>
    <col min="14" max="14" width="8.1796875" customWidth="1"/>
    <col min="15" max="15" width="9.453125" customWidth="1"/>
    <col min="16" max="16" width="7.453125" customWidth="1"/>
    <col min="17" max="19" width="9.7265625" customWidth="1"/>
    <col min="20" max="20" width="21.26953125" bestFit="1" customWidth="1"/>
    <col min="21" max="21" width="18.26953125" bestFit="1" customWidth="1"/>
    <col min="22" max="22" width="11.26953125" bestFit="1" customWidth="1"/>
    <col min="23" max="24" width="14" customWidth="1"/>
    <col min="25" max="25" width="15.26953125" bestFit="1" customWidth="1"/>
    <col min="26" max="26" width="14" customWidth="1"/>
    <col min="27" max="28" width="15.26953125" bestFit="1" customWidth="1"/>
    <col min="29" max="29" width="14" customWidth="1"/>
    <col min="30" max="32" width="15.26953125" bestFit="1" customWidth="1"/>
    <col min="33" max="33" width="27.81640625" customWidth="1"/>
    <col min="34" max="34" width="50.453125" customWidth="1"/>
    <col min="36" max="36" width="101.26953125" customWidth="1"/>
    <col min="37" max="37" width="33.1796875" customWidth="1"/>
  </cols>
  <sheetData>
    <row r="1" spans="2:37" ht="15.5" x14ac:dyDescent="0.35">
      <c r="E1" s="162"/>
      <c r="F1" s="163" t="s">
        <v>312</v>
      </c>
      <c r="G1" s="163"/>
      <c r="H1" s="163"/>
      <c r="I1" s="163"/>
      <c r="J1" s="163"/>
      <c r="K1" s="163"/>
      <c r="L1" s="163"/>
      <c r="M1" s="163"/>
      <c r="N1" s="163"/>
      <c r="O1" s="163"/>
      <c r="P1" s="163"/>
      <c r="Q1" s="163"/>
      <c r="R1" s="163"/>
      <c r="S1" s="163"/>
      <c r="T1" s="163"/>
      <c r="U1" s="163"/>
      <c r="V1" s="163"/>
      <c r="W1" s="14" t="s">
        <v>307</v>
      </c>
      <c r="X1" s="14" t="s">
        <v>313</v>
      </c>
    </row>
    <row r="2" spans="2:37" x14ac:dyDescent="0.35">
      <c r="E2" s="162"/>
      <c r="F2" s="164" t="s">
        <v>419</v>
      </c>
      <c r="G2" s="164"/>
      <c r="H2" s="164"/>
      <c r="I2" s="164"/>
      <c r="J2" s="164"/>
      <c r="K2" s="164"/>
      <c r="L2" s="164"/>
      <c r="M2" s="164"/>
      <c r="N2" s="164"/>
      <c r="O2" s="164"/>
      <c r="P2" s="164"/>
      <c r="Q2" s="164"/>
      <c r="R2" s="164"/>
      <c r="S2" s="164"/>
      <c r="T2" s="164"/>
      <c r="U2" s="164"/>
      <c r="V2" s="164"/>
      <c r="W2" s="15" t="s">
        <v>308</v>
      </c>
      <c r="X2" s="16">
        <v>1</v>
      </c>
    </row>
    <row r="3" spans="2:37" x14ac:dyDescent="0.35">
      <c r="E3" s="162"/>
      <c r="F3" s="164"/>
      <c r="G3" s="164"/>
      <c r="H3" s="164"/>
      <c r="I3" s="164"/>
      <c r="J3" s="164"/>
      <c r="K3" s="164"/>
      <c r="L3" s="164"/>
      <c r="M3" s="164"/>
      <c r="N3" s="164"/>
      <c r="O3" s="164"/>
      <c r="P3" s="164"/>
      <c r="Q3" s="164"/>
      <c r="R3" s="164"/>
      <c r="S3" s="164"/>
      <c r="T3" s="164"/>
      <c r="U3" s="164"/>
      <c r="V3" s="164"/>
      <c r="W3" s="15" t="s">
        <v>309</v>
      </c>
      <c r="X3" s="17">
        <v>44651</v>
      </c>
    </row>
    <row r="4" spans="2:37" x14ac:dyDescent="0.35">
      <c r="E4" s="162"/>
      <c r="F4" s="164"/>
      <c r="G4" s="164"/>
      <c r="H4" s="164"/>
      <c r="I4" s="164"/>
      <c r="J4" s="164"/>
      <c r="K4" s="164"/>
      <c r="L4" s="164"/>
      <c r="M4" s="164"/>
      <c r="N4" s="164"/>
      <c r="O4" s="164"/>
      <c r="P4" s="164"/>
      <c r="Q4" s="164"/>
      <c r="R4" s="164"/>
      <c r="S4" s="164"/>
      <c r="T4" s="164"/>
      <c r="U4" s="164"/>
      <c r="V4" s="164"/>
      <c r="W4" s="15" t="s">
        <v>310</v>
      </c>
      <c r="X4" s="18" t="s">
        <v>311</v>
      </c>
    </row>
    <row r="5" spans="2:37" ht="15" thickBot="1" x14ac:dyDescent="0.4"/>
    <row r="6" spans="2:37" ht="15" customHeight="1" thickBot="1" x14ac:dyDescent="0.4">
      <c r="B6" s="159" t="s">
        <v>0</v>
      </c>
      <c r="C6" s="159" t="s">
        <v>1</v>
      </c>
      <c r="D6" s="159" t="s">
        <v>2</v>
      </c>
      <c r="E6" s="159" t="s">
        <v>3</v>
      </c>
      <c r="F6" s="159" t="s">
        <v>4</v>
      </c>
      <c r="G6" s="159" t="s">
        <v>5</v>
      </c>
      <c r="H6" s="159" t="s">
        <v>6</v>
      </c>
      <c r="I6" s="170" t="s">
        <v>7</v>
      </c>
      <c r="J6" s="171"/>
      <c r="K6" s="171"/>
      <c r="L6" s="171"/>
      <c r="M6" s="171"/>
      <c r="N6" s="171"/>
      <c r="O6" s="171"/>
      <c r="P6" s="171"/>
      <c r="Q6" s="171"/>
      <c r="R6" s="171"/>
      <c r="S6" s="172"/>
      <c r="T6" s="170" t="s">
        <v>8</v>
      </c>
      <c r="U6" s="171"/>
      <c r="V6" s="171"/>
      <c r="W6" s="171"/>
      <c r="X6" s="171"/>
      <c r="Y6" s="171"/>
      <c r="Z6" s="171"/>
      <c r="AA6" s="171"/>
      <c r="AB6" s="171"/>
      <c r="AC6" s="171"/>
      <c r="AD6" s="171"/>
      <c r="AE6" s="209"/>
      <c r="AF6" s="209"/>
      <c r="AG6" s="202" t="s">
        <v>9</v>
      </c>
      <c r="AH6" s="204" t="s">
        <v>418</v>
      </c>
      <c r="AI6" s="212" t="s">
        <v>417</v>
      </c>
      <c r="AJ6" s="213"/>
    </row>
    <row r="7" spans="2:37" x14ac:dyDescent="0.35">
      <c r="B7" s="159"/>
      <c r="C7" s="159"/>
      <c r="D7" s="159"/>
      <c r="E7" s="159"/>
      <c r="F7" s="159"/>
      <c r="G7" s="159"/>
      <c r="H7" s="159"/>
      <c r="I7" s="165">
        <v>2020</v>
      </c>
      <c r="J7" s="166"/>
      <c r="K7" s="160" t="s">
        <v>361</v>
      </c>
      <c r="L7" s="165">
        <v>2021</v>
      </c>
      <c r="M7" s="166"/>
      <c r="N7" s="167">
        <v>2022</v>
      </c>
      <c r="O7" s="168"/>
      <c r="P7" s="159">
        <v>2023</v>
      </c>
      <c r="Q7" s="159"/>
      <c r="R7" s="167">
        <v>2024</v>
      </c>
      <c r="S7" s="168"/>
      <c r="T7" s="167" t="s">
        <v>33</v>
      </c>
      <c r="U7" s="169"/>
      <c r="V7" s="168"/>
      <c r="W7" s="159">
        <v>2020</v>
      </c>
      <c r="X7" s="159"/>
      <c r="Y7" s="159">
        <v>2021</v>
      </c>
      <c r="Z7" s="159"/>
      <c r="AA7" s="159">
        <v>2022</v>
      </c>
      <c r="AB7" s="159"/>
      <c r="AC7" s="159">
        <v>2023</v>
      </c>
      <c r="AD7" s="167"/>
      <c r="AE7" s="210">
        <v>2024</v>
      </c>
      <c r="AF7" s="211"/>
      <c r="AG7" s="203"/>
      <c r="AH7" s="159"/>
      <c r="AI7" s="214"/>
      <c r="AJ7" s="215"/>
    </row>
    <row r="8" spans="2:37" ht="13.5" customHeight="1" x14ac:dyDescent="0.35">
      <c r="B8" s="159"/>
      <c r="C8" s="159"/>
      <c r="D8" s="159"/>
      <c r="E8" s="159"/>
      <c r="F8" s="159"/>
      <c r="G8" s="159"/>
      <c r="H8" s="159"/>
      <c r="I8" s="6" t="s">
        <v>34</v>
      </c>
      <c r="J8" s="6" t="s">
        <v>35</v>
      </c>
      <c r="K8" s="161"/>
      <c r="L8" s="6" t="s">
        <v>34</v>
      </c>
      <c r="M8" s="6" t="s">
        <v>35</v>
      </c>
      <c r="N8" s="6" t="s">
        <v>34</v>
      </c>
      <c r="O8" s="6" t="s">
        <v>35</v>
      </c>
      <c r="P8" s="6" t="s">
        <v>34</v>
      </c>
      <c r="Q8" s="6" t="s">
        <v>35</v>
      </c>
      <c r="R8" s="6" t="s">
        <v>34</v>
      </c>
      <c r="S8" s="6" t="s">
        <v>35</v>
      </c>
      <c r="T8" s="7" t="s">
        <v>10</v>
      </c>
      <c r="U8" s="9" t="s">
        <v>11</v>
      </c>
      <c r="V8" s="9" t="s">
        <v>12</v>
      </c>
      <c r="W8" s="6" t="s">
        <v>34</v>
      </c>
      <c r="X8" s="6" t="s">
        <v>35</v>
      </c>
      <c r="Y8" s="6" t="s">
        <v>34</v>
      </c>
      <c r="Z8" s="6" t="s">
        <v>35</v>
      </c>
      <c r="AA8" s="6" t="s">
        <v>34</v>
      </c>
      <c r="AB8" s="6" t="s">
        <v>35</v>
      </c>
      <c r="AC8" s="6" t="s">
        <v>34</v>
      </c>
      <c r="AD8" s="5" t="s">
        <v>35</v>
      </c>
      <c r="AE8" s="64" t="s">
        <v>34</v>
      </c>
      <c r="AF8" s="5" t="s">
        <v>35</v>
      </c>
      <c r="AG8" s="203"/>
      <c r="AH8" s="159"/>
      <c r="AI8" s="214"/>
      <c r="AJ8" s="215"/>
    </row>
    <row r="9" spans="2:37" ht="276.64999999999998" customHeight="1" x14ac:dyDescent="0.35">
      <c r="B9" s="1">
        <v>1</v>
      </c>
      <c r="C9" s="101" t="s">
        <v>13</v>
      </c>
      <c r="D9" s="81" t="s">
        <v>319</v>
      </c>
      <c r="E9" s="81" t="s">
        <v>319</v>
      </c>
      <c r="F9" s="148" t="s">
        <v>169</v>
      </c>
      <c r="G9" s="101" t="s">
        <v>14</v>
      </c>
      <c r="H9" s="101" t="s">
        <v>169</v>
      </c>
      <c r="I9" s="86">
        <v>1</v>
      </c>
      <c r="J9" s="86">
        <v>1</v>
      </c>
      <c r="K9" s="86">
        <f>J9/I9</f>
        <v>1</v>
      </c>
      <c r="L9" s="85">
        <f>+'[5]PLAN DE ACCION'!J8</f>
        <v>1</v>
      </c>
      <c r="M9" s="85"/>
      <c r="N9" s="85">
        <f>+'[5]PLAN DE ACCION'!K8</f>
        <v>1</v>
      </c>
      <c r="O9" s="85">
        <v>1</v>
      </c>
      <c r="P9" s="85">
        <f>+'[5]PLAN DE ACCION'!L8</f>
        <v>1</v>
      </c>
      <c r="Q9" s="85">
        <v>1</v>
      </c>
      <c r="R9" s="85">
        <v>1</v>
      </c>
      <c r="S9" s="85">
        <v>1</v>
      </c>
      <c r="T9" s="78" t="s">
        <v>320</v>
      </c>
      <c r="U9" s="8"/>
      <c r="V9" s="6" t="s">
        <v>15</v>
      </c>
      <c r="W9" s="10">
        <f>+'[5]PLAN DE ACCION'!P8</f>
        <v>0</v>
      </c>
      <c r="X9" s="10"/>
      <c r="Y9" s="10">
        <f>+'[5]PLAN DE ACCION'!Q8</f>
        <v>33000000</v>
      </c>
      <c r="Z9" s="10"/>
      <c r="AA9" s="10">
        <f>+'[5]PLAN DE ACCION'!R8</f>
        <v>33000000</v>
      </c>
      <c r="AB9" s="10">
        <v>33000000</v>
      </c>
      <c r="AC9" s="21" t="s">
        <v>416</v>
      </c>
      <c r="AD9" s="60">
        <v>30000000</v>
      </c>
      <c r="AE9" s="63">
        <v>25000000</v>
      </c>
      <c r="AF9" s="62">
        <v>25000000</v>
      </c>
      <c r="AG9" s="150" t="s">
        <v>242</v>
      </c>
      <c r="AH9" s="124" t="s">
        <v>415</v>
      </c>
      <c r="AI9" s="205" t="s">
        <v>414</v>
      </c>
      <c r="AJ9" s="206"/>
      <c r="AK9" s="61"/>
    </row>
    <row r="10" spans="2:37" ht="409.5" customHeight="1" thickBot="1" x14ac:dyDescent="0.4">
      <c r="B10" s="1">
        <v>2</v>
      </c>
      <c r="C10" s="123" t="s">
        <v>13</v>
      </c>
      <c r="D10" s="81" t="s">
        <v>243</v>
      </c>
      <c r="E10" s="81" t="s">
        <v>244</v>
      </c>
      <c r="F10" s="81" t="s">
        <v>245</v>
      </c>
      <c r="G10" s="101" t="s">
        <v>14</v>
      </c>
      <c r="H10" s="123" t="s">
        <v>246</v>
      </c>
      <c r="I10" s="85">
        <v>1</v>
      </c>
      <c r="J10" s="85">
        <v>1</v>
      </c>
      <c r="K10" s="86">
        <f>J10/I10</f>
        <v>1</v>
      </c>
      <c r="L10" s="85">
        <f>+'[5]PLAN DE ACCION'!J9</f>
        <v>1</v>
      </c>
      <c r="M10" s="85"/>
      <c r="N10" s="85">
        <f>+'[5]PLAN DE ACCION'!K9</f>
        <v>1</v>
      </c>
      <c r="O10" s="85">
        <v>1</v>
      </c>
      <c r="P10" s="85">
        <f>+'[5]PLAN DE ACCION'!L9</f>
        <v>1</v>
      </c>
      <c r="Q10" s="85">
        <v>1</v>
      </c>
      <c r="R10" s="85">
        <v>1</v>
      </c>
      <c r="S10" s="85">
        <v>1</v>
      </c>
      <c r="T10" s="78" t="s">
        <v>320</v>
      </c>
      <c r="U10" s="8"/>
      <c r="V10" s="85" t="s">
        <v>15</v>
      </c>
      <c r="W10" s="10">
        <f>+'[5]PLAN DE ACCION'!P9</f>
        <v>0</v>
      </c>
      <c r="X10" s="10"/>
      <c r="Y10" s="10">
        <f>+'[5]PLAN DE ACCION'!Q9</f>
        <v>33000000</v>
      </c>
      <c r="Z10" s="10"/>
      <c r="AA10" s="10">
        <f>+'[5]PLAN DE ACCION'!R9</f>
        <v>33000000</v>
      </c>
      <c r="AB10" s="10">
        <v>33000000</v>
      </c>
      <c r="AC10" s="21" t="s">
        <v>413</v>
      </c>
      <c r="AD10" s="60">
        <v>50000000</v>
      </c>
      <c r="AE10" s="59">
        <v>35000000</v>
      </c>
      <c r="AF10" s="58">
        <v>35000000</v>
      </c>
      <c r="AG10" s="151" t="s">
        <v>242</v>
      </c>
      <c r="AH10" s="149" t="s">
        <v>412</v>
      </c>
      <c r="AI10" s="207" t="s">
        <v>411</v>
      </c>
      <c r="AJ10" s="208"/>
    </row>
  </sheetData>
  <mergeCells count="29">
    <mergeCell ref="E1:E4"/>
    <mergeCell ref="F1:V1"/>
    <mergeCell ref="F2:V4"/>
    <mergeCell ref="I7:J7"/>
    <mergeCell ref="L7:M7"/>
    <mergeCell ref="N7:O7"/>
    <mergeCell ref="I6:S6"/>
    <mergeCell ref="R7:S7"/>
    <mergeCell ref="AI9:AJ9"/>
    <mergeCell ref="AI10:AJ10"/>
    <mergeCell ref="B6:B8"/>
    <mergeCell ref="C6:C8"/>
    <mergeCell ref="D6:D8"/>
    <mergeCell ref="E6:E8"/>
    <mergeCell ref="F6:F8"/>
    <mergeCell ref="G6:G8"/>
    <mergeCell ref="W7:X7"/>
    <mergeCell ref="Y7:Z7"/>
    <mergeCell ref="T6:AF6"/>
    <mergeCell ref="AE7:AF7"/>
    <mergeCell ref="H6:H8"/>
    <mergeCell ref="AA7:AB7"/>
    <mergeCell ref="AC7:AD7"/>
    <mergeCell ref="AI6:AJ8"/>
    <mergeCell ref="AG6:AG8"/>
    <mergeCell ref="AH6:AH8"/>
    <mergeCell ref="P7:Q7"/>
    <mergeCell ref="T7:V7"/>
    <mergeCell ref="K7:K8"/>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Sec Familia</vt:lpstr>
      <vt:lpstr>Sec Tic</vt:lpstr>
      <vt:lpstr>Sec Interior</vt:lpstr>
      <vt:lpstr>Sec Representación Judicial</vt:lpstr>
      <vt:lpstr>Sec Jurídica y contratación</vt:lpstr>
      <vt:lpstr>Sec Cultura</vt:lpstr>
      <vt:lpstr>Sec Hacienda</vt:lpstr>
      <vt:lpstr>Sec Administrativa</vt:lpstr>
      <vt:lpstr>Sec Turismo, Ind y Com</vt:lpstr>
      <vt:lpstr>Sec Educación</vt:lpstr>
      <vt:lpstr>Sec Agricultura</vt:lpstr>
      <vt:lpstr>Sec Planeación</vt:lpstr>
      <vt:lpstr>Sec Aguas e Infra</vt:lpstr>
      <vt:lpstr>Sec Salud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juliana velasquez</cp:lastModifiedBy>
  <dcterms:created xsi:type="dcterms:W3CDTF">2021-05-05T05:12:12Z</dcterms:created>
  <dcterms:modified xsi:type="dcterms:W3CDTF">2024-12-16T16:29:45Z</dcterms:modified>
</cp:coreProperties>
</file>